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774D3E82-CC0A-4945-B44F-316878C436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F&amp;O)'!$R$1:$R$302</definedName>
  </definedNames>
  <calcPr calcId="191029"/>
</workbook>
</file>

<file path=xl/calcChain.xml><?xml version="1.0" encoding="utf-8"?>
<calcChain xmlns="http://schemas.openxmlformats.org/spreadsheetml/2006/main">
  <c r="L10" i="6" l="1"/>
  <c r="K10" i="6"/>
  <c r="M10" i="6" s="1"/>
  <c r="L52" i="6"/>
  <c r="K52" i="6"/>
  <c r="L54" i="6"/>
  <c r="K54" i="6"/>
  <c r="M54" i="6" s="1"/>
  <c r="L55" i="6"/>
  <c r="K55" i="6"/>
  <c r="M52" i="6" l="1"/>
  <c r="M55" i="6"/>
  <c r="L12" i="6"/>
  <c r="K12" i="6"/>
  <c r="P23" i="6"/>
  <c r="L53" i="6"/>
  <c r="K53" i="6"/>
  <c r="M53" i="6" s="1"/>
  <c r="M12" i="6" l="1"/>
  <c r="K83" i="6"/>
  <c r="M83" i="6" s="1"/>
  <c r="K82" i="6" l="1"/>
  <c r="K81" i="6"/>
  <c r="L51" i="6"/>
  <c r="K51" i="6"/>
  <c r="L50" i="6"/>
  <c r="K50" i="6"/>
  <c r="M51" i="6" l="1"/>
  <c r="M50" i="6"/>
  <c r="K80" i="6" l="1"/>
  <c r="K79" i="6"/>
  <c r="K49" i="6"/>
  <c r="L49" i="6"/>
  <c r="L43" i="6"/>
  <c r="K43" i="6"/>
  <c r="L48" i="6"/>
  <c r="K48" i="6"/>
  <c r="K77" i="6"/>
  <c r="K76" i="6"/>
  <c r="K78" i="6"/>
  <c r="M78" i="6" s="1"/>
  <c r="P22" i="6"/>
  <c r="P21" i="6"/>
  <c r="K75" i="6"/>
  <c r="K74" i="6"/>
  <c r="K73" i="6"/>
  <c r="K72" i="6"/>
  <c r="L46" i="6"/>
  <c r="K46" i="6"/>
  <c r="L47" i="6"/>
  <c r="K47" i="6"/>
  <c r="M47" i="6" s="1"/>
  <c r="M49" i="6" l="1"/>
  <c r="M48" i="6"/>
  <c r="M43" i="6"/>
  <c r="M46" i="6"/>
  <c r="L44" i="6"/>
  <c r="K44" i="6" l="1"/>
  <c r="L42" i="6"/>
  <c r="K42" i="6"/>
  <c r="L39" i="6"/>
  <c r="K39" i="6"/>
  <c r="M42" i="6" l="1"/>
  <c r="M44" i="6"/>
  <c r="M39" i="6"/>
  <c r="L45" i="6" l="1"/>
  <c r="K45" i="6"/>
  <c r="M45" i="6" l="1"/>
  <c r="L41" i="6"/>
  <c r="K41" i="6"/>
  <c r="L40" i="6"/>
  <c r="K40" i="6"/>
  <c r="L13" i="6"/>
  <c r="K13" i="6"/>
  <c r="L38" i="6"/>
  <c r="K38" i="6"/>
  <c r="L37" i="6"/>
  <c r="K37" i="6"/>
  <c r="M41" i="6" l="1"/>
  <c r="M40" i="6"/>
  <c r="M13" i="6"/>
  <c r="M38" i="6"/>
  <c r="M37" i="6"/>
  <c r="K68" i="6"/>
  <c r="K69" i="6"/>
  <c r="K67" i="6" l="1"/>
  <c r="K65" i="6"/>
  <c r="K64" i="6"/>
  <c r="K71" i="6"/>
  <c r="K70" i="6"/>
  <c r="K66" i="6"/>
  <c r="L19" i="6"/>
  <c r="K19" i="6"/>
  <c r="M19" i="6" l="1"/>
  <c r="P18" i="6"/>
  <c r="P17" i="6" l="1"/>
  <c r="P16" i="6" l="1"/>
  <c r="P14" i="6" l="1"/>
  <c r="P15" i="6"/>
  <c r="P11" i="6" l="1"/>
  <c r="K296" i="6" l="1"/>
  <c r="L296" i="6" s="1"/>
  <c r="K290" i="6"/>
  <c r="L290" i="6" s="1"/>
  <c r="L36" i="6" l="1"/>
  <c r="K36" i="6"/>
  <c r="M36" i="6" l="1"/>
  <c r="K298" i="6" l="1"/>
  <c r="L298" i="6" s="1"/>
  <c r="K286" i="6" l="1"/>
  <c r="L286" i="6" s="1"/>
  <c r="K287" i="6" l="1"/>
  <c r="L287" i="6" s="1"/>
  <c r="K280" i="6"/>
  <c r="L280" i="6" s="1"/>
  <c r="K297" i="6" l="1"/>
  <c r="L297" i="6" s="1"/>
  <c r="K291" i="6"/>
  <c r="L291" i="6" s="1"/>
  <c r="K293" i="6" l="1"/>
  <c r="L293" i="6" s="1"/>
  <c r="L6" i="2" l="1"/>
  <c r="K6" i="3"/>
  <c r="D7" i="5" l="1"/>
  <c r="M7" i="6"/>
  <c r="K288" i="6" l="1"/>
  <c r="L288" i="6" s="1"/>
  <c r="K285" i="6" l="1"/>
  <c r="L285" i="6" s="1"/>
  <c r="K289" i="6" l="1"/>
  <c r="L289" i="6" s="1"/>
  <c r="K284" i="6"/>
  <c r="L284" i="6" s="1"/>
  <c r="K283" i="6"/>
  <c r="L283" i="6" s="1"/>
  <c r="K281" i="6"/>
  <c r="L281" i="6" s="1"/>
  <c r="H279" i="6"/>
  <c r="K279" i="6" s="1"/>
  <c r="L279" i="6" s="1"/>
  <c r="K278" i="6"/>
  <c r="L278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F247" i="6"/>
  <c r="K247" i="6" s="1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F241" i="6"/>
  <c r="K241" i="6" s="1"/>
  <c r="L241" i="6" s="1"/>
  <c r="F240" i="6"/>
  <c r="K240" i="6" s="1"/>
  <c r="L240" i="6" s="1"/>
  <c r="K239" i="6"/>
  <c r="L239" i="6" s="1"/>
  <c r="F238" i="6"/>
  <c r="K238" i="6" s="1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2" i="6"/>
  <c r="L222" i="6" s="1"/>
  <c r="K220" i="6"/>
  <c r="L220" i="6" s="1"/>
  <c r="K219" i="6"/>
  <c r="L219" i="6" s="1"/>
  <c r="F218" i="6"/>
  <c r="K218" i="6" s="1"/>
  <c r="L218" i="6" s="1"/>
  <c r="K217" i="6"/>
  <c r="L217" i="6" s="1"/>
  <c r="K214" i="6"/>
  <c r="L214" i="6" s="1"/>
  <c r="K213" i="6"/>
  <c r="L213" i="6" s="1"/>
  <c r="K212" i="6"/>
  <c r="L212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2" i="6"/>
  <c r="L192" i="6" s="1"/>
  <c r="K190" i="6"/>
  <c r="L190" i="6" s="1"/>
  <c r="K188" i="6"/>
  <c r="L188" i="6" s="1"/>
  <c r="K186" i="6"/>
  <c r="L186" i="6" s="1"/>
  <c r="K185" i="6"/>
  <c r="L185" i="6" s="1"/>
  <c r="K184" i="6"/>
  <c r="L184" i="6" s="1"/>
  <c r="K182" i="6"/>
  <c r="L182" i="6" s="1"/>
  <c r="K181" i="6"/>
  <c r="L181" i="6" s="1"/>
  <c r="K180" i="6"/>
  <c r="L180" i="6" s="1"/>
  <c r="K179" i="6"/>
  <c r="K178" i="6"/>
  <c r="L178" i="6" s="1"/>
  <c r="K177" i="6"/>
  <c r="L177" i="6" s="1"/>
  <c r="K175" i="6"/>
  <c r="L175" i="6" s="1"/>
  <c r="K174" i="6"/>
  <c r="L174" i="6" s="1"/>
  <c r="K173" i="6"/>
  <c r="L173" i="6" s="1"/>
  <c r="K172" i="6"/>
  <c r="L172" i="6" s="1"/>
  <c r="K171" i="6"/>
  <c r="L171" i="6" s="1"/>
  <c r="F170" i="6"/>
  <c r="K170" i="6" s="1"/>
  <c r="L170" i="6" s="1"/>
  <c r="H169" i="6"/>
  <c r="K169" i="6" s="1"/>
  <c r="L169" i="6" s="1"/>
  <c r="K166" i="6"/>
  <c r="L166" i="6" s="1"/>
  <c r="K165" i="6"/>
  <c r="L165" i="6" s="1"/>
  <c r="K164" i="6"/>
  <c r="L164" i="6" s="1"/>
  <c r="K163" i="6"/>
  <c r="L163" i="6" s="1"/>
  <c r="K162" i="6"/>
  <c r="L162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H135" i="6"/>
  <c r="K135" i="6" s="1"/>
  <c r="L135" i="6" s="1"/>
  <c r="F134" i="6"/>
  <c r="K134" i="6" s="1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6" i="4"/>
</calcChain>
</file>

<file path=xl/sharedStrings.xml><?xml version="1.0" encoding="utf-8"?>
<sst xmlns="http://schemas.openxmlformats.org/spreadsheetml/2006/main" count="3265" uniqueCount="1179">
  <si>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</si>
  <si>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</si>
  <si>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</si>
  <si>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</si>
  <si>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</si>
  <si>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</si>
  <si>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</si>
  <si>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</si>
  <si>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</si>
  <si>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</si>
  <si>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</si>
  <si>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</si>
  <si>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</si>
  <si>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</si>
  <si>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</si>
  <si>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</si>
  <si>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</si>
  <si>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</si>
  <si>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</si>
  <si>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</si>
  <si>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</si>
  <si>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</si>
  <si>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</si>
  <si>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</si>
  <si>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</si>
  <si>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</si>
  <si>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</si>
  <si>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</si>
  <si>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</si>
  <si>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</si>
  <si>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</si>
  <si>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</si>
  <si>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</si>
  <si>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</si>
  <si>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</si>
  <si>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</si>
  <si>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</si>
  <si>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</si>
  <si>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</si>
  <si>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</si>
  <si>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</si>
  <si>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</si>
  <si>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</si>
  <si>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</si>
  <si>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</si>
  <si>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</si>
  <si>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</si>
  <si>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</si>
  <si>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</si>
  <si>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</si>
  <si>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</si>
  <si>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</si>
  <si>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</si>
  <si>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</si>
  <si>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</si>
  <si>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</si>
  <si>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</si>
  <si>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</si>
  <si>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</si>
  <si>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</si>
  <si>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</si>
  <si>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</si>
  <si>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</si>
  <si>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</si>
  <si>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</si>
  <si>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</si>
  <si>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</si>
  <si>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</si>
  <si>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</si>
  <si>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</si>
  <si>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</si>
  <si>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</si>
  <si>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</si>
  <si>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</si>
  <si>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</si>
  <si>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</si>
  <si>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</si>
  <si>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</si>
  <si>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</si>
  <si>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</si>
  <si>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</si>
  <si>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</si>
  <si>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</si>
  <si>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</si>
  <si>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</si>
  <si>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</si>
  <si>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</si>
  <si>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</si>
  <si>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</si>
  <si>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</si>
  <si>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</si>
  <si>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</si>
  <si>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</si>
  <si>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</si>
  <si>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</si>
  <si>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</si>
  <si>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</si>
  <si>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</si>
  <si>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</si>
  <si>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</si>
  <si>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</si>
  <si>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</si>
  <si>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</si>
  <si>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</si>
  <si>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</si>
  <si>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</si>
  <si>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</si>
  <si>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</si>
  <si>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</si>
  <si>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</si>
  <si>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</si>
  <si>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</si>
  <si>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</si>
  <si>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</si>
  <si>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</si>
  <si>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</si>
  <si>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</si>
  <si>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</si>
  <si>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</si>
  <si>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</si>
  <si>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</si>
  <si>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</si>
  <si>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</si>
  <si>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</si>
  <si>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</si>
  <si>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</si>
  <si>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</si>
  <si>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</si>
  <si>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</si>
  <si>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</si>
  <si>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</si>
  <si>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</si>
  <si>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</si>
  <si>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</si>
  <si>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</si>
  <si>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</si>
  <si>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</si>
  <si>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</si>
  <si>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</si>
  <si>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</si>
  <si>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</si>
  <si>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</si>
  <si>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</si>
  <si>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</si>
  <si>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</si>
  <si>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</si>
  <si>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</si>
  <si>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</si>
  <si>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</si>
  <si>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</si>
  <si>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</si>
  <si>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</si>
  <si>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</si>
  <si>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</si>
  <si>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</si>
  <si>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</si>
  <si>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</si>
  <si>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</si>
  <si>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</si>
  <si>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</si>
  <si>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</si>
  <si>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</si>
  <si>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</si>
  <si>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</si>
  <si>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</si>
  <si>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</si>
  <si>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</si>
  <si>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</si>
  <si>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</si>
  <si>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</si>
  <si>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</si>
  <si>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</si>
  <si>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</si>
  <si>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</si>
  <si>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</si>
  <si>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</si>
  <si>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</si>
  <si>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</si>
  <si>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</si>
  <si>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</si>
  <si>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</si>
  <si>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</si>
  <si>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</si>
  <si>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</si>
  <si>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</si>
  <si>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</si>
  <si>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</si>
  <si>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</si>
  <si>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</si>
  <si>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</si>
  <si>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</si>
  <si>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</si>
  <si>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</si>
  <si>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</si>
  <si>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</si>
  <si>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</si>
  <si>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</si>
  <si>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</si>
  <si>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</si>
  <si>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</si>
  <si>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</si>
  <si>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</si>
  <si>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</si>
  <si>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</si>
  <si>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</si>
  <si>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</si>
  <si>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</si>
  <si>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</si>
  <si>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</si>
  <si>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</si>
  <si>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</si>
  <si>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</si>
  <si>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</si>
  <si>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</si>
  <si>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</si>
  <si>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</si>
  <si>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</si>
  <si>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</si>
  <si>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</si>
  <si>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</si>
  <si>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</si>
  <si>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</si>
  <si>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</si>
  <si>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</si>
  <si>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</si>
  <si>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</si>
  <si>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</si>
  <si>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</si>
  <si>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</si>
  <si>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</si>
  <si>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</si>
  <si>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</si>
  <si>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</si>
  <si>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</si>
  <si>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</si>
  <si>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</si>
  <si>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</si>
  <si>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</si>
  <si>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</si>
  <si>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</si>
  <si>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</si>
  <si>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</si>
  <si>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</si>
  <si>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</si>
  <si>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</si>
  <si>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</si>
  <si>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</si>
  <si>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</si>
  <si>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</si>
  <si>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</si>
  <si>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</si>
  <si>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</si>
  <si>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</si>
  <si>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</si>
  <si>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</si>
  <si>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</si>
  <si>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</si>
  <si>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</si>
  <si>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</si>
  <si>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</si>
  <si>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</si>
  <si>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</si>
  <si>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</si>
  <si>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</si>
  <si>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</si>
  <si>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</si>
  <si>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</si>
  <si>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</si>
  <si>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</si>
  <si>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</si>
  <si>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</si>
  <si>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</si>
  <si>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</si>
  <si>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</si>
  <si>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</si>
  <si>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</si>
  <si>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</si>
  <si>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</si>
  <si>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</si>
  <si>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</si>
  <si>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</si>
  <si>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</si>
  <si>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</si>
  <si>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</si>
  <si>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</si>
  <si>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</si>
  <si>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</si>
  <si>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</si>
  <si>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</si>
  <si>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</si>
  <si>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</si>
  <si>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</si>
  <si>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</si>
  <si>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</si>
  <si>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</si>
  <si>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</si>
  <si>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</si>
  <si>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</si>
  <si>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</si>
  <si>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</si>
  <si>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</si>
  <si>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</si>
  <si>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</si>
  <si>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</si>
  <si>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</si>
  <si>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</si>
  <si>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</si>
  <si>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</si>
  <si>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</si>
  <si>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</si>
  <si>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</si>
  <si>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</si>
  <si>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</si>
  <si>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</si>
  <si>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</si>
  <si>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</si>
  <si>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</si>
  <si>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</si>
  <si>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</si>
  <si>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</si>
  <si>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</si>
  <si>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</si>
  <si>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</si>
  <si>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</si>
  <si>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</si>
  <si>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</si>
  <si>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</si>
  <si>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</si>
  <si>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</si>
  <si>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</si>
  <si>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</si>
  <si>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</si>
  <si>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</si>
  <si>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</si>
  <si>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</si>
  <si>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</si>
  <si>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</si>
  <si>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</si>
  <si>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</si>
  <si>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</si>
  <si>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</si>
  <si>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</si>
  <si>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</si>
  <si>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</si>
  <si>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</si>
  <si>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</si>
  <si>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</si>
  <si>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</si>
  <si>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</si>
  <si>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</si>
  <si>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</si>
  <si>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</si>
  <si>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</si>
  <si>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</si>
  <si>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</si>
  <si>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</si>
  <si>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</si>
  <si>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</si>
  <si>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</si>
  <si>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</si>
  <si>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</si>
  <si>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</si>
  <si>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</si>
  <si>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</si>
  <si>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</si>
  <si>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</si>
  <si>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</si>
  <si>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</si>
  <si>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</si>
  <si>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</si>
  <si>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</si>
  <si>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</si>
  <si>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</si>
  <si>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</si>
  <si>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</si>
  <si>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</si>
  <si>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</si>
  <si>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</si>
  <si>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</si>
  <si>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</si>
  <si>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</si>
  <si>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</si>
  <si>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</si>
  <si>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</si>
  <si>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</si>
  <si>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</si>
  <si>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</si>
  <si>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</si>
  <si>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</si>
  <si>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</si>
  <si>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</si>
  <si>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</si>
  <si>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</si>
  <si>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</si>
  <si>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</si>
  <si>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</si>
  <si>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</si>
  <si>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</si>
  <si>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</si>
  <si>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</si>
  <si>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</si>
  <si>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</si>
  <si>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</si>
  <si>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</si>
  <si>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</si>
  <si>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</si>
  <si>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</si>
  <si>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</si>
  <si>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</si>
  <si>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</si>
  <si>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</si>
  <si>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</si>
  <si>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</si>
  <si>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</si>
  <si>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</si>
  <si>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</si>
  <si>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</si>
  <si>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</si>
  <si>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</si>
  <si>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</si>
  <si>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</si>
  <si>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</si>
  <si>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</si>
  <si>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</si>
  <si>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</si>
  <si>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</si>
  <si>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</si>
  <si>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</si>
  <si>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</si>
  <si>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</si>
  <si>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</si>
  <si>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</si>
  <si>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</si>
  <si>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</si>
  <si>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</si>
  <si>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</si>
  <si>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</si>
  <si>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</si>
  <si>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</si>
  <si>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</si>
  <si>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</si>
  <si>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</si>
  <si>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</si>
  <si>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</si>
  <si>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</si>
  <si>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</si>
  <si>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</si>
  <si>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</si>
  <si>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</si>
  <si>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</si>
  <si>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</si>
  <si>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</si>
  <si>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</si>
  <si>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</si>
  <si>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</si>
  <si>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</si>
  <si>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</si>
  <si>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</si>
  <si>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</si>
  <si>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</si>
  <si>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</si>
  <si>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</si>
  <si>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</si>
  <si>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</si>
  <si>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</si>
  <si>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</si>
  <si>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</si>
  <si>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</si>
  <si>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</si>
  <si>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</si>
  <si>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</si>
  <si>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</si>
  <si>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</si>
  <si>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</si>
  <si>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</si>
  <si>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</si>
  <si>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</si>
  <si>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</si>
  <si>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</si>
  <si>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</si>
  <si>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</si>
  <si>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</si>
  <si>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</si>
  <si>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</si>
  <si>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</si>
  <si>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</si>
  <si>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</si>
  <si>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</si>
  <si>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</si>
  <si>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</si>
  <si>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</si>
  <si>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</si>
  <si>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</si>
  <si>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</si>
  <si>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</si>
  <si>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</si>
  <si>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</si>
  <si>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</si>
  <si>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</si>
  <si>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</si>
  <si>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</si>
  <si>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</si>
  <si>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</si>
  <si>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</si>
  <si>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</si>
  <si>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</si>
  <si>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</si>
  <si>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</si>
  <si>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</si>
  <si>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</si>
  <si>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</si>
  <si>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</si>
  <si>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</si>
  <si>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</si>
  <si>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</si>
  <si>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</si>
  <si>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</si>
  <si>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</si>
  <si>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</si>
  <si>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</si>
  <si>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</si>
  <si>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</si>
  <si>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</si>
  <si>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</si>
  <si>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</si>
  <si>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</si>
  <si>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</si>
  <si>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</si>
  <si>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</si>
  <si>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</si>
  <si>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</si>
  <si>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</si>
  <si>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</si>
  <si>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</si>
  <si>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</si>
  <si>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</si>
  <si>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</si>
  <si>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</si>
  <si>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</si>
  <si>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</si>
  <si>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</si>
  <si>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</si>
  <si>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</si>
  <si>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</si>
  <si>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</si>
  <si>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</si>
  <si>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</si>
  <si>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</si>
  <si>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</si>
  <si>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</si>
  <si>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</si>
  <si>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</si>
  <si>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</si>
  <si>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</si>
  <si>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</si>
  <si>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</si>
  <si>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</si>
  <si>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</si>
  <si>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</si>
  <si>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</si>
  <si>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</si>
  <si>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</si>
  <si>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</si>
  <si>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</si>
  <si>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</si>
  <si>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</si>
  <si>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</si>
  <si>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</si>
  <si>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</si>
  <si>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</si>
  <si>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</si>
  <si>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</si>
  <si>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</si>
  <si>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</si>
  <si>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</si>
  <si>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</si>
  <si>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</si>
  <si>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</si>
  <si>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</si>
  <si>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</si>
  <si>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</si>
  <si>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</si>
  <si>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</si>
  <si>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</si>
  <si>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</si>
  <si>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</si>
  <si>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</si>
  <si>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</si>
  <si>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</si>
  <si>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</si>
  <si>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</si>
  <si>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</si>
  <si>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</si>
  <si>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</si>
  <si>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</si>
  <si>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</si>
  <si>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</si>
  <si>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</si>
  <si>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</si>
  <si>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</si>
  <si>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</si>
  <si>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</si>
  <si>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</si>
  <si>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</si>
  <si>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</si>
  <si>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</si>
  <si>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</si>
  <si>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</si>
  <si>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</si>
  <si>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</si>
  <si>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</si>
  <si>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</si>
  <si>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</si>
  <si>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</si>
  <si>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</si>
  <si>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</si>
  <si>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</si>
  <si>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</si>
  <si>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</si>
  <si>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</si>
  <si>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</si>
  <si>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</si>
  <si>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</si>
  <si>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</si>
  <si>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</si>
  <si>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</si>
  <si>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</si>
  <si>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</si>
  <si>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</si>
  <si>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</si>
  <si>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</si>
  <si>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</si>
  <si>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</si>
  <si>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</si>
  <si>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</si>
  <si>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</si>
  <si>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</si>
  <si>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</si>
  <si>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</si>
  <si>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</si>
  <si>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</si>
  <si>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</si>
  <si>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</si>
  <si>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</si>
  <si>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</si>
  <si>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</si>
  <si>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</si>
  <si>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</si>
  <si>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</si>
  <si>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</si>
  <si>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</si>
  <si>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</si>
  <si>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</si>
  <si>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</si>
  <si>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</si>
  <si>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</si>
  <si>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</si>
  <si>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</si>
  <si>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</si>
  <si>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</si>
  <si>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</si>
  <si>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</si>
  <si>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</si>
  <si>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</si>
  <si>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</si>
  <si>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</si>
  <si>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</si>
  <si>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</si>
  <si>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</si>
  <si>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</si>
  <si>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</si>
  <si>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</si>
  <si>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</si>
  <si>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</si>
  <si>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</si>
  <si>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</si>
  <si>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</si>
  <si>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</si>
  <si>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</si>
  <si>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</si>
  <si>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</si>
  <si>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</si>
  <si>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</si>
  <si>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</si>
  <si>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</si>
  <si>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</si>
  <si>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</si>
  <si>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</si>
  <si>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</si>
  <si>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</si>
  <si>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</si>
  <si>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</si>
  <si>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</si>
  <si>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</si>
  <si>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</si>
  <si>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</si>
  <si>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</si>
  <si>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</si>
  <si>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</si>
  <si>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</si>
  <si>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</si>
  <si>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</si>
  <si>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</si>
  <si>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</si>
  <si>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</si>
  <si>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</si>
  <si>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</si>
  <si>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</si>
  <si>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</si>
  <si>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</si>
  <si>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</si>
  <si>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</si>
  <si>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</si>
  <si>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</si>
  <si>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</si>
  <si>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</si>
  <si>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</si>
  <si>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</si>
  <si>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</si>
  <si>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</si>
  <si>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</si>
  <si>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</si>
  <si>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</si>
  <si>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</si>
  <si>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</si>
  <si>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</si>
  <si>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</si>
  <si>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</si>
  <si>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</si>
  <si>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</si>
  <si>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</si>
  <si>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</si>
  <si>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</si>
  <si>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</si>
  <si>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</si>
  <si>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</si>
  <si>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</si>
  <si>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</si>
  <si>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</si>
  <si>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</si>
  <si>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</si>
  <si>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</si>
  <si>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</si>
  <si>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</si>
  <si>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</si>
  <si>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</si>
  <si>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</si>
  <si>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</si>
  <si>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</si>
  <si>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</si>
  <si>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</si>
  <si>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</si>
  <si>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</si>
  <si>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</si>
  <si>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</si>
  <si>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</si>
  <si>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</si>
  <si>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</si>
  <si>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</si>
  <si>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</si>
  <si>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</si>
  <si>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</si>
  <si>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</si>
  <si>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</si>
  <si>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</si>
  <si>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</si>
  <si>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</si>
  <si>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</si>
  <si>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</si>
  <si>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</si>
  <si>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</si>
  <si>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</si>
  <si>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</si>
  <si>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</si>
  <si>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</si>
  <si>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</si>
  <si>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</si>
  <si>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</si>
  <si>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</si>
  <si>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</si>
  <si>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</si>
  <si>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</si>
  <si>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</si>
  <si>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</si>
  <si>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</si>
  <si>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</si>
  <si>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</si>
  <si>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</si>
  <si>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</si>
  <si>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</si>
  <si>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</si>
  <si>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</si>
  <si>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</si>
  <si>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</si>
  <si>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</si>
  <si>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</si>
  <si>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</si>
  <si>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</si>
  <si>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</si>
  <si>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</si>
  <si>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</si>
  <si>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</si>
  <si>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</si>
  <si>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</si>
  <si>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</si>
  <si>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</si>
  <si>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</si>
  <si>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</si>
  <si>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</si>
  <si>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</si>
  <si>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</si>
  <si>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</si>
  <si>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</si>
  <si>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</si>
  <si>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</si>
  <si>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</si>
  <si>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</si>
  <si>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</si>
  <si>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</si>
  <si>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</si>
  <si>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</si>
  <si>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</si>
  <si>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</si>
  <si>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</si>
  <si>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</si>
  <si>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</si>
  <si>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</si>
  <si>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</si>
  <si>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</si>
  <si>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</si>
  <si>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</si>
  <si>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</si>
  <si>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</si>
  <si>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</si>
  <si>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</si>
  <si>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</si>
  <si>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</si>
  <si>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</si>
  <si>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</si>
  <si>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</si>
  <si>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</si>
  <si>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</si>
  <si>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</si>
  <si>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</si>
  <si>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</si>
  <si>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</si>
  <si>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</si>
  <si>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</si>
  <si>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</si>
  <si>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</si>
  <si>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</si>
  <si>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</si>
  <si>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</si>
  <si>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</si>
  <si>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</si>
  <si>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</si>
  <si>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</si>
  <si>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</si>
  <si>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</si>
  <si>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</si>
  <si>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</si>
  <si>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</si>
  <si>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</si>
  <si>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</si>
  <si>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</si>
  <si>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</si>
  <si>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</si>
  <si>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</si>
  <si>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</si>
  <si>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</si>
  <si>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</si>
  <si>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</si>
  <si>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</si>
  <si>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>124-130</t>
  </si>
  <si>
    <t xml:space="preserve">LATENTVIEW </t>
  </si>
  <si>
    <t>500-550</t>
  </si>
  <si>
    <t>380-425</t>
  </si>
  <si>
    <t>5020-5270</t>
  </si>
  <si>
    <t>5700-6000</t>
  </si>
  <si>
    <t>3200-3400</t>
  </si>
  <si>
    <t>Profit of Rs.20/-</t>
  </si>
  <si>
    <t>629-649</t>
  </si>
  <si>
    <t>690-720</t>
  </si>
  <si>
    <t>660-700</t>
  </si>
  <si>
    <t>EPIGRAL</t>
  </si>
  <si>
    <t>370-375</t>
  </si>
  <si>
    <t>2800-2950</t>
  </si>
  <si>
    <t>2285-2385</t>
  </si>
  <si>
    <t>2550-2700</t>
  </si>
  <si>
    <t>3430-3530</t>
  </si>
  <si>
    <t>3700-3900</t>
  </si>
  <si>
    <t>285-305</t>
  </si>
  <si>
    <t>330-350</t>
  </si>
  <si>
    <t>Sell</t>
  </si>
  <si>
    <t>502-530</t>
  </si>
  <si>
    <t>565-600</t>
  </si>
  <si>
    <t>MULTIPLIER SHARE &amp; STOCK ADVISORS PRIVATE LIMITED</t>
  </si>
  <si>
    <t>110-5-117.5</t>
  </si>
  <si>
    <t>FINNIFTY 19700 CE 03-OCT</t>
  </si>
  <si>
    <t>BANKNIFTY 44600 PE 04-OCT</t>
  </si>
  <si>
    <t>NIFTY 18900 PE 26-OCT</t>
  </si>
  <si>
    <t>NIFTY 20200 CE 26-OCT</t>
  </si>
  <si>
    <t>BANKNIFTY 44400 PE 04-OCT</t>
  </si>
  <si>
    <t>FINNIFTY 19850 CE 03-OCT</t>
  </si>
  <si>
    <t>FINNIFTY 19850 PE 03-OCT</t>
  </si>
  <si>
    <t>240-260</t>
  </si>
  <si>
    <t>Profit of Rs.12.50/-</t>
  </si>
  <si>
    <t>HCLTECH OCT FUT</t>
  </si>
  <si>
    <t>1247-1262</t>
  </si>
  <si>
    <t>Profit of Rs.13.5/-</t>
  </si>
  <si>
    <t>LALPATHLAB OCT FUT</t>
  </si>
  <si>
    <t>2551-2586</t>
  </si>
  <si>
    <t>DIXON OCT FUT</t>
  </si>
  <si>
    <t>5353-5405</t>
  </si>
  <si>
    <t>Loss of Rs.7/-</t>
  </si>
  <si>
    <t>Profit of Rs.26.5/-</t>
  </si>
  <si>
    <t>PIDILITIND OCT FUT</t>
  </si>
  <si>
    <t>2472-2514</t>
  </si>
  <si>
    <t>Loss of Rs 50/-</t>
  </si>
  <si>
    <t>2540-2575</t>
  </si>
  <si>
    <t>1241-1256</t>
  </si>
  <si>
    <t>990-995</t>
  </si>
  <si>
    <t>SANSERA</t>
  </si>
  <si>
    <t>894-924</t>
  </si>
  <si>
    <t>1000-1080</t>
  </si>
  <si>
    <t>Loss of Rs 33/-</t>
  </si>
  <si>
    <t>Profit of Rs.0.5/-</t>
  </si>
  <si>
    <t>ABBOTINDIA OCT FUT</t>
  </si>
  <si>
    <t>23150-23400</t>
  </si>
  <si>
    <t>BANKNIFTY 44100 PE 18-OCT</t>
  </si>
  <si>
    <t>BANKNIFTY 43800 PE 11-OCT</t>
  </si>
  <si>
    <t>HINDUNILVR OCT FUT</t>
  </si>
  <si>
    <t>2539-2574</t>
  </si>
  <si>
    <t>AXISBANK OCT FUT</t>
  </si>
  <si>
    <t>989-972</t>
  </si>
  <si>
    <t>OBEROIRLTY OCT FUT</t>
  </si>
  <si>
    <t>1114-1129</t>
  </si>
  <si>
    <t>Loss of Rs 12/-</t>
  </si>
  <si>
    <t>QE SECURITIES LLP</t>
  </si>
  <si>
    <t>Retail Research Technical Calls &amp; Fundamental Performance Report for the month of October-2023</t>
  </si>
  <si>
    <t>Profit of Rs.210/-</t>
  </si>
  <si>
    <t>FINNIFTY 19750 PE 10-OCT</t>
  </si>
  <si>
    <t>FINNIFTY 19650 PE 10-OCT</t>
  </si>
  <si>
    <t>LUPIN OCT FUT</t>
  </si>
  <si>
    <t>1172-1184</t>
  </si>
  <si>
    <t>1244-1259</t>
  </si>
  <si>
    <t>Loss of Rs.0.5/-</t>
  </si>
  <si>
    <t>Profit of Rs.15/-</t>
  </si>
  <si>
    <t>Profit of Rs.17.5/-</t>
  </si>
  <si>
    <t>NIFTY 19500 CE 12-OCT</t>
  </si>
  <si>
    <t>NIFTY 19600 CE 12-OCT</t>
  </si>
  <si>
    <t>FINNIFTY 19650 CE 10-Oct</t>
  </si>
  <si>
    <t>45-65</t>
  </si>
  <si>
    <t>GUJGASLTD OCT FUT</t>
  </si>
  <si>
    <t>428-436</t>
  </si>
  <si>
    <t>120-124</t>
  </si>
  <si>
    <t>132-140</t>
  </si>
  <si>
    <t>1095-1145</t>
  </si>
  <si>
    <t>1215-1275</t>
  </si>
  <si>
    <t>Profit of Rs.25.5/-</t>
  </si>
  <si>
    <t>DALBHARAT OCT FUT</t>
  </si>
  <si>
    <t>2230-2210</t>
  </si>
  <si>
    <t>Profit of Rs.22/-</t>
  </si>
  <si>
    <t>FINNIFTY 19700 PE 10-OCT</t>
  </si>
  <si>
    <t>23100-23350</t>
  </si>
  <si>
    <t>NIFTY 19700 CE 12-OCT</t>
  </si>
  <si>
    <t>NIFTY 19700 PE 12-OCT</t>
  </si>
  <si>
    <t>Loss of Rs.2/-</t>
  </si>
  <si>
    <t>Profit of Rs.8.5/-</t>
  </si>
  <si>
    <t>No Profit No Loss</t>
  </si>
  <si>
    <t>10</t>
  </si>
  <si>
    <t>Loss of Rs.8/-</t>
  </si>
  <si>
    <t>Profit of Rs.230/-</t>
  </si>
  <si>
    <t>INDIACEM OCT FUT</t>
  </si>
  <si>
    <t>235-238</t>
  </si>
  <si>
    <t>Profit of Rs.4.25/-</t>
  </si>
  <si>
    <t>78</t>
  </si>
  <si>
    <t>Profit of Rs.13/-</t>
  </si>
  <si>
    <t>FINNIFTY 20000 CE 17-OCT</t>
  </si>
  <si>
    <t>115-140</t>
  </si>
  <si>
    <t>AARTIIND OCT FUT</t>
  </si>
  <si>
    <t>495-505</t>
  </si>
  <si>
    <t>Asian Granito India Limit</t>
  </si>
  <si>
    <t>PPL</t>
  </si>
  <si>
    <t>Prakash Pipes Limited</t>
  </si>
  <si>
    <t>YATRA</t>
  </si>
  <si>
    <t>Yatra Online Limited</t>
  </si>
  <si>
    <t>BAJFINANCE OCT FUT</t>
  </si>
  <si>
    <t>8174-8258</t>
  </si>
  <si>
    <t>UBL OCT FUT</t>
  </si>
  <si>
    <t>1616-1643</t>
  </si>
  <si>
    <t>Loss of Rs.18/-</t>
  </si>
  <si>
    <t>JR SEAMLESS PRIVATE LIMITED</t>
  </si>
  <si>
    <t>TAAZAINT</t>
  </si>
  <si>
    <t>BP EQUITIES PVT. LTD.</t>
  </si>
  <si>
    <t>VIVAA</t>
  </si>
  <si>
    <t>CUPID</t>
  </si>
  <si>
    <t>Cupid Limited</t>
  </si>
  <si>
    <t>HRTI PRIVATE LIMITED</t>
  </si>
  <si>
    <t>RATNAVEER</t>
  </si>
  <si>
    <t>Ratnaveer Precision Eng L</t>
  </si>
  <si>
    <t>SELAN</t>
  </si>
  <si>
    <t>Selan Exploration Technol</t>
  </si>
  <si>
    <t>MARSHAL-RE</t>
  </si>
  <si>
    <t>Marshall Machines Limited</t>
  </si>
  <si>
    <t>Loss of Rs 82.5/-</t>
  </si>
  <si>
    <t>3450-3550</t>
  </si>
  <si>
    <t>3800-4000</t>
  </si>
  <si>
    <t>LAURUSLABS OCT FUT</t>
  </si>
  <si>
    <t>407-413</t>
  </si>
  <si>
    <t>TATAMOTORS 670 CE OCT</t>
  </si>
  <si>
    <t>TATAMOTORS 680 CE OCT</t>
  </si>
  <si>
    <t>ALKOSIGN</t>
  </si>
  <si>
    <t>CHOTHANI</t>
  </si>
  <si>
    <t>IFL</t>
  </si>
  <si>
    <t>CHANDAN CHAURASIYA</t>
  </si>
  <si>
    <t>ARUNA YOGENDRA BAGREE</t>
  </si>
  <si>
    <t>KESAR TRACOM INDIA LLP</t>
  </si>
  <si>
    <t>VSL</t>
  </si>
  <si>
    <t>VEENA RAJESH SHAH</t>
  </si>
  <si>
    <t>HIGREEN</t>
  </si>
  <si>
    <t>Hi Green Carbon Limited</t>
  </si>
  <si>
    <t>HITECH</t>
  </si>
  <si>
    <t>Hi-Tech Pipes Limited</t>
  </si>
  <si>
    <t>CITADEL SECURITIES INDIA MARKETS PRIVATE LIMITED</t>
  </si>
  <si>
    <t>JAICORPLTD</t>
  </si>
  <si>
    <t>Jai Corp Limited</t>
  </si>
  <si>
    <t>MMTC Limited</t>
  </si>
  <si>
    <t>SETU SECURITIES PVT LTD</t>
  </si>
  <si>
    <t>PROZONER</t>
  </si>
  <si>
    <t>Prozone Realty Limited</t>
  </si>
  <si>
    <t>SAUMIK KETAN DOSHI</t>
  </si>
  <si>
    <t>RIIL</t>
  </si>
  <si>
    <t>Reliance Indl Infra Ltd</t>
  </si>
  <si>
    <t>SEQUENT</t>
  </si>
  <si>
    <t>Sequent Scientific Ltd.</t>
  </si>
  <si>
    <t>VISHAL BIPINKUMAR DOSHI</t>
  </si>
  <si>
    <t>ADROITINFO</t>
  </si>
  <si>
    <t>Adroit Infotech Limited</t>
  </si>
  <si>
    <t>FOREST VINCOM PRIVATE LIMITED</t>
  </si>
  <si>
    <t>Loss of Rs 22/-</t>
  </si>
  <si>
    <t>397-398</t>
  </si>
  <si>
    <t>Profit of Rs.1.25/-</t>
  </si>
  <si>
    <t>Profit of Rs.10.5/-</t>
  </si>
  <si>
    <t>Loss of Rs.178/-</t>
  </si>
  <si>
    <t>Accu &lt;&gt;</t>
  </si>
  <si>
    <t>IPCALAB OCT FUT</t>
  </si>
  <si>
    <t>957-959</t>
  </si>
  <si>
    <t>974-990</t>
  </si>
  <si>
    <t>ABANSENT</t>
  </si>
  <si>
    <t>ASTUTE INVESTMENT MANAGEMENT L.L.C</t>
  </si>
  <si>
    <t>DELIGHT INTERNATIONAL TRADING-F.Z.C</t>
  </si>
  <si>
    <t>AKM</t>
  </si>
  <si>
    <t>JAGWAT LALIT R HUF</t>
  </si>
  <si>
    <t>SHRENI SHARES PRIVATE LIMITED</t>
  </si>
  <si>
    <t>AMARSEC</t>
  </si>
  <si>
    <t>BEBI DHARMA PADHIR</t>
  </si>
  <si>
    <t>SWAPNIL ANIL JAGTAP</t>
  </si>
  <si>
    <t>ARYAVAN</t>
  </si>
  <si>
    <t>SONAL MAHATMA</t>
  </si>
  <si>
    <t>REENA MAHATMA</t>
  </si>
  <si>
    <t>RAJEEV MAHATMA</t>
  </si>
  <si>
    <t>BANASFN</t>
  </si>
  <si>
    <t>PRISMX GLOBAL VENTURES LIMITED</t>
  </si>
  <si>
    <t>CHANDNIMACH</t>
  </si>
  <si>
    <t>LEELAMMATHENUMKALJOSEPH</t>
  </si>
  <si>
    <t>SHAILESH LODAYA</t>
  </si>
  <si>
    <t>PRASHANT KORATKAR</t>
  </si>
  <si>
    <t>ASHWINI NIRAJ SINGH</t>
  </si>
  <si>
    <t>GCMSECU</t>
  </si>
  <si>
    <t>ANNIE IQBAL</t>
  </si>
  <si>
    <t>PHAGUN ENTERPRISES PRIVATE LIMITED</t>
  </si>
  <si>
    <t>HCKKVENTURE</t>
  </si>
  <si>
    <t>ANILKUMAR</t>
  </si>
  <si>
    <t>AMIT DHANYAKUMAR CHORDIA</t>
  </si>
  <si>
    <t>HEERAISP</t>
  </si>
  <si>
    <t>SHEVANTILAL CHUNILAL SHAH</t>
  </si>
  <si>
    <t>LUHARUKA</t>
  </si>
  <si>
    <t>PRITHVI FINMART PRIVATE LIMITED</t>
  </si>
  <si>
    <t>MAAGHADV</t>
  </si>
  <si>
    <t>VIJAYKUMAR MALDEVBHAI GODHANIA</t>
  </si>
  <si>
    <t>SKSE SECURITIES LIMITED CORP CM/TM PROP A/C</t>
  </si>
  <si>
    <t>VANRAJ DADBHAI KAHOR</t>
  </si>
  <si>
    <t>PROFINC</t>
  </si>
  <si>
    <t>MOHIT SHARMA</t>
  </si>
  <si>
    <t>ROSEMER</t>
  </si>
  <si>
    <t>VIVEK MALIK</t>
  </si>
  <si>
    <t>SBLI</t>
  </si>
  <si>
    <t>KATYAYANI TRADELINK PRIVATE LIMITED</t>
  </si>
  <si>
    <t>MAHEBOOB RAMZANI AJMERWALA</t>
  </si>
  <si>
    <t>SCANPGEOM</t>
  </si>
  <si>
    <t>NIHAN TRADING PRIVATE LIMITED</t>
  </si>
  <si>
    <t>SHINEFASH</t>
  </si>
  <si>
    <t>JIGNESH AMRUTLAL THOBHANI</t>
  </si>
  <si>
    <t>SUPERSPIN</t>
  </si>
  <si>
    <t>ANKITA VISHAL SHAH</t>
  </si>
  <si>
    <t>TERASOFT</t>
  </si>
  <si>
    <t>SANDEEP PRAKASHCHANDRA JAIN (HUF)</t>
  </si>
  <si>
    <t>TOYAMSL</t>
  </si>
  <si>
    <t>NAVKAR URBANSTRUCTURE LIMITED</t>
  </si>
  <si>
    <t>KUBER EQUITY SERVICES LLP</t>
  </si>
  <si>
    <t>ASNANI STOCK BROKER PRIVATE LIMITED</t>
  </si>
  <si>
    <t>MOHTASARITA</t>
  </si>
  <si>
    <t>BIGBLOC</t>
  </si>
  <si>
    <t>Bigbloc Construction Ltd</t>
  </si>
  <si>
    <t>SW CAPITAL PRIVATE LIMITED</t>
  </si>
  <si>
    <t>Easy Trip Planners Ltd</t>
  </si>
  <si>
    <t>SG MACHINE INDUSTRIES PRIVATE LIMITED</t>
  </si>
  <si>
    <t>GATECHDVR</t>
  </si>
  <si>
    <t>GACM Technologies Limited</t>
  </si>
  <si>
    <t>KSHITI RISHIT MANIAR</t>
  </si>
  <si>
    <t>L7 HITECH PRIVATE LIMITED</t>
  </si>
  <si>
    <t>GATI</t>
  </si>
  <si>
    <t>GATI Limited</t>
  </si>
  <si>
    <t>GOKEX</t>
  </si>
  <si>
    <t>Gokaldas Exports Limited</t>
  </si>
  <si>
    <t>Gujarat State Fert Ltd.</t>
  </si>
  <si>
    <t>MANSI SHARE AND STOCK ADVISORS PVT LTD</t>
  </si>
  <si>
    <t>ISHAN</t>
  </si>
  <si>
    <t>Ishan International Ltd</t>
  </si>
  <si>
    <t>JAVEDBEG BABUBEG MIRZA</t>
  </si>
  <si>
    <t>SAUMIL ARVIND BHAVNAGARI</t>
  </si>
  <si>
    <t>KONTOR</t>
  </si>
  <si>
    <t>Kontor Space Limited</t>
  </si>
  <si>
    <t>KIFS  ENTERPRISE</t>
  </si>
  <si>
    <t>MADRASFERT</t>
  </si>
  <si>
    <t>Madras Fertilizers Ltd</t>
  </si>
  <si>
    <t>Multi Commodity Exchange</t>
  </si>
  <si>
    <t>MSTCLTD</t>
  </si>
  <si>
    <t>MSTC Limited</t>
  </si>
  <si>
    <t>NFL</t>
  </si>
  <si>
    <t>National Fertilizers Limi</t>
  </si>
  <si>
    <t>ONELIFECAP</t>
  </si>
  <si>
    <t>Onelife Cap Advisors Ltd</t>
  </si>
  <si>
    <t>PUNEET MITTAL HUF</t>
  </si>
  <si>
    <t>PLAZACABLE</t>
  </si>
  <si>
    <t>Plaza Wires Limited</t>
  </si>
  <si>
    <t>Rashtriya Chem Fert Ltd.</t>
  </si>
  <si>
    <t>RHFL</t>
  </si>
  <si>
    <t>Reliance Home Finance Ltd</t>
  </si>
  <si>
    <t>SAHASTRAA ADVISORS PRIVATE LIMITED</t>
  </si>
  <si>
    <t>PARTH INFIN BROKERS PVT LTD</t>
  </si>
  <si>
    <t>SHREYAS</t>
  </si>
  <si>
    <t>Shreyas Shipping &amp; Logist</t>
  </si>
  <si>
    <t>EVERMORE SHARE BROKING PRIVATE LIMITED</t>
  </si>
  <si>
    <t>STCINDIA</t>
  </si>
  <si>
    <t>The State Trading Corpn</t>
  </si>
  <si>
    <t>Super Spinning Mills Ltd</t>
  </si>
  <si>
    <t>Tera Software Limited</t>
  </si>
  <si>
    <t>TRU</t>
  </si>
  <si>
    <t>TruCap Finance Limited</t>
  </si>
  <si>
    <t>ELAN VENTURES PRIVATE LIMITED</t>
  </si>
  <si>
    <t>RAJ RATAN COMMODITIES PRIVATE LIMITED</t>
  </si>
  <si>
    <t>VAKRANGEE</t>
  </si>
  <si>
    <t>Vakrangee Limited</t>
  </si>
  <si>
    <t>R B K SHARE BROKING LTD</t>
  </si>
  <si>
    <t>WALCHANNAG</t>
  </si>
  <si>
    <t>Walchandnagar Ind. Ltd</t>
  </si>
  <si>
    <t>VAJRA MACHINERIES PRIVATE LIMITED</t>
  </si>
  <si>
    <t>Delta Corp Limited</t>
  </si>
  <si>
    <t>BOFA SECURITIES EUROPE SA</t>
  </si>
  <si>
    <t>SOCIETE GENERALE</t>
  </si>
  <si>
    <t>MORGAN STANLEY ASIA (SINGAPORE) PTE.</t>
  </si>
  <si>
    <t>SIDDHANT SARUP</t>
  </si>
  <si>
    <t>GAURAV SARUP</t>
  </si>
  <si>
    <t>RADHIKAJWE</t>
  </si>
  <si>
    <t>Radhika Jeweltech Limited</t>
  </si>
  <si>
    <t>ARVIND CHHAGANLAL PATEL</t>
  </si>
  <si>
    <t>SRPL</t>
  </si>
  <si>
    <t>Shree Ram Proteins Ltd.</t>
  </si>
  <si>
    <t>BASAVALINGASWAMY N C</t>
  </si>
  <si>
    <t>NAVINCHANDRA RAMJIBHAI CHAUHAN</t>
  </si>
  <si>
    <t>UCL</t>
  </si>
  <si>
    <t>Ushanti Colour Chem Ltd</t>
  </si>
  <si>
    <t>RAJASVEE SAGAR SHAH</t>
  </si>
  <si>
    <t>UNIHEALTH</t>
  </si>
  <si>
    <t>Unihealth Consultancy Ltd</t>
  </si>
  <si>
    <t>SATISH SINGHAL</t>
  </si>
  <si>
    <t>AJAY SHIV NARAYAN UPADHYAYA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</si>
</sst>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5" tint="0.59999389629810485"/>
        <bgColor rgb="FF92D050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7" borderId="35" applyNumberFormat="0" applyAlignment="0" applyProtection="0"/>
    <xf numFmtId="0" fontId="47" fillId="18" borderId="36" applyNumberFormat="0" applyAlignment="0" applyProtection="0"/>
    <xf numFmtId="0" fontId="48" fillId="18" borderId="35" applyNumberFormat="0" applyAlignment="0" applyProtection="0"/>
    <xf numFmtId="0" fontId="49" fillId="0" borderId="37" applyNumberFormat="0" applyFill="0" applyAlignment="0" applyProtection="0"/>
    <xf numFmtId="0" fontId="50" fillId="19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54" fillId="44" borderId="23" applyNumberFormat="0" applyBorder="0" applyAlignment="0" applyProtection="0"/>
    <xf numFmtId="0" fontId="54" fillId="21" borderId="23" applyNumberFormat="0" applyBorder="0" applyAlignment="0" applyProtection="0"/>
    <xf numFmtId="0" fontId="54" fillId="25" borderId="23" applyNumberFormat="0" applyBorder="0" applyAlignment="0" applyProtection="0"/>
    <xf numFmtId="0" fontId="54" fillId="29" borderId="23" applyNumberFormat="0" applyBorder="0" applyAlignment="0" applyProtection="0"/>
    <xf numFmtId="0" fontId="54" fillId="33" borderId="23" applyNumberFormat="0" applyBorder="0" applyAlignment="0" applyProtection="0"/>
    <xf numFmtId="0" fontId="54" fillId="37" borderId="23" applyNumberFormat="0" applyBorder="0" applyAlignment="0" applyProtection="0"/>
    <xf numFmtId="0" fontId="54" fillId="41" borderId="23" applyNumberFormat="0" applyBorder="0" applyAlignment="0" applyProtection="0"/>
    <xf numFmtId="0" fontId="44" fillId="15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4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6" borderId="23" applyNumberFormat="0" applyBorder="0" applyAlignment="0" applyProtection="0"/>
    <xf numFmtId="0" fontId="3" fillId="0" borderId="23"/>
    <xf numFmtId="0" fontId="3" fillId="0" borderId="23"/>
    <xf numFmtId="0" fontId="2" fillId="20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20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6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44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26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29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36" fillId="12" borderId="30" xfId="0" applyFont="1" applyFill="1" applyBorder="1"/>
    <xf numFmtId="10" fontId="37" fillId="0" borderId="19" xfId="0" applyNumberFormat="1" applyFont="1" applyBorder="1" applyAlignment="1">
      <alignment horizontal="center" vertical="center" wrapText="1"/>
    </xf>
    <xf numFmtId="165" fontId="36" fillId="0" borderId="5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41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36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15" fontId="3" fillId="11" borderId="31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37" fillId="6" borderId="7" xfId="0" applyFont="1" applyFill="1" applyBorder="1" applyAlignment="1">
      <alignment horizontal="center" vertical="center"/>
    </xf>
    <xf numFmtId="2" fontId="37" fillId="6" borderId="7" xfId="0" applyNumberFormat="1" applyFont="1" applyFill="1" applyBorder="1" applyAlignment="1">
      <alignment horizontal="center" vertical="center"/>
    </xf>
    <xf numFmtId="10" fontId="37" fillId="6" borderId="7" xfId="0" applyNumberFormat="1" applyFont="1" applyFill="1" applyBorder="1" applyAlignment="1">
      <alignment horizontal="center" vertical="center" wrapText="1"/>
    </xf>
    <xf numFmtId="0" fontId="37" fillId="6" borderId="24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2" fontId="37" fillId="11" borderId="31" xfId="0" applyNumberFormat="1" applyFont="1" applyFill="1" applyBorder="1" applyAlignment="1">
      <alignment horizontal="center" vertical="center"/>
    </xf>
    <xf numFmtId="0" fontId="0" fillId="0" borderId="30" xfId="0" applyBorder="1"/>
    <xf numFmtId="0" fontId="36" fillId="0" borderId="23" xfId="0" applyFont="1" applyBorder="1" applyAlignment="1">
      <alignment horizontal="center" vertical="center"/>
    </xf>
    <xf numFmtId="16" fontId="36" fillId="0" borderId="23" xfId="0" applyNumberFormat="1" applyFont="1" applyBorder="1" applyAlignment="1">
      <alignment horizontal="center" vertical="center"/>
    </xf>
    <xf numFmtId="0" fontId="36" fillId="0" borderId="23" xfId="0" applyFont="1" applyBorder="1"/>
    <xf numFmtId="0" fontId="37" fillId="0" borderId="23" xfId="0" applyFont="1" applyBorder="1" applyAlignment="1">
      <alignment horizontal="center" vertical="center"/>
    </xf>
    <xf numFmtId="2" fontId="36" fillId="0" borderId="23" xfId="0" applyNumberFormat="1" applyFont="1" applyBorder="1" applyAlignment="1">
      <alignment horizontal="center" vertical="center"/>
    </xf>
    <xf numFmtId="166" fontId="36" fillId="0" borderId="23" xfId="0" applyNumberFormat="1" applyFont="1" applyBorder="1" applyAlignment="1">
      <alignment horizontal="center" vertical="center"/>
    </xf>
    <xf numFmtId="165" fontId="36" fillId="0" borderId="23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6" fillId="45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5" borderId="2" xfId="0" applyFont="1" applyFill="1" applyBorder="1"/>
    <xf numFmtId="0" fontId="37" fillId="45" borderId="2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0" fontId="37" fillId="47" borderId="26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2" fontId="37" fillId="47" borderId="2" xfId="0" applyNumberFormat="1" applyFont="1" applyFill="1" applyBorder="1" applyAlignment="1">
      <alignment horizontal="center" vertical="center"/>
    </xf>
    <xf numFmtId="166" fontId="36" fillId="47" borderId="2" xfId="0" applyNumberFormat="1" applyFont="1" applyFill="1" applyBorder="1" applyAlignment="1">
      <alignment horizontal="center" vertical="center"/>
    </xf>
    <xf numFmtId="0" fontId="37" fillId="47" borderId="2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12" borderId="31" xfId="0" applyFont="1" applyFill="1" applyBorder="1"/>
    <xf numFmtId="2" fontId="36" fillId="12" borderId="7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0" fontId="36" fillId="0" borderId="30" xfId="0" applyFont="1" applyBorder="1"/>
    <xf numFmtId="2" fontId="36" fillId="0" borderId="30" xfId="0" applyNumberFormat="1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49" fontId="36" fillId="12" borderId="30" xfId="0" applyNumberFormat="1" applyFont="1" applyFill="1" applyBorder="1" applyAlignment="1">
      <alignment horizontal="center" vertical="center"/>
    </xf>
    <xf numFmtId="49" fontId="36" fillId="47" borderId="2" xfId="0" applyNumberFormat="1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49" fontId="36" fillId="6" borderId="2" xfId="0" applyNumberFormat="1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  <xf numFmtId="16" fontId="36" fillId="12" borderId="30" xfId="0" applyNumberFormat="1" applyFont="1" applyFill="1" applyBorder="1" applyAlignment="1">
      <alignment horizontal="center" vertical="center"/>
    </xf>
    <xf numFmtId="2" fontId="37" fillId="11" borderId="16" xfId="0" applyNumberFormat="1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2" fontId="37" fillId="0" borderId="42" xfId="0" applyNumberFormat="1" applyFont="1" applyBorder="1" applyAlignment="1">
      <alignment horizontal="center" vertical="center"/>
    </xf>
    <xf numFmtId="10" fontId="37" fillId="0" borderId="42" xfId="0" applyNumberFormat="1" applyFont="1" applyBorder="1" applyAlignment="1">
      <alignment horizontal="center" vertical="center" wrapText="1"/>
    </xf>
    <xf numFmtId="16" fontId="37" fillId="0" borderId="42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165" fontId="36" fillId="12" borderId="30" xfId="0" applyNumberFormat="1" applyFont="1" applyFill="1" applyBorder="1" applyAlignment="1">
      <alignment horizontal="center" vertical="center"/>
    </xf>
    <xf numFmtId="15" fontId="3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/>
    </xf>
    <xf numFmtId="43" fontId="36" fillId="12" borderId="30" xfId="0" applyNumberFormat="1" applyFont="1" applyFill="1" applyBorder="1" applyAlignment="1">
      <alignment horizontal="center" vertical="top"/>
    </xf>
    <xf numFmtId="0" fontId="37" fillId="47" borderId="30" xfId="0" applyFont="1" applyFill="1" applyBorder="1" applyAlignment="1">
      <alignment horizontal="center" vertical="center"/>
    </xf>
    <xf numFmtId="2" fontId="37" fillId="47" borderId="30" xfId="0" applyNumberFormat="1" applyFont="1" applyFill="1" applyBorder="1" applyAlignment="1">
      <alignment horizontal="center" vertical="center"/>
    </xf>
    <xf numFmtId="10" fontId="37" fillId="47" borderId="30" xfId="0" applyNumberFormat="1" applyFont="1" applyFill="1" applyBorder="1" applyAlignment="1">
      <alignment horizontal="center" vertical="center" wrapText="1"/>
    </xf>
    <xf numFmtId="16" fontId="37" fillId="47" borderId="30" xfId="0" applyNumberFormat="1" applyFont="1" applyFill="1" applyBorder="1" applyAlignment="1">
      <alignment horizontal="center" vertical="center"/>
    </xf>
    <xf numFmtId="2" fontId="37" fillId="12" borderId="30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12" borderId="31" xfId="0" applyFont="1" applyFill="1" applyBorder="1" applyAlignment="1">
      <alignment horizontal="center" vertical="center"/>
    </xf>
    <xf numFmtId="0" fontId="36" fillId="12" borderId="47" xfId="0" applyFont="1" applyFill="1" applyBorder="1" applyAlignment="1">
      <alignment horizontal="center" vertical="center"/>
    </xf>
    <xf numFmtId="16" fontId="36" fillId="12" borderId="31" xfId="0" applyNumberFormat="1" applyFont="1" applyFill="1" applyBorder="1" applyAlignment="1">
      <alignment horizontal="center" vertical="center"/>
    </xf>
    <xf numFmtId="16" fontId="36" fillId="12" borderId="47" xfId="0" applyNumberFormat="1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47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16" fontId="36" fillId="12" borderId="42" xfId="0" applyNumberFormat="1" applyFont="1" applyFill="1" applyBorder="1" applyAlignment="1">
      <alignment horizontal="center" vertical="center"/>
    </xf>
    <xf numFmtId="166" fontId="36" fillId="11" borderId="43" xfId="0" applyNumberFormat="1" applyFont="1" applyFill="1" applyBorder="1" applyAlignment="1">
      <alignment horizontal="center" vertical="center"/>
    </xf>
    <xf numFmtId="166" fontId="36" fillId="11" borderId="44" xfId="0" applyNumberFormat="1" applyFont="1" applyFill="1" applyBorder="1" applyAlignment="1">
      <alignment horizontal="center" vertical="center"/>
    </xf>
    <xf numFmtId="166" fontId="36" fillId="12" borderId="43" xfId="0" applyNumberFormat="1" applyFont="1" applyFill="1" applyBorder="1" applyAlignment="1">
      <alignment horizontal="center" vertical="center"/>
    </xf>
    <xf numFmtId="166" fontId="36" fillId="12" borderId="44" xfId="0" applyNumberFormat="1" applyFont="1" applyFill="1" applyBorder="1" applyAlignment="1">
      <alignment horizontal="center" vertical="center"/>
    </xf>
    <xf numFmtId="166" fontId="36" fillId="12" borderId="48" xfId="0" applyNumberFormat="1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0" fontId="37" fillId="13" borderId="45" xfId="0" applyFont="1" applyFill="1" applyBorder="1" applyAlignment="1">
      <alignment horizontal="center" vertical="center"/>
    </xf>
    <xf numFmtId="0" fontId="37" fillId="13" borderId="46" xfId="0" applyFont="1" applyFill="1" applyBorder="1" applyAlignment="1">
      <alignment horizontal="center" vertical="center"/>
    </xf>
    <xf numFmtId="0" fontId="37" fillId="13" borderId="47" xfId="0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  <xf numFmtId="0" fontId="37" fillId="12" borderId="42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42" xfId="0" applyFont="1" applyFill="1" applyBorder="1" applyAlignment="1">
      <alignment horizontal="center" vertical="center"/>
    </xf>
    <xf numFmtId="0" fontId="37" fillId="47" borderId="49" xfId="0" applyFont="1" applyFill="1" applyBorder="1" applyAlignment="1">
      <alignment horizontal="center" vertical="center"/>
    </xf>
    <xf numFmtId="0" fontId="37" fillId="47" borderId="50" xfId="0" applyFont="1" applyFill="1" applyBorder="1" applyAlignment="1">
      <alignment horizontal="center" vertical="center"/>
    </xf>
    <xf numFmtId="166" fontId="36" fillId="47" borderId="7" xfId="0" applyNumberFormat="1" applyFont="1" applyFill="1" applyBorder="1" applyAlignment="1">
      <alignment horizontal="center" vertical="center"/>
    </xf>
    <xf numFmtId="166" fontId="36" fillId="47" borderId="26" xfId="0" applyNumberFormat="1" applyFont="1" applyFill="1" applyBorder="1" applyAlignment="1">
      <alignment horizontal="center" vertical="center"/>
    </xf>
    <xf numFmtId="0" fontId="37" fillId="47" borderId="7" xfId="0" applyFont="1" applyFill="1" applyBorder="1" applyAlignment="1">
      <alignment horizontal="center" vertical="center"/>
    </xf>
    <xf numFmtId="0" fontId="37" fillId="47" borderId="51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16" fontId="36" fillId="12" borderId="51" xfId="0" applyNumberFormat="1" applyFont="1" applyFill="1" applyBorder="1" applyAlignment="1">
      <alignment horizontal="center" vertical="center"/>
    </xf>
    <xf numFmtId="16" fontId="36" fillId="11" borderId="53" xfId="0" applyNumberFormat="1" applyFont="1" applyFill="1" applyBorder="1" applyAlignment="1">
      <alignment horizontal="center" vertical="center"/>
    </xf>
    <xf numFmtId="16" fontId="36" fillId="11" borderId="51" xfId="0" applyNumberFormat="1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51" xfId="0" applyNumberFormat="1" applyFont="1" applyFill="1" applyBorder="1" applyAlignment="1">
      <alignment horizontal="center" vertical="center"/>
    </xf>
    <xf numFmtId="0" fontId="37" fillId="6" borderId="52" xfId="0" applyFont="1" applyFill="1" applyBorder="1" applyAlignment="1">
      <alignment horizontal="center" vertical="center"/>
    </xf>
    <xf numFmtId="0" fontId="37" fillId="6" borderId="50" xfId="0" applyFont="1" applyFill="1" applyBorder="1" applyAlignment="1">
      <alignment horizontal="center" vertical="center"/>
    </xf>
    <xf numFmtId="0" fontId="37" fillId="6" borderId="53" xfId="0" applyFont="1" applyFill="1" applyBorder="1" applyAlignment="1">
      <alignment horizontal="center" vertical="center"/>
    </xf>
    <xf numFmtId="0" fontId="37" fillId="6" borderId="51" xfId="0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0" fontId="36" fillId="6" borderId="51" xfId="0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45216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45216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1" t="s">
        <v>16</v>
      </c>
      <c r="B9" s="373" t="s">
        <v>17</v>
      </c>
      <c r="C9" s="373" t="s">
        <v>18</v>
      </c>
      <c r="D9" s="373" t="s">
        <v>19</v>
      </c>
      <c r="E9" s="26" t="s">
        <v>20</v>
      </c>
      <c r="F9" s="26" t="s">
        <v>21</v>
      </c>
      <c r="G9" s="368" t="s">
        <v>22</v>
      </c>
      <c r="H9" s="369"/>
      <c r="I9" s="370"/>
      <c r="J9" s="368" t="s">
        <v>23</v>
      </c>
      <c r="K9" s="369"/>
      <c r="L9" s="370"/>
      <c r="M9" s="26"/>
      <c r="N9" s="27"/>
      <c r="O9" s="27"/>
      <c r="P9" s="27"/>
    </row>
    <row r="10" spans="1:16" ht="40.200000000000003">
      <c r="A10" s="372"/>
      <c r="B10" s="374"/>
      <c r="C10" s="374"/>
      <c r="D10" s="374"/>
      <c r="E10" s="28" t="s">
        <v>24</v>
      </c>
      <c r="F10" s="28" t="s">
        <v>24</v>
      </c>
      <c r="G10" s="266" t="s">
        <v>25</v>
      </c>
      <c r="H10" s="266" t="s">
        <v>26</v>
      </c>
      <c r="I10" s="266" t="s">
        <v>27</v>
      </c>
      <c r="J10" s="266" t="s">
        <v>28</v>
      </c>
      <c r="K10" s="266" t="s">
        <v>29</v>
      </c>
      <c r="L10" s="266" t="s">
        <v>30</v>
      </c>
      <c r="M10" s="266" t="s">
        <v>31</v>
      </c>
      <c r="N10" s="29" t="s">
        <v>32</v>
      </c>
      <c r="O10" s="29" t="s">
        <v>33</v>
      </c>
      <c r="P10" s="30" t="s">
        <v>862</v>
      </c>
    </row>
    <row r="11" spans="1:16" ht="12.75" customHeight="1">
      <c r="A11" s="273">
        <v>1</v>
      </c>
      <c r="B11" s="287" t="s">
        <v>34</v>
      </c>
      <c r="C11" s="260" t="s">
        <v>35</v>
      </c>
      <c r="D11" s="278">
        <v>45225</v>
      </c>
      <c r="E11" s="260">
        <v>19740.400000000001</v>
      </c>
      <c r="F11" s="260">
        <v>19742.483333333334</v>
      </c>
      <c r="G11" s="259">
        <v>19690.966666666667</v>
      </c>
      <c r="H11" s="259">
        <v>19641.533333333333</v>
      </c>
      <c r="I11" s="259">
        <v>19590.016666666666</v>
      </c>
      <c r="J11" s="259">
        <v>19791.916666666668</v>
      </c>
      <c r="K11" s="259">
        <v>19843.433333333338</v>
      </c>
      <c r="L11" s="259">
        <v>19892.866666666669</v>
      </c>
      <c r="M11" s="258">
        <v>19794</v>
      </c>
      <c r="N11" s="258">
        <v>19693.05</v>
      </c>
      <c r="O11" s="258">
        <v>11007600</v>
      </c>
      <c r="P11" s="261">
        <v>1.8749431145899699E-3</v>
      </c>
    </row>
    <row r="12" spans="1:16" ht="12.75" customHeight="1">
      <c r="A12" s="273">
        <v>2</v>
      </c>
      <c r="B12" s="287" t="s">
        <v>34</v>
      </c>
      <c r="C12" s="260" t="s">
        <v>36</v>
      </c>
      <c r="D12" s="278">
        <v>45225</v>
      </c>
      <c r="E12" s="260">
        <v>44343.05</v>
      </c>
      <c r="F12" s="260">
        <v>44316.016666666663</v>
      </c>
      <c r="G12" s="259">
        <v>44177.033333333326</v>
      </c>
      <c r="H12" s="259">
        <v>44011.016666666663</v>
      </c>
      <c r="I12" s="259">
        <v>43872.033333333326</v>
      </c>
      <c r="J12" s="259">
        <v>44482.033333333326</v>
      </c>
      <c r="K12" s="259">
        <v>44621.016666666663</v>
      </c>
      <c r="L12" s="259">
        <v>44787.033333333326</v>
      </c>
      <c r="M12" s="258">
        <v>44455</v>
      </c>
      <c r="N12" s="258">
        <v>44150</v>
      </c>
      <c r="O12" s="258">
        <v>2528835</v>
      </c>
      <c r="P12" s="261">
        <v>-1.4255059142708462E-2</v>
      </c>
    </row>
    <row r="13" spans="1:16" ht="12.75" customHeight="1">
      <c r="A13" s="273">
        <v>3</v>
      </c>
      <c r="B13" s="287" t="s">
        <v>34</v>
      </c>
      <c r="C13" s="286" t="s">
        <v>37</v>
      </c>
      <c r="D13" s="280">
        <v>45230</v>
      </c>
      <c r="E13" s="279">
        <v>19888.349999999999</v>
      </c>
      <c r="F13" s="279">
        <v>19866.733333333334</v>
      </c>
      <c r="G13" s="281">
        <v>19801.566666666666</v>
      </c>
      <c r="H13" s="281">
        <v>19714.783333333333</v>
      </c>
      <c r="I13" s="281">
        <v>19649.616666666665</v>
      </c>
      <c r="J13" s="281">
        <v>19953.516666666666</v>
      </c>
      <c r="K13" s="281">
        <v>20018.683333333331</v>
      </c>
      <c r="L13" s="281">
        <v>20105.466666666667</v>
      </c>
      <c r="M13" s="282">
        <v>19931.900000000001</v>
      </c>
      <c r="N13" s="282">
        <v>19779.95</v>
      </c>
      <c r="O13" s="282">
        <v>77760</v>
      </c>
      <c r="P13" s="283">
        <v>0.15370919881305639</v>
      </c>
    </row>
    <row r="14" spans="1:16" ht="12.75" customHeight="1">
      <c r="A14" s="273">
        <v>4</v>
      </c>
      <c r="B14" s="287" t="s">
        <v>34</v>
      </c>
      <c r="C14" s="286" t="s">
        <v>38</v>
      </c>
      <c r="D14" s="280">
        <v>45229</v>
      </c>
      <c r="E14" s="279">
        <v>9136.65</v>
      </c>
      <c r="F14" s="279">
        <v>9124.0666666666657</v>
      </c>
      <c r="G14" s="281">
        <v>9087.5833333333321</v>
      </c>
      <c r="H14" s="281">
        <v>9038.5166666666664</v>
      </c>
      <c r="I14" s="281">
        <v>9002.0333333333328</v>
      </c>
      <c r="J14" s="281">
        <v>9173.1333333333314</v>
      </c>
      <c r="K14" s="281">
        <v>9209.616666666665</v>
      </c>
      <c r="L14" s="281">
        <v>9258.6833333333307</v>
      </c>
      <c r="M14" s="282">
        <v>9160.5499999999993</v>
      </c>
      <c r="N14" s="282">
        <v>9075</v>
      </c>
      <c r="O14" s="282">
        <v>427350</v>
      </c>
      <c r="P14" s="283">
        <v>-9.2157885585115625E-3</v>
      </c>
    </row>
    <row r="15" spans="1:16" ht="12.75" customHeight="1">
      <c r="A15" s="273">
        <v>5</v>
      </c>
      <c r="B15" s="287" t="s">
        <v>39</v>
      </c>
      <c r="C15" s="279" t="s">
        <v>40</v>
      </c>
      <c r="D15" s="280">
        <v>45225</v>
      </c>
      <c r="E15" s="279">
        <v>490.8</v>
      </c>
      <c r="F15" s="279">
        <v>490.2833333333333</v>
      </c>
      <c r="G15" s="281">
        <v>484.81666666666661</v>
      </c>
      <c r="H15" s="281">
        <v>478.83333333333331</v>
      </c>
      <c r="I15" s="281">
        <v>473.36666666666662</v>
      </c>
      <c r="J15" s="281">
        <v>496.26666666666659</v>
      </c>
      <c r="K15" s="281">
        <v>501.73333333333329</v>
      </c>
      <c r="L15" s="281">
        <v>507.71666666666658</v>
      </c>
      <c r="M15" s="282">
        <v>495.75</v>
      </c>
      <c r="N15" s="282">
        <v>484.3</v>
      </c>
      <c r="O15" s="282">
        <v>15847000</v>
      </c>
      <c r="P15" s="283">
        <v>-4.9604420444556074E-3</v>
      </c>
    </row>
    <row r="16" spans="1:16" ht="12.75" customHeight="1">
      <c r="A16" s="273">
        <v>6</v>
      </c>
      <c r="B16" s="287" t="s">
        <v>41</v>
      </c>
      <c r="C16" s="284" t="s">
        <v>42</v>
      </c>
      <c r="D16" s="280">
        <v>45225</v>
      </c>
      <c r="E16" s="279">
        <v>4283.05</v>
      </c>
      <c r="F16" s="279">
        <v>4262.4666666666672</v>
      </c>
      <c r="G16" s="281">
        <v>4225.1333333333341</v>
      </c>
      <c r="H16" s="281">
        <v>4167.2166666666672</v>
      </c>
      <c r="I16" s="281">
        <v>4129.8833333333341</v>
      </c>
      <c r="J16" s="281">
        <v>4320.3833333333341</v>
      </c>
      <c r="K16" s="281">
        <v>4357.7166666666662</v>
      </c>
      <c r="L16" s="281">
        <v>4415.6333333333341</v>
      </c>
      <c r="M16" s="282">
        <v>4299.8</v>
      </c>
      <c r="N16" s="282">
        <v>4204.55</v>
      </c>
      <c r="O16" s="282">
        <v>1122000</v>
      </c>
      <c r="P16" s="283">
        <v>-4.0615647712697732E-2</v>
      </c>
    </row>
    <row r="17" spans="1:16" ht="12.75" customHeight="1">
      <c r="A17" s="273">
        <v>7</v>
      </c>
      <c r="B17" s="287" t="s">
        <v>43</v>
      </c>
      <c r="C17" s="284" t="s">
        <v>44</v>
      </c>
      <c r="D17" s="280">
        <v>45225</v>
      </c>
      <c r="E17" s="279">
        <v>22470.25</v>
      </c>
      <c r="F17" s="279">
        <v>22444.583333333332</v>
      </c>
      <c r="G17" s="281">
        <v>22145.966666666664</v>
      </c>
      <c r="H17" s="281">
        <v>21821.683333333331</v>
      </c>
      <c r="I17" s="281">
        <v>21523.066666666662</v>
      </c>
      <c r="J17" s="281">
        <v>22768.866666666665</v>
      </c>
      <c r="K17" s="281">
        <v>23067.483333333334</v>
      </c>
      <c r="L17" s="281">
        <v>23391.766666666666</v>
      </c>
      <c r="M17" s="282">
        <v>22743.200000000001</v>
      </c>
      <c r="N17" s="282">
        <v>22120.3</v>
      </c>
      <c r="O17" s="282">
        <v>81360</v>
      </c>
      <c r="P17" s="283">
        <v>-3.8752362948960305E-2</v>
      </c>
    </row>
    <row r="18" spans="1:16" ht="12.75" customHeight="1">
      <c r="A18" s="273">
        <v>8</v>
      </c>
      <c r="B18" s="287" t="s">
        <v>45</v>
      </c>
      <c r="C18" s="285" t="s">
        <v>46</v>
      </c>
      <c r="D18" s="280">
        <v>45225</v>
      </c>
      <c r="E18" s="279">
        <v>180.85</v>
      </c>
      <c r="F18" s="279">
        <v>180.71666666666667</v>
      </c>
      <c r="G18" s="281">
        <v>179.63333333333333</v>
      </c>
      <c r="H18" s="281">
        <v>178.41666666666666</v>
      </c>
      <c r="I18" s="281">
        <v>177.33333333333331</v>
      </c>
      <c r="J18" s="281">
        <v>181.93333333333334</v>
      </c>
      <c r="K18" s="281">
        <v>183.01666666666665</v>
      </c>
      <c r="L18" s="281">
        <v>184.23333333333335</v>
      </c>
      <c r="M18" s="282">
        <v>181.8</v>
      </c>
      <c r="N18" s="282">
        <v>179.5</v>
      </c>
      <c r="O18" s="282">
        <v>42265800</v>
      </c>
      <c r="P18" s="283">
        <v>-7.659900421294523E-4</v>
      </c>
    </row>
    <row r="19" spans="1:16" ht="12.75" customHeight="1">
      <c r="A19" s="273">
        <v>9</v>
      </c>
      <c r="B19" s="287" t="s">
        <v>47</v>
      </c>
      <c r="C19" s="282" t="s">
        <v>48</v>
      </c>
      <c r="D19" s="280">
        <v>45225</v>
      </c>
      <c r="E19" s="279">
        <v>227.9</v>
      </c>
      <c r="F19" s="279">
        <v>226.51666666666665</v>
      </c>
      <c r="G19" s="281">
        <v>223.43333333333331</v>
      </c>
      <c r="H19" s="281">
        <v>218.96666666666667</v>
      </c>
      <c r="I19" s="281">
        <v>215.88333333333333</v>
      </c>
      <c r="J19" s="281">
        <v>230.98333333333329</v>
      </c>
      <c r="K19" s="281">
        <v>234.06666666666666</v>
      </c>
      <c r="L19" s="281">
        <v>238.53333333333327</v>
      </c>
      <c r="M19" s="282">
        <v>229.6</v>
      </c>
      <c r="N19" s="282">
        <v>222.05</v>
      </c>
      <c r="O19" s="282">
        <v>31592600</v>
      </c>
      <c r="P19" s="283">
        <v>1.071016641950898E-3</v>
      </c>
    </row>
    <row r="20" spans="1:16" ht="12.75" customHeight="1">
      <c r="A20" s="273">
        <v>10</v>
      </c>
      <c r="B20" s="287" t="s">
        <v>49</v>
      </c>
      <c r="C20" s="279" t="s">
        <v>50</v>
      </c>
      <c r="D20" s="280">
        <v>45225</v>
      </c>
      <c r="E20" s="279">
        <v>2031.95</v>
      </c>
      <c r="F20" s="279">
        <v>2026.6666666666667</v>
      </c>
      <c r="G20" s="281">
        <v>2013.3333333333335</v>
      </c>
      <c r="H20" s="281">
        <v>1994.7166666666667</v>
      </c>
      <c r="I20" s="281">
        <v>1981.3833333333334</v>
      </c>
      <c r="J20" s="281">
        <v>2045.2833333333335</v>
      </c>
      <c r="K20" s="281">
        <v>2058.6166666666668</v>
      </c>
      <c r="L20" s="281">
        <v>2077.2333333333336</v>
      </c>
      <c r="M20" s="282">
        <v>2040</v>
      </c>
      <c r="N20" s="282">
        <v>2008.05</v>
      </c>
      <c r="O20" s="282">
        <v>5932500</v>
      </c>
      <c r="P20" s="283">
        <v>-1.0608203677510608E-3</v>
      </c>
    </row>
    <row r="21" spans="1:16" ht="12.75" customHeight="1">
      <c r="A21" s="273">
        <v>11</v>
      </c>
      <c r="B21" s="287" t="s">
        <v>45</v>
      </c>
      <c r="C21" s="279" t="s">
        <v>51</v>
      </c>
      <c r="D21" s="280">
        <v>45225</v>
      </c>
      <c r="E21" s="279">
        <v>2437.5</v>
      </c>
      <c r="F21" s="279">
        <v>2447.0833333333335</v>
      </c>
      <c r="G21" s="281">
        <v>2423.2166666666672</v>
      </c>
      <c r="H21" s="281">
        <v>2408.9333333333338</v>
      </c>
      <c r="I21" s="281">
        <v>2385.0666666666675</v>
      </c>
      <c r="J21" s="281">
        <v>2461.3666666666668</v>
      </c>
      <c r="K21" s="281">
        <v>2485.2333333333327</v>
      </c>
      <c r="L21" s="281">
        <v>2499.5166666666664</v>
      </c>
      <c r="M21" s="282">
        <v>2470.9499999999998</v>
      </c>
      <c r="N21" s="282">
        <v>2432.8000000000002</v>
      </c>
      <c r="O21" s="282">
        <v>9906300</v>
      </c>
      <c r="P21" s="283">
        <v>-3.3301041414386049E-4</v>
      </c>
    </row>
    <row r="22" spans="1:16" ht="12.75" customHeight="1">
      <c r="A22" s="273">
        <v>12</v>
      </c>
      <c r="B22" s="287" t="s">
        <v>45</v>
      </c>
      <c r="C22" s="279" t="s">
        <v>52</v>
      </c>
      <c r="D22" s="280">
        <v>45225</v>
      </c>
      <c r="E22" s="279">
        <v>808.3</v>
      </c>
      <c r="F22" s="279">
        <v>811.06666666666661</v>
      </c>
      <c r="G22" s="281">
        <v>802.33333333333326</v>
      </c>
      <c r="H22" s="281">
        <v>796.36666666666667</v>
      </c>
      <c r="I22" s="281">
        <v>787.63333333333333</v>
      </c>
      <c r="J22" s="281">
        <v>817.03333333333319</v>
      </c>
      <c r="K22" s="281">
        <v>825.76666666666654</v>
      </c>
      <c r="L22" s="281">
        <v>831.73333333333312</v>
      </c>
      <c r="M22" s="282">
        <v>819.8</v>
      </c>
      <c r="N22" s="282">
        <v>805.1</v>
      </c>
      <c r="O22" s="282">
        <v>54332800</v>
      </c>
      <c r="P22" s="283">
        <v>6.0139238631313876E-3</v>
      </c>
    </row>
    <row r="23" spans="1:16" ht="12.75" customHeight="1">
      <c r="A23" s="273">
        <v>13</v>
      </c>
      <c r="B23" s="287" t="s">
        <v>43</v>
      </c>
      <c r="C23" s="279" t="s">
        <v>53</v>
      </c>
      <c r="D23" s="280">
        <v>45225</v>
      </c>
      <c r="E23" s="279">
        <v>3615.7</v>
      </c>
      <c r="F23" s="279">
        <v>3607.3666666666663</v>
      </c>
      <c r="G23" s="281">
        <v>3588.3833333333328</v>
      </c>
      <c r="H23" s="281">
        <v>3561.0666666666666</v>
      </c>
      <c r="I23" s="281">
        <v>3542.083333333333</v>
      </c>
      <c r="J23" s="281">
        <v>3634.6833333333325</v>
      </c>
      <c r="K23" s="281">
        <v>3653.6666666666661</v>
      </c>
      <c r="L23" s="281">
        <v>3680.9833333333322</v>
      </c>
      <c r="M23" s="282">
        <v>3626.35</v>
      </c>
      <c r="N23" s="282">
        <v>3580.05</v>
      </c>
      <c r="O23" s="282">
        <v>748400</v>
      </c>
      <c r="P23" s="283">
        <v>-1.0314731552499339E-2</v>
      </c>
    </row>
    <row r="24" spans="1:16" ht="12.75" customHeight="1">
      <c r="A24" s="273">
        <v>14</v>
      </c>
      <c r="B24" s="287" t="s">
        <v>49</v>
      </c>
      <c r="C24" s="279" t="s">
        <v>54</v>
      </c>
      <c r="D24" s="280">
        <v>45225</v>
      </c>
      <c r="E24" s="279">
        <v>443.7</v>
      </c>
      <c r="F24" s="279">
        <v>443.2833333333333</v>
      </c>
      <c r="G24" s="281">
        <v>440.66666666666663</v>
      </c>
      <c r="H24" s="281">
        <v>437.63333333333333</v>
      </c>
      <c r="I24" s="281">
        <v>435.01666666666665</v>
      </c>
      <c r="J24" s="281">
        <v>446.31666666666661</v>
      </c>
      <c r="K24" s="281">
        <v>448.93333333333328</v>
      </c>
      <c r="L24" s="281">
        <v>451.96666666666658</v>
      </c>
      <c r="M24" s="282">
        <v>445.9</v>
      </c>
      <c r="N24" s="282">
        <v>440.25</v>
      </c>
      <c r="O24" s="282">
        <v>61797600</v>
      </c>
      <c r="P24" s="283">
        <v>1.195649004111866E-3</v>
      </c>
    </row>
    <row r="25" spans="1:16" ht="12.75" customHeight="1">
      <c r="A25" s="273">
        <v>15</v>
      </c>
      <c r="B25" s="287" t="s">
        <v>45</v>
      </c>
      <c r="C25" s="279" t="s">
        <v>55</v>
      </c>
      <c r="D25" s="280">
        <v>45225</v>
      </c>
      <c r="E25" s="279">
        <v>5022.6499999999996</v>
      </c>
      <c r="F25" s="279">
        <v>5026.8</v>
      </c>
      <c r="G25" s="281">
        <v>4998.6000000000004</v>
      </c>
      <c r="H25" s="281">
        <v>4974.55</v>
      </c>
      <c r="I25" s="281">
        <v>4946.3500000000004</v>
      </c>
      <c r="J25" s="281">
        <v>5050.8500000000004</v>
      </c>
      <c r="K25" s="281">
        <v>5079.0499999999993</v>
      </c>
      <c r="L25" s="281">
        <v>5103.1000000000004</v>
      </c>
      <c r="M25" s="282">
        <v>5055</v>
      </c>
      <c r="N25" s="282">
        <v>5002.75</v>
      </c>
      <c r="O25" s="282">
        <v>2604500</v>
      </c>
      <c r="P25" s="283">
        <v>-4.7764615972487583E-3</v>
      </c>
    </row>
    <row r="26" spans="1:16" ht="12.75" customHeight="1">
      <c r="A26" s="273">
        <v>16</v>
      </c>
      <c r="B26" s="287" t="s">
        <v>56</v>
      </c>
      <c r="C26" s="279" t="s">
        <v>57</v>
      </c>
      <c r="D26" s="280">
        <v>45225</v>
      </c>
      <c r="E26" s="279">
        <v>379.1</v>
      </c>
      <c r="F26" s="279">
        <v>377</v>
      </c>
      <c r="G26" s="281">
        <v>374.15</v>
      </c>
      <c r="H26" s="281">
        <v>369.2</v>
      </c>
      <c r="I26" s="281">
        <v>366.34999999999997</v>
      </c>
      <c r="J26" s="281">
        <v>381.95</v>
      </c>
      <c r="K26" s="281">
        <v>384.8</v>
      </c>
      <c r="L26" s="281">
        <v>389.75</v>
      </c>
      <c r="M26" s="282">
        <v>379.85</v>
      </c>
      <c r="N26" s="282">
        <v>372.05</v>
      </c>
      <c r="O26" s="282">
        <v>12170300</v>
      </c>
      <c r="P26" s="283">
        <v>-2.2299651567944251E-3</v>
      </c>
    </row>
    <row r="27" spans="1:16" ht="12.75" customHeight="1">
      <c r="A27" s="273">
        <v>17</v>
      </c>
      <c r="B27" s="287" t="s">
        <v>56</v>
      </c>
      <c r="C27" s="279" t="s">
        <v>58</v>
      </c>
      <c r="D27" s="280">
        <v>45225</v>
      </c>
      <c r="E27" s="279">
        <v>176.9</v>
      </c>
      <c r="F27" s="279">
        <v>177.06666666666669</v>
      </c>
      <c r="G27" s="281">
        <v>175.73333333333338</v>
      </c>
      <c r="H27" s="281">
        <v>174.56666666666669</v>
      </c>
      <c r="I27" s="281">
        <v>173.23333333333338</v>
      </c>
      <c r="J27" s="281">
        <v>178.23333333333338</v>
      </c>
      <c r="K27" s="281">
        <v>179.56666666666669</v>
      </c>
      <c r="L27" s="281">
        <v>180.73333333333338</v>
      </c>
      <c r="M27" s="282">
        <v>178.4</v>
      </c>
      <c r="N27" s="282">
        <v>175.9</v>
      </c>
      <c r="O27" s="282">
        <v>82510000</v>
      </c>
      <c r="P27" s="283">
        <v>1.4571165078389179E-2</v>
      </c>
    </row>
    <row r="28" spans="1:16" ht="12.75" customHeight="1">
      <c r="A28" s="273">
        <v>18</v>
      </c>
      <c r="B28" s="287" t="s">
        <v>59</v>
      </c>
      <c r="C28" s="279" t="s">
        <v>60</v>
      </c>
      <c r="D28" s="280">
        <v>45225</v>
      </c>
      <c r="E28" s="279">
        <v>3114.2</v>
      </c>
      <c r="F28" s="279">
        <v>3118.3333333333335</v>
      </c>
      <c r="G28" s="281">
        <v>3101.666666666667</v>
      </c>
      <c r="H28" s="281">
        <v>3089.1333333333337</v>
      </c>
      <c r="I28" s="281">
        <v>3072.4666666666672</v>
      </c>
      <c r="J28" s="281">
        <v>3130.8666666666668</v>
      </c>
      <c r="K28" s="281">
        <v>3147.5333333333338</v>
      </c>
      <c r="L28" s="281">
        <v>3160.0666666666666</v>
      </c>
      <c r="M28" s="282">
        <v>3135</v>
      </c>
      <c r="N28" s="282">
        <v>3105.8</v>
      </c>
      <c r="O28" s="282">
        <v>6246400</v>
      </c>
      <c r="P28" s="283">
        <v>2.0653594771241832E-2</v>
      </c>
    </row>
    <row r="29" spans="1:16" ht="12.75" customHeight="1">
      <c r="A29" s="273">
        <v>19</v>
      </c>
      <c r="B29" s="287" t="s">
        <v>45</v>
      </c>
      <c r="C29" s="279" t="s">
        <v>61</v>
      </c>
      <c r="D29" s="280">
        <v>45225</v>
      </c>
      <c r="E29" s="279">
        <v>1956.3</v>
      </c>
      <c r="F29" s="279">
        <v>1949.0166666666667</v>
      </c>
      <c r="G29" s="281">
        <v>1928.5333333333333</v>
      </c>
      <c r="H29" s="281">
        <v>1900.7666666666667</v>
      </c>
      <c r="I29" s="281">
        <v>1880.2833333333333</v>
      </c>
      <c r="J29" s="281">
        <v>1976.7833333333333</v>
      </c>
      <c r="K29" s="281">
        <v>1997.2666666666664</v>
      </c>
      <c r="L29" s="281">
        <v>2025.0333333333333</v>
      </c>
      <c r="M29" s="282">
        <v>1969.5</v>
      </c>
      <c r="N29" s="282">
        <v>1921.25</v>
      </c>
      <c r="O29" s="282">
        <v>3365390</v>
      </c>
      <c r="P29" s="283">
        <v>1.7419283257516922E-2</v>
      </c>
    </row>
    <row r="30" spans="1:16" ht="12.75" customHeight="1">
      <c r="A30" s="273">
        <v>20</v>
      </c>
      <c r="B30" s="287" t="s">
        <v>45</v>
      </c>
      <c r="C30" s="284" t="s">
        <v>62</v>
      </c>
      <c r="D30" s="280">
        <v>45225</v>
      </c>
      <c r="E30" s="279">
        <v>6870</v>
      </c>
      <c r="F30" s="279">
        <v>6890.4000000000005</v>
      </c>
      <c r="G30" s="281">
        <v>6830.8000000000011</v>
      </c>
      <c r="H30" s="281">
        <v>6791.6</v>
      </c>
      <c r="I30" s="281">
        <v>6732.0000000000009</v>
      </c>
      <c r="J30" s="281">
        <v>6929.6000000000013</v>
      </c>
      <c r="K30" s="281">
        <v>6989.2000000000016</v>
      </c>
      <c r="L30" s="281">
        <v>7028.4000000000015</v>
      </c>
      <c r="M30" s="282">
        <v>6950</v>
      </c>
      <c r="N30" s="282">
        <v>6851.2</v>
      </c>
      <c r="O30" s="282">
        <v>571125</v>
      </c>
      <c r="P30" s="283">
        <v>3.8314698663757842E-2</v>
      </c>
    </row>
    <row r="31" spans="1:16" ht="12.75" customHeight="1">
      <c r="A31" s="273">
        <v>21</v>
      </c>
      <c r="B31" s="287" t="s">
        <v>63</v>
      </c>
      <c r="C31" s="279" t="s">
        <v>64</v>
      </c>
      <c r="D31" s="280">
        <v>45225</v>
      </c>
      <c r="E31" s="279">
        <v>707.75</v>
      </c>
      <c r="F31" s="279">
        <v>707.53333333333342</v>
      </c>
      <c r="G31" s="281">
        <v>702.41666666666686</v>
      </c>
      <c r="H31" s="281">
        <v>697.08333333333348</v>
      </c>
      <c r="I31" s="281">
        <v>691.96666666666692</v>
      </c>
      <c r="J31" s="281">
        <v>712.86666666666679</v>
      </c>
      <c r="K31" s="281">
        <v>717.98333333333335</v>
      </c>
      <c r="L31" s="281">
        <v>723.31666666666672</v>
      </c>
      <c r="M31" s="282">
        <v>712.65</v>
      </c>
      <c r="N31" s="282">
        <v>702.2</v>
      </c>
      <c r="O31" s="282">
        <v>14646000</v>
      </c>
      <c r="P31" s="283">
        <v>3.4175963846914278E-2</v>
      </c>
    </row>
    <row r="32" spans="1:16" ht="12.75" customHeight="1">
      <c r="A32" s="273">
        <v>22</v>
      </c>
      <c r="B32" s="287" t="s">
        <v>43</v>
      </c>
      <c r="C32" s="279" t="s">
        <v>65</v>
      </c>
      <c r="D32" s="280">
        <v>45225</v>
      </c>
      <c r="E32" s="279">
        <v>912.55</v>
      </c>
      <c r="F32" s="279">
        <v>914.79999999999984</v>
      </c>
      <c r="G32" s="281">
        <v>908.04999999999973</v>
      </c>
      <c r="H32" s="281">
        <v>903.54999999999984</v>
      </c>
      <c r="I32" s="281">
        <v>896.79999999999973</v>
      </c>
      <c r="J32" s="281">
        <v>919.29999999999973</v>
      </c>
      <c r="K32" s="281">
        <v>926.05</v>
      </c>
      <c r="L32" s="281">
        <v>930.54999999999973</v>
      </c>
      <c r="M32" s="282">
        <v>921.55</v>
      </c>
      <c r="N32" s="282">
        <v>910.3</v>
      </c>
      <c r="O32" s="282">
        <v>17392100</v>
      </c>
      <c r="P32" s="283">
        <v>-9.4780740553519521E-4</v>
      </c>
    </row>
    <row r="33" spans="1:16" ht="12.75" customHeight="1">
      <c r="A33" s="273">
        <v>23</v>
      </c>
      <c r="B33" s="287" t="s">
        <v>63</v>
      </c>
      <c r="C33" s="279" t="s">
        <v>66</v>
      </c>
      <c r="D33" s="280">
        <v>45225</v>
      </c>
      <c r="E33" s="279">
        <v>1008</v>
      </c>
      <c r="F33" s="279">
        <v>1003.75</v>
      </c>
      <c r="G33" s="281">
        <v>994.9</v>
      </c>
      <c r="H33" s="281">
        <v>981.8</v>
      </c>
      <c r="I33" s="281">
        <v>972.94999999999993</v>
      </c>
      <c r="J33" s="281">
        <v>1016.85</v>
      </c>
      <c r="K33" s="281">
        <v>1025.6999999999998</v>
      </c>
      <c r="L33" s="281">
        <v>1038.8000000000002</v>
      </c>
      <c r="M33" s="282">
        <v>1012.6</v>
      </c>
      <c r="N33" s="282">
        <v>990.65</v>
      </c>
      <c r="O33" s="282">
        <v>50962500</v>
      </c>
      <c r="P33" s="283">
        <v>-3.2223606907601926E-2</v>
      </c>
    </row>
    <row r="34" spans="1:16" ht="12.75" customHeight="1">
      <c r="A34" s="273">
        <v>24</v>
      </c>
      <c r="B34" s="287" t="s">
        <v>56</v>
      </c>
      <c r="C34" s="279" t="s">
        <v>67</v>
      </c>
      <c r="D34" s="280">
        <v>45225</v>
      </c>
      <c r="E34" s="279">
        <v>5094.3500000000004</v>
      </c>
      <c r="F34" s="279">
        <v>5086.7833333333338</v>
      </c>
      <c r="G34" s="281">
        <v>5058.5666666666675</v>
      </c>
      <c r="H34" s="281">
        <v>5022.7833333333338</v>
      </c>
      <c r="I34" s="281">
        <v>4994.5666666666675</v>
      </c>
      <c r="J34" s="281">
        <v>5122.5666666666675</v>
      </c>
      <c r="K34" s="281">
        <v>5150.7833333333328</v>
      </c>
      <c r="L34" s="281">
        <v>5186.5666666666675</v>
      </c>
      <c r="M34" s="282">
        <v>5115</v>
      </c>
      <c r="N34" s="282">
        <v>5051</v>
      </c>
      <c r="O34" s="282">
        <v>2379000</v>
      </c>
      <c r="P34" s="283">
        <v>-3.5602094240837698E-3</v>
      </c>
    </row>
    <row r="35" spans="1:16" ht="12.75" customHeight="1">
      <c r="A35" s="273">
        <v>25</v>
      </c>
      <c r="B35" s="287" t="s">
        <v>68</v>
      </c>
      <c r="C35" s="279" t="s">
        <v>69</v>
      </c>
      <c r="D35" s="280">
        <v>45225</v>
      </c>
      <c r="E35" s="279">
        <v>1646.4</v>
      </c>
      <c r="F35" s="279">
        <v>1644.9000000000003</v>
      </c>
      <c r="G35" s="281">
        <v>1636.6000000000006</v>
      </c>
      <c r="H35" s="281">
        <v>1626.8000000000002</v>
      </c>
      <c r="I35" s="281">
        <v>1618.5000000000005</v>
      </c>
      <c r="J35" s="281">
        <v>1654.7000000000007</v>
      </c>
      <c r="K35" s="281">
        <v>1663.0000000000005</v>
      </c>
      <c r="L35" s="281">
        <v>1672.8000000000009</v>
      </c>
      <c r="M35" s="282">
        <v>1653.2</v>
      </c>
      <c r="N35" s="282">
        <v>1635.1</v>
      </c>
      <c r="O35" s="282">
        <v>9782500</v>
      </c>
      <c r="P35" s="283">
        <v>5.9125964010282774E-3</v>
      </c>
    </row>
    <row r="36" spans="1:16" ht="12.75" customHeight="1">
      <c r="A36" s="273">
        <v>26</v>
      </c>
      <c r="B36" s="287" t="s">
        <v>68</v>
      </c>
      <c r="C36" s="279" t="s">
        <v>70</v>
      </c>
      <c r="D36" s="280">
        <v>45225</v>
      </c>
      <c r="E36" s="279">
        <v>8054.95</v>
      </c>
      <c r="F36" s="279">
        <v>8046.6833333333343</v>
      </c>
      <c r="G36" s="281">
        <v>8008.3666666666686</v>
      </c>
      <c r="H36" s="281">
        <v>7961.7833333333347</v>
      </c>
      <c r="I36" s="281">
        <v>7923.466666666669</v>
      </c>
      <c r="J36" s="281">
        <v>8093.2666666666682</v>
      </c>
      <c r="K36" s="281">
        <v>8131.5833333333339</v>
      </c>
      <c r="L36" s="281">
        <v>8178.1666666666679</v>
      </c>
      <c r="M36" s="282">
        <v>8085</v>
      </c>
      <c r="N36" s="282">
        <v>8000.1</v>
      </c>
      <c r="O36" s="282">
        <v>4494500</v>
      </c>
      <c r="P36" s="283">
        <v>6.9577801898082438E-4</v>
      </c>
    </row>
    <row r="37" spans="1:16" ht="12.75" customHeight="1">
      <c r="A37" s="273">
        <v>27</v>
      </c>
      <c r="B37" s="287" t="s">
        <v>56</v>
      </c>
      <c r="C37" s="279" t="s">
        <v>71</v>
      </c>
      <c r="D37" s="280">
        <v>45225</v>
      </c>
      <c r="E37" s="279">
        <v>2599.5500000000002</v>
      </c>
      <c r="F37" s="279">
        <v>2581.2000000000003</v>
      </c>
      <c r="G37" s="281">
        <v>2555.6000000000004</v>
      </c>
      <c r="H37" s="281">
        <v>2511.65</v>
      </c>
      <c r="I37" s="281">
        <v>2486.0500000000002</v>
      </c>
      <c r="J37" s="281">
        <v>2625.1500000000005</v>
      </c>
      <c r="K37" s="281">
        <v>2650.75</v>
      </c>
      <c r="L37" s="281">
        <v>2694.7000000000007</v>
      </c>
      <c r="M37" s="282">
        <v>2606.8000000000002</v>
      </c>
      <c r="N37" s="282">
        <v>2537.25</v>
      </c>
      <c r="O37" s="282">
        <v>1902300</v>
      </c>
      <c r="P37" s="283">
        <v>-5.0606378200329392E-2</v>
      </c>
    </row>
    <row r="38" spans="1:16" ht="12.75" customHeight="1">
      <c r="A38" s="273">
        <v>28</v>
      </c>
      <c r="B38" s="287" t="s">
        <v>45</v>
      </c>
      <c r="C38" s="285" t="s">
        <v>72</v>
      </c>
      <c r="D38" s="280">
        <v>45225</v>
      </c>
      <c r="E38" s="279">
        <v>422.65</v>
      </c>
      <c r="F38" s="279">
        <v>424.2</v>
      </c>
      <c r="G38" s="281">
        <v>418.4</v>
      </c>
      <c r="H38" s="281">
        <v>414.15</v>
      </c>
      <c r="I38" s="281">
        <v>408.34999999999997</v>
      </c>
      <c r="J38" s="281">
        <v>428.45</v>
      </c>
      <c r="K38" s="281">
        <v>434.25000000000006</v>
      </c>
      <c r="L38" s="281">
        <v>438.5</v>
      </c>
      <c r="M38" s="282">
        <v>430</v>
      </c>
      <c r="N38" s="282">
        <v>419.95</v>
      </c>
      <c r="O38" s="282">
        <v>12131200</v>
      </c>
      <c r="P38" s="283">
        <v>-2.2686259345192059E-2</v>
      </c>
    </row>
    <row r="39" spans="1:16" ht="12.75" customHeight="1">
      <c r="A39" s="273">
        <v>29</v>
      </c>
      <c r="B39" s="287" t="s">
        <v>63</v>
      </c>
      <c r="C39" s="279" t="s">
        <v>73</v>
      </c>
      <c r="D39" s="280">
        <v>45225</v>
      </c>
      <c r="E39" s="279">
        <v>244.65</v>
      </c>
      <c r="F39" s="279">
        <v>243.51666666666665</v>
      </c>
      <c r="G39" s="281">
        <v>240.6333333333333</v>
      </c>
      <c r="H39" s="281">
        <v>236.61666666666665</v>
      </c>
      <c r="I39" s="281">
        <v>233.73333333333329</v>
      </c>
      <c r="J39" s="281">
        <v>247.5333333333333</v>
      </c>
      <c r="K39" s="281">
        <v>250.41666666666663</v>
      </c>
      <c r="L39" s="281">
        <v>254.43333333333331</v>
      </c>
      <c r="M39" s="282">
        <v>246.4</v>
      </c>
      <c r="N39" s="282">
        <v>239.5</v>
      </c>
      <c r="O39" s="282">
        <v>63302500</v>
      </c>
      <c r="P39" s="283">
        <v>-2.3975638900666847E-2</v>
      </c>
    </row>
    <row r="40" spans="1:16" ht="12.75" customHeight="1">
      <c r="A40" s="273">
        <v>30</v>
      </c>
      <c r="B40" s="287" t="s">
        <v>63</v>
      </c>
      <c r="C40" s="279" t="s">
        <v>74</v>
      </c>
      <c r="D40" s="280">
        <v>45225</v>
      </c>
      <c r="E40" s="279">
        <v>205.9</v>
      </c>
      <c r="F40" s="279">
        <v>204.9</v>
      </c>
      <c r="G40" s="281">
        <v>203.3</v>
      </c>
      <c r="H40" s="281">
        <v>200.70000000000002</v>
      </c>
      <c r="I40" s="281">
        <v>199.10000000000002</v>
      </c>
      <c r="J40" s="281">
        <v>207.5</v>
      </c>
      <c r="K40" s="281">
        <v>209.09999999999997</v>
      </c>
      <c r="L40" s="281">
        <v>211.7</v>
      </c>
      <c r="M40" s="282">
        <v>206.5</v>
      </c>
      <c r="N40" s="282">
        <v>202.3</v>
      </c>
      <c r="O40" s="282">
        <v>135187650</v>
      </c>
      <c r="P40" s="283">
        <v>-1.3952892985151049E-2</v>
      </c>
    </row>
    <row r="41" spans="1:16" ht="12.75" customHeight="1">
      <c r="A41" s="273">
        <v>31</v>
      </c>
      <c r="B41" s="287" t="s">
        <v>59</v>
      </c>
      <c r="C41" s="279" t="s">
        <v>75</v>
      </c>
      <c r="D41" s="280">
        <v>45225</v>
      </c>
      <c r="E41" s="279">
        <v>1633.6</v>
      </c>
      <c r="F41" s="279">
        <v>1627.2833333333335</v>
      </c>
      <c r="G41" s="281">
        <v>1612.416666666667</v>
      </c>
      <c r="H41" s="281">
        <v>1591.2333333333333</v>
      </c>
      <c r="I41" s="281">
        <v>1576.3666666666668</v>
      </c>
      <c r="J41" s="281">
        <v>1648.4666666666672</v>
      </c>
      <c r="K41" s="281">
        <v>1663.3333333333335</v>
      </c>
      <c r="L41" s="281">
        <v>1684.5166666666673</v>
      </c>
      <c r="M41" s="282">
        <v>1642.15</v>
      </c>
      <c r="N41" s="282">
        <v>1606.1</v>
      </c>
      <c r="O41" s="282">
        <v>1516125</v>
      </c>
      <c r="P41" s="283">
        <v>3.9731810280605913E-3</v>
      </c>
    </row>
    <row r="42" spans="1:16" ht="12.75" customHeight="1">
      <c r="A42" s="273">
        <v>32</v>
      </c>
      <c r="B42" s="287" t="s">
        <v>41</v>
      </c>
      <c r="C42" s="279" t="s">
        <v>76</v>
      </c>
      <c r="D42" s="280">
        <v>45225</v>
      </c>
      <c r="E42" s="279">
        <v>137.80000000000001</v>
      </c>
      <c r="F42" s="279">
        <v>137.73333333333335</v>
      </c>
      <c r="G42" s="281">
        <v>137.16666666666669</v>
      </c>
      <c r="H42" s="281">
        <v>136.53333333333333</v>
      </c>
      <c r="I42" s="281">
        <v>135.96666666666667</v>
      </c>
      <c r="J42" s="281">
        <v>138.3666666666667</v>
      </c>
      <c r="K42" s="281">
        <v>138.93333333333337</v>
      </c>
      <c r="L42" s="281">
        <v>139.56666666666672</v>
      </c>
      <c r="M42" s="282">
        <v>138.30000000000001</v>
      </c>
      <c r="N42" s="282">
        <v>137.1</v>
      </c>
      <c r="O42" s="282">
        <v>71603400</v>
      </c>
      <c r="P42" s="283">
        <v>1.1270326839478345E-2</v>
      </c>
    </row>
    <row r="43" spans="1:16" ht="12.75" customHeight="1">
      <c r="A43" s="273">
        <v>33</v>
      </c>
      <c r="B43" s="287" t="s">
        <v>59</v>
      </c>
      <c r="C43" s="279" t="s">
        <v>77</v>
      </c>
      <c r="D43" s="280">
        <v>45225</v>
      </c>
      <c r="E43" s="279">
        <v>567.70000000000005</v>
      </c>
      <c r="F43" s="279">
        <v>565.35</v>
      </c>
      <c r="G43" s="281">
        <v>560.05000000000007</v>
      </c>
      <c r="H43" s="281">
        <v>552.40000000000009</v>
      </c>
      <c r="I43" s="281">
        <v>547.10000000000014</v>
      </c>
      <c r="J43" s="281">
        <v>573</v>
      </c>
      <c r="K43" s="281">
        <v>578.29999999999995</v>
      </c>
      <c r="L43" s="281">
        <v>585.94999999999993</v>
      </c>
      <c r="M43" s="282">
        <v>570.65</v>
      </c>
      <c r="N43" s="282">
        <v>557.70000000000005</v>
      </c>
      <c r="O43" s="282">
        <v>13198680</v>
      </c>
      <c r="P43" s="283">
        <v>1.905829596412556E-2</v>
      </c>
    </row>
    <row r="44" spans="1:16" ht="12.75" customHeight="1">
      <c r="A44" s="273">
        <v>34</v>
      </c>
      <c r="B44" s="287" t="s">
        <v>56</v>
      </c>
      <c r="C44" s="279" t="s">
        <v>78</v>
      </c>
      <c r="D44" s="280">
        <v>45225</v>
      </c>
      <c r="E44" s="279">
        <v>1125.55</v>
      </c>
      <c r="F44" s="279">
        <v>1123.3</v>
      </c>
      <c r="G44" s="281">
        <v>1116.8499999999999</v>
      </c>
      <c r="H44" s="281">
        <v>1108.1499999999999</v>
      </c>
      <c r="I44" s="281">
        <v>1101.6999999999998</v>
      </c>
      <c r="J44" s="281">
        <v>1132</v>
      </c>
      <c r="K44" s="281">
        <v>1138.4500000000003</v>
      </c>
      <c r="L44" s="281">
        <v>1147.1500000000001</v>
      </c>
      <c r="M44" s="282">
        <v>1129.75</v>
      </c>
      <c r="N44" s="282">
        <v>1114.5999999999999</v>
      </c>
      <c r="O44" s="282">
        <v>8838000</v>
      </c>
      <c r="P44" s="283">
        <v>-3.3829499323410014E-3</v>
      </c>
    </row>
    <row r="45" spans="1:16" ht="12.75" customHeight="1">
      <c r="A45" s="273">
        <v>35</v>
      </c>
      <c r="B45" s="287" t="s">
        <v>79</v>
      </c>
      <c r="C45" s="279" t="s">
        <v>80</v>
      </c>
      <c r="D45" s="280">
        <v>45225</v>
      </c>
      <c r="E45" s="279">
        <v>948.25</v>
      </c>
      <c r="F45" s="279">
        <v>951.31666666666661</v>
      </c>
      <c r="G45" s="281">
        <v>943.63333333333321</v>
      </c>
      <c r="H45" s="281">
        <v>939.01666666666665</v>
      </c>
      <c r="I45" s="281">
        <v>931.33333333333326</v>
      </c>
      <c r="J45" s="281">
        <v>955.93333333333317</v>
      </c>
      <c r="K45" s="281">
        <v>963.61666666666656</v>
      </c>
      <c r="L45" s="281">
        <v>968.23333333333312</v>
      </c>
      <c r="M45" s="282">
        <v>959</v>
      </c>
      <c r="N45" s="282">
        <v>946.7</v>
      </c>
      <c r="O45" s="282">
        <v>40019700</v>
      </c>
      <c r="P45" s="283">
        <v>-1.7062420019906157E-3</v>
      </c>
    </row>
    <row r="46" spans="1:16" ht="12.75" customHeight="1">
      <c r="A46" s="273">
        <v>36</v>
      </c>
      <c r="B46" s="287" t="s">
        <v>41</v>
      </c>
      <c r="C46" s="279" t="s">
        <v>81</v>
      </c>
      <c r="D46" s="280">
        <v>45225</v>
      </c>
      <c r="E46" s="279">
        <v>131.15</v>
      </c>
      <c r="F46" s="279">
        <v>129.91666666666666</v>
      </c>
      <c r="G46" s="281">
        <v>128.23333333333332</v>
      </c>
      <c r="H46" s="281">
        <v>125.31666666666666</v>
      </c>
      <c r="I46" s="281">
        <v>123.63333333333333</v>
      </c>
      <c r="J46" s="281">
        <v>132.83333333333331</v>
      </c>
      <c r="K46" s="281">
        <v>134.51666666666665</v>
      </c>
      <c r="L46" s="281">
        <v>137.43333333333331</v>
      </c>
      <c r="M46" s="282">
        <v>131.6</v>
      </c>
      <c r="N46" s="282">
        <v>127</v>
      </c>
      <c r="O46" s="282">
        <v>114880500</v>
      </c>
      <c r="P46" s="283">
        <v>-3.1083953241232733E-2</v>
      </c>
    </row>
    <row r="47" spans="1:16" ht="12.75" customHeight="1">
      <c r="A47" s="273">
        <v>37</v>
      </c>
      <c r="B47" s="287" t="s">
        <v>43</v>
      </c>
      <c r="C47" s="279" t="s">
        <v>82</v>
      </c>
      <c r="D47" s="280">
        <v>45225</v>
      </c>
      <c r="E47" s="279">
        <v>254.35</v>
      </c>
      <c r="F47" s="279">
        <v>254.29999999999998</v>
      </c>
      <c r="G47" s="281">
        <v>252.89999999999998</v>
      </c>
      <c r="H47" s="281">
        <v>251.45</v>
      </c>
      <c r="I47" s="281">
        <v>250.04999999999998</v>
      </c>
      <c r="J47" s="281">
        <v>255.74999999999997</v>
      </c>
      <c r="K47" s="281">
        <v>257.14999999999998</v>
      </c>
      <c r="L47" s="281">
        <v>258.59999999999997</v>
      </c>
      <c r="M47" s="282">
        <v>255.7</v>
      </c>
      <c r="N47" s="282">
        <v>252.85</v>
      </c>
      <c r="O47" s="282">
        <v>33960000</v>
      </c>
      <c r="P47" s="283">
        <v>1.7833058594335382E-2</v>
      </c>
    </row>
    <row r="48" spans="1:16" ht="12.75" customHeight="1">
      <c r="A48" s="273">
        <v>38</v>
      </c>
      <c r="B48" s="287" t="s">
        <v>56</v>
      </c>
      <c r="C48" s="279" t="s">
        <v>83</v>
      </c>
      <c r="D48" s="280">
        <v>45225</v>
      </c>
      <c r="E48" s="279">
        <v>20643.25</v>
      </c>
      <c r="F48" s="279">
        <v>20623.816666666666</v>
      </c>
      <c r="G48" s="281">
        <v>20457.783333333333</v>
      </c>
      <c r="H48" s="281">
        <v>20272.316666666666</v>
      </c>
      <c r="I48" s="281">
        <v>20106.283333333333</v>
      </c>
      <c r="J48" s="281">
        <v>20809.283333333333</v>
      </c>
      <c r="K48" s="281">
        <v>20975.316666666666</v>
      </c>
      <c r="L48" s="281">
        <v>21160.783333333333</v>
      </c>
      <c r="M48" s="282">
        <v>20789.849999999999</v>
      </c>
      <c r="N48" s="282">
        <v>20438.349999999999</v>
      </c>
      <c r="O48" s="282">
        <v>128950</v>
      </c>
      <c r="P48" s="283">
        <v>-4.4106745737583393E-2</v>
      </c>
    </row>
    <row r="49" spans="1:16" ht="12.75" customHeight="1">
      <c r="A49" s="273">
        <v>39</v>
      </c>
      <c r="B49" s="287" t="s">
        <v>84</v>
      </c>
      <c r="C49" s="279" t="s">
        <v>85</v>
      </c>
      <c r="D49" s="280">
        <v>45225</v>
      </c>
      <c r="E49" s="279">
        <v>347.45</v>
      </c>
      <c r="F49" s="279">
        <v>346.09999999999997</v>
      </c>
      <c r="G49" s="281">
        <v>343.74999999999994</v>
      </c>
      <c r="H49" s="281">
        <v>340.04999999999995</v>
      </c>
      <c r="I49" s="281">
        <v>337.69999999999993</v>
      </c>
      <c r="J49" s="281">
        <v>349.79999999999995</v>
      </c>
      <c r="K49" s="281">
        <v>352.15</v>
      </c>
      <c r="L49" s="281">
        <v>355.84999999999997</v>
      </c>
      <c r="M49" s="282">
        <v>348.45</v>
      </c>
      <c r="N49" s="282">
        <v>342.4</v>
      </c>
      <c r="O49" s="282">
        <v>28438200</v>
      </c>
      <c r="P49" s="283">
        <v>1.4382022471910113E-2</v>
      </c>
    </row>
    <row r="50" spans="1:16" ht="12.75" customHeight="1">
      <c r="A50" s="273">
        <v>40</v>
      </c>
      <c r="B50" s="287" t="s">
        <v>59</v>
      </c>
      <c r="C50" s="279" t="s">
        <v>86</v>
      </c>
      <c r="D50" s="280">
        <v>45225</v>
      </c>
      <c r="E50" s="279">
        <v>4584.6499999999996</v>
      </c>
      <c r="F50" s="279">
        <v>4576.7166666666662</v>
      </c>
      <c r="G50" s="281">
        <v>4563.9333333333325</v>
      </c>
      <c r="H50" s="281">
        <v>4543.2166666666662</v>
      </c>
      <c r="I50" s="281">
        <v>4530.4333333333325</v>
      </c>
      <c r="J50" s="281">
        <v>4597.4333333333325</v>
      </c>
      <c r="K50" s="281">
        <v>4610.2166666666672</v>
      </c>
      <c r="L50" s="281">
        <v>4630.9333333333325</v>
      </c>
      <c r="M50" s="282">
        <v>4589.5</v>
      </c>
      <c r="N50" s="282">
        <v>4556</v>
      </c>
      <c r="O50" s="282">
        <v>2030000</v>
      </c>
      <c r="P50" s="283">
        <v>-7.9171146515492133E-3</v>
      </c>
    </row>
    <row r="51" spans="1:16" ht="12.75" customHeight="1">
      <c r="A51" s="273">
        <v>41</v>
      </c>
      <c r="B51" s="287" t="s">
        <v>87</v>
      </c>
      <c r="C51" s="284" t="s">
        <v>88</v>
      </c>
      <c r="D51" s="280">
        <v>45225</v>
      </c>
      <c r="E51" s="279">
        <v>544.54999999999995</v>
      </c>
      <c r="F51" s="279">
        <v>544.36666666666667</v>
      </c>
      <c r="G51" s="281">
        <v>540.48333333333335</v>
      </c>
      <c r="H51" s="281">
        <v>536.41666666666663</v>
      </c>
      <c r="I51" s="281">
        <v>532.5333333333333</v>
      </c>
      <c r="J51" s="281">
        <v>548.43333333333339</v>
      </c>
      <c r="K51" s="281">
        <v>552.31666666666683</v>
      </c>
      <c r="L51" s="281">
        <v>556.38333333333344</v>
      </c>
      <c r="M51" s="282">
        <v>548.25</v>
      </c>
      <c r="N51" s="282">
        <v>540.29999999999995</v>
      </c>
      <c r="O51" s="282">
        <v>7958000</v>
      </c>
      <c r="P51" s="283">
        <v>-3.2814778804083615E-2</v>
      </c>
    </row>
    <row r="52" spans="1:16" ht="12.75" customHeight="1">
      <c r="A52" s="273">
        <v>42</v>
      </c>
      <c r="B52" s="287" t="s">
        <v>63</v>
      </c>
      <c r="C52" s="279" t="s">
        <v>89</v>
      </c>
      <c r="D52" s="280">
        <v>45225</v>
      </c>
      <c r="E52" s="279">
        <v>372</v>
      </c>
      <c r="F52" s="279">
        <v>371.34999999999997</v>
      </c>
      <c r="G52" s="281">
        <v>366.89999999999992</v>
      </c>
      <c r="H52" s="281">
        <v>361.79999999999995</v>
      </c>
      <c r="I52" s="281">
        <v>357.34999999999991</v>
      </c>
      <c r="J52" s="281">
        <v>376.44999999999993</v>
      </c>
      <c r="K52" s="281">
        <v>380.9</v>
      </c>
      <c r="L52" s="281">
        <v>385.99999999999994</v>
      </c>
      <c r="M52" s="282">
        <v>375.8</v>
      </c>
      <c r="N52" s="282">
        <v>366.25</v>
      </c>
      <c r="O52" s="282">
        <v>50487300</v>
      </c>
      <c r="P52" s="283">
        <v>-5.6896735084547489E-3</v>
      </c>
    </row>
    <row r="53" spans="1:16" ht="12.75" customHeight="1">
      <c r="A53" s="273">
        <v>43</v>
      </c>
      <c r="B53" s="287" t="s">
        <v>68</v>
      </c>
      <c r="C53" s="286" t="s">
        <v>90</v>
      </c>
      <c r="D53" s="280">
        <v>45225</v>
      </c>
      <c r="E53" s="279">
        <v>740.6</v>
      </c>
      <c r="F53" s="279">
        <v>742.63333333333321</v>
      </c>
      <c r="G53" s="281">
        <v>736.76666666666642</v>
      </c>
      <c r="H53" s="281">
        <v>732.93333333333317</v>
      </c>
      <c r="I53" s="281">
        <v>727.06666666666638</v>
      </c>
      <c r="J53" s="281">
        <v>746.46666666666647</v>
      </c>
      <c r="K53" s="281">
        <v>752.33333333333326</v>
      </c>
      <c r="L53" s="281">
        <v>756.16666666666652</v>
      </c>
      <c r="M53" s="282">
        <v>748.5</v>
      </c>
      <c r="N53" s="282">
        <v>738.8</v>
      </c>
      <c r="O53" s="282">
        <v>4548375</v>
      </c>
      <c r="P53" s="283">
        <v>1.4571552849064811E-2</v>
      </c>
    </row>
    <row r="54" spans="1:16" ht="12.75" customHeight="1">
      <c r="A54" s="273">
        <v>44</v>
      </c>
      <c r="B54" s="287" t="s">
        <v>45</v>
      </c>
      <c r="C54" s="284" t="s">
        <v>91</v>
      </c>
      <c r="D54" s="280">
        <v>45225</v>
      </c>
      <c r="E54" s="279">
        <v>296.45</v>
      </c>
      <c r="F54" s="279">
        <v>297</v>
      </c>
      <c r="G54" s="281">
        <v>291.95</v>
      </c>
      <c r="H54" s="281">
        <v>287.45</v>
      </c>
      <c r="I54" s="281">
        <v>282.39999999999998</v>
      </c>
      <c r="J54" s="281">
        <v>301.5</v>
      </c>
      <c r="K54" s="281">
        <v>306.54999999999995</v>
      </c>
      <c r="L54" s="281">
        <v>311.05</v>
      </c>
      <c r="M54" s="282">
        <v>302.05</v>
      </c>
      <c r="N54" s="282">
        <v>292.5</v>
      </c>
      <c r="O54" s="282">
        <v>16957500</v>
      </c>
      <c r="P54" s="283">
        <v>3.9240801117838842E-2</v>
      </c>
    </row>
    <row r="55" spans="1:16" ht="12.75" customHeight="1">
      <c r="A55" s="273">
        <v>45</v>
      </c>
      <c r="B55" s="287" t="s">
        <v>68</v>
      </c>
      <c r="C55" s="279" t="s">
        <v>92</v>
      </c>
      <c r="D55" s="280">
        <v>45225</v>
      </c>
      <c r="E55" s="279">
        <v>1250.25</v>
      </c>
      <c r="F55" s="279">
        <v>1249.8500000000001</v>
      </c>
      <c r="G55" s="281">
        <v>1242.8000000000002</v>
      </c>
      <c r="H55" s="281">
        <v>1235.3500000000001</v>
      </c>
      <c r="I55" s="281">
        <v>1228.3000000000002</v>
      </c>
      <c r="J55" s="281">
        <v>1257.3000000000002</v>
      </c>
      <c r="K55" s="281">
        <v>1264.3499999999999</v>
      </c>
      <c r="L55" s="281">
        <v>1271.8000000000002</v>
      </c>
      <c r="M55" s="282">
        <v>1256.9000000000001</v>
      </c>
      <c r="N55" s="282">
        <v>1242.4000000000001</v>
      </c>
      <c r="O55" s="282">
        <v>13426250</v>
      </c>
      <c r="P55" s="283">
        <v>2.6136469709698495E-3</v>
      </c>
    </row>
    <row r="56" spans="1:16" ht="12.75" customHeight="1">
      <c r="A56" s="273">
        <v>46</v>
      </c>
      <c r="B56" s="287" t="s">
        <v>43</v>
      </c>
      <c r="C56" s="279" t="s">
        <v>93</v>
      </c>
      <c r="D56" s="280">
        <v>45225</v>
      </c>
      <c r="E56" s="279">
        <v>1165.9000000000001</v>
      </c>
      <c r="F56" s="279">
        <v>1165.75</v>
      </c>
      <c r="G56" s="281">
        <v>1161.45</v>
      </c>
      <c r="H56" s="281">
        <v>1157</v>
      </c>
      <c r="I56" s="281">
        <v>1152.7</v>
      </c>
      <c r="J56" s="281">
        <v>1170.2</v>
      </c>
      <c r="K56" s="281">
        <v>1174.5000000000002</v>
      </c>
      <c r="L56" s="281">
        <v>1178.95</v>
      </c>
      <c r="M56" s="282">
        <v>1170.05</v>
      </c>
      <c r="N56" s="282">
        <v>1161.3</v>
      </c>
      <c r="O56" s="282">
        <v>9679150</v>
      </c>
      <c r="P56" s="283">
        <v>-1.644649933949802E-2</v>
      </c>
    </row>
    <row r="57" spans="1:16" ht="12.75" customHeight="1">
      <c r="A57" s="273">
        <v>47</v>
      </c>
      <c r="B57" s="287" t="s">
        <v>45</v>
      </c>
      <c r="C57" s="279" t="s">
        <v>94</v>
      </c>
      <c r="D57" s="280">
        <v>45225</v>
      </c>
      <c r="E57" s="279">
        <v>312.25</v>
      </c>
      <c r="F57" s="279">
        <v>311.03333333333336</v>
      </c>
      <c r="G57" s="281">
        <v>308.36666666666673</v>
      </c>
      <c r="H57" s="281">
        <v>304.48333333333335</v>
      </c>
      <c r="I57" s="281">
        <v>301.81666666666672</v>
      </c>
      <c r="J57" s="281">
        <v>314.91666666666674</v>
      </c>
      <c r="K57" s="281">
        <v>317.58333333333337</v>
      </c>
      <c r="L57" s="281">
        <v>321.46666666666675</v>
      </c>
      <c r="M57" s="282">
        <v>313.7</v>
      </c>
      <c r="N57" s="282">
        <v>307.14999999999998</v>
      </c>
      <c r="O57" s="282">
        <v>72034200</v>
      </c>
      <c r="P57" s="283">
        <v>1.1739027843322323E-2</v>
      </c>
    </row>
    <row r="58" spans="1:16" ht="12.75" customHeight="1">
      <c r="A58" s="273">
        <v>48</v>
      </c>
      <c r="B58" s="287" t="s">
        <v>87</v>
      </c>
      <c r="C58" s="279" t="s">
        <v>95</v>
      </c>
      <c r="D58" s="280">
        <v>45225</v>
      </c>
      <c r="E58" s="279">
        <v>5056.1499999999996</v>
      </c>
      <c r="F58" s="279">
        <v>5055.8666666666668</v>
      </c>
      <c r="G58" s="281">
        <v>5010.3833333333332</v>
      </c>
      <c r="H58" s="281">
        <v>4964.6166666666668</v>
      </c>
      <c r="I58" s="281">
        <v>4919.1333333333332</v>
      </c>
      <c r="J58" s="281">
        <v>5101.6333333333332</v>
      </c>
      <c r="K58" s="281">
        <v>5147.1166666666668</v>
      </c>
      <c r="L58" s="281">
        <v>5192.8833333333332</v>
      </c>
      <c r="M58" s="282">
        <v>5101.3500000000004</v>
      </c>
      <c r="N58" s="282">
        <v>5010.1000000000004</v>
      </c>
      <c r="O58" s="282">
        <v>1485000</v>
      </c>
      <c r="P58" s="283">
        <v>-3.9239360096589198E-3</v>
      </c>
    </row>
    <row r="59" spans="1:16" ht="12.75" customHeight="1">
      <c r="A59" s="273">
        <v>49</v>
      </c>
      <c r="B59" s="287" t="s">
        <v>59</v>
      </c>
      <c r="C59" s="279" t="s">
        <v>96</v>
      </c>
      <c r="D59" s="280">
        <v>45225</v>
      </c>
      <c r="E59" s="279">
        <v>2076.0500000000002</v>
      </c>
      <c r="F59" s="279">
        <v>2065.0833333333335</v>
      </c>
      <c r="G59" s="281">
        <v>2042.166666666667</v>
      </c>
      <c r="H59" s="281">
        <v>2008.2833333333335</v>
      </c>
      <c r="I59" s="281">
        <v>1985.366666666667</v>
      </c>
      <c r="J59" s="281">
        <v>2098.9666666666672</v>
      </c>
      <c r="K59" s="281">
        <v>2121.8833333333341</v>
      </c>
      <c r="L59" s="281">
        <v>2155.7666666666669</v>
      </c>
      <c r="M59" s="282">
        <v>2088</v>
      </c>
      <c r="N59" s="282">
        <v>2031.2</v>
      </c>
      <c r="O59" s="282">
        <v>3306800</v>
      </c>
      <c r="P59" s="283">
        <v>5.427264020432053E-3</v>
      </c>
    </row>
    <row r="60" spans="1:16" ht="12.75" customHeight="1">
      <c r="A60" s="273">
        <v>50</v>
      </c>
      <c r="B60" s="287" t="s">
        <v>45</v>
      </c>
      <c r="C60" s="279" t="s">
        <v>97</v>
      </c>
      <c r="D60" s="280">
        <v>45225</v>
      </c>
      <c r="E60" s="279">
        <v>716.8</v>
      </c>
      <c r="F60" s="279">
        <v>713.63333333333333</v>
      </c>
      <c r="G60" s="281">
        <v>709.16666666666663</v>
      </c>
      <c r="H60" s="281">
        <v>701.5333333333333</v>
      </c>
      <c r="I60" s="281">
        <v>697.06666666666661</v>
      </c>
      <c r="J60" s="281">
        <v>721.26666666666665</v>
      </c>
      <c r="K60" s="281">
        <v>725.73333333333335</v>
      </c>
      <c r="L60" s="281">
        <v>733.36666666666667</v>
      </c>
      <c r="M60" s="282">
        <v>718.1</v>
      </c>
      <c r="N60" s="282">
        <v>706</v>
      </c>
      <c r="O60" s="282">
        <v>6060000</v>
      </c>
      <c r="P60" s="283">
        <v>-2.3840206185567009E-2</v>
      </c>
    </row>
    <row r="61" spans="1:16" ht="12.75" customHeight="1">
      <c r="A61" s="273">
        <v>51</v>
      </c>
      <c r="B61" s="287" t="s">
        <v>45</v>
      </c>
      <c r="C61" s="286" t="s">
        <v>98</v>
      </c>
      <c r="D61" s="280">
        <v>45225</v>
      </c>
      <c r="E61" s="279">
        <v>1158.6500000000001</v>
      </c>
      <c r="F61" s="279">
        <v>1160.1333333333334</v>
      </c>
      <c r="G61" s="281">
        <v>1150.2666666666669</v>
      </c>
      <c r="H61" s="281">
        <v>1141.8833333333334</v>
      </c>
      <c r="I61" s="281">
        <v>1132.0166666666669</v>
      </c>
      <c r="J61" s="281">
        <v>1168.5166666666669</v>
      </c>
      <c r="K61" s="281">
        <v>1178.3833333333332</v>
      </c>
      <c r="L61" s="281">
        <v>1186.7666666666669</v>
      </c>
      <c r="M61" s="282">
        <v>1170</v>
      </c>
      <c r="N61" s="282">
        <v>1151.75</v>
      </c>
      <c r="O61" s="282">
        <v>1489600</v>
      </c>
      <c r="P61" s="283">
        <v>1.5267175572519083E-2</v>
      </c>
    </row>
    <row r="62" spans="1:16" ht="12.75" customHeight="1">
      <c r="A62" s="273">
        <v>52</v>
      </c>
      <c r="B62" s="287" t="s">
        <v>41</v>
      </c>
      <c r="C62" s="284" t="s">
        <v>99</v>
      </c>
      <c r="D62" s="280">
        <v>45225</v>
      </c>
      <c r="E62" s="279">
        <v>301.55</v>
      </c>
      <c r="F62" s="279">
        <v>301.95</v>
      </c>
      <c r="G62" s="281">
        <v>300.45</v>
      </c>
      <c r="H62" s="281">
        <v>299.35000000000002</v>
      </c>
      <c r="I62" s="281">
        <v>297.85000000000002</v>
      </c>
      <c r="J62" s="281">
        <v>303.04999999999995</v>
      </c>
      <c r="K62" s="281">
        <v>304.54999999999995</v>
      </c>
      <c r="L62" s="281">
        <v>305.64999999999992</v>
      </c>
      <c r="M62" s="282">
        <v>303.45</v>
      </c>
      <c r="N62" s="282">
        <v>300.85000000000002</v>
      </c>
      <c r="O62" s="282">
        <v>12393000</v>
      </c>
      <c r="P62" s="283">
        <v>-1.2053379250968575E-2</v>
      </c>
    </row>
    <row r="63" spans="1:16" ht="12.75" customHeight="1">
      <c r="A63" s="273">
        <v>53</v>
      </c>
      <c r="B63" s="287" t="s">
        <v>63</v>
      </c>
      <c r="C63" s="279" t="s">
        <v>100</v>
      </c>
      <c r="D63" s="280">
        <v>45225</v>
      </c>
      <c r="E63" s="279">
        <v>139.25</v>
      </c>
      <c r="F63" s="279">
        <v>138.53333333333333</v>
      </c>
      <c r="G63" s="281">
        <v>137.56666666666666</v>
      </c>
      <c r="H63" s="281">
        <v>135.88333333333333</v>
      </c>
      <c r="I63" s="281">
        <v>134.91666666666666</v>
      </c>
      <c r="J63" s="281">
        <v>140.21666666666667</v>
      </c>
      <c r="K63" s="281">
        <v>141.18333333333331</v>
      </c>
      <c r="L63" s="281">
        <v>142.86666666666667</v>
      </c>
      <c r="M63" s="282">
        <v>139.5</v>
      </c>
      <c r="N63" s="282">
        <v>136.85</v>
      </c>
      <c r="O63" s="282">
        <v>44275000</v>
      </c>
      <c r="P63" s="283">
        <v>-8.1765232974910403E-3</v>
      </c>
    </row>
    <row r="64" spans="1:16" ht="12.75" customHeight="1">
      <c r="A64" s="273">
        <v>54</v>
      </c>
      <c r="B64" s="287" t="s">
        <v>41</v>
      </c>
      <c r="C64" s="279" t="s">
        <v>101</v>
      </c>
      <c r="D64" s="280">
        <v>45225</v>
      </c>
      <c r="E64" s="279">
        <v>1723.2</v>
      </c>
      <c r="F64" s="279">
        <v>1723.8833333333332</v>
      </c>
      <c r="G64" s="281">
        <v>1713.4166666666665</v>
      </c>
      <c r="H64" s="281">
        <v>1703.6333333333332</v>
      </c>
      <c r="I64" s="281">
        <v>1693.1666666666665</v>
      </c>
      <c r="J64" s="281">
        <v>1733.6666666666665</v>
      </c>
      <c r="K64" s="281">
        <v>1744.1333333333332</v>
      </c>
      <c r="L64" s="281">
        <v>1753.9166666666665</v>
      </c>
      <c r="M64" s="282">
        <v>1734.35</v>
      </c>
      <c r="N64" s="282">
        <v>1714.1</v>
      </c>
      <c r="O64" s="282">
        <v>4829400</v>
      </c>
      <c r="P64" s="283">
        <v>-1.057160417947142E-2</v>
      </c>
    </row>
    <row r="65" spans="1:16" ht="12.75" customHeight="1">
      <c r="A65" s="273">
        <v>55</v>
      </c>
      <c r="B65" s="287" t="s">
        <v>59</v>
      </c>
      <c r="C65" s="279" t="s">
        <v>102</v>
      </c>
      <c r="D65" s="280">
        <v>45225</v>
      </c>
      <c r="E65" s="279">
        <v>538.5</v>
      </c>
      <c r="F65" s="279">
        <v>538.35</v>
      </c>
      <c r="G65" s="281">
        <v>536.25</v>
      </c>
      <c r="H65" s="281">
        <v>534</v>
      </c>
      <c r="I65" s="281">
        <v>531.9</v>
      </c>
      <c r="J65" s="281">
        <v>540.6</v>
      </c>
      <c r="K65" s="281">
        <v>542.70000000000016</v>
      </c>
      <c r="L65" s="281">
        <v>544.95000000000005</v>
      </c>
      <c r="M65" s="282">
        <v>540.45000000000005</v>
      </c>
      <c r="N65" s="282">
        <v>536.1</v>
      </c>
      <c r="O65" s="282">
        <v>18505000</v>
      </c>
      <c r="P65" s="283">
        <v>2.7841421925987642E-2</v>
      </c>
    </row>
    <row r="66" spans="1:16" ht="12.75" customHeight="1">
      <c r="A66" s="273">
        <v>56</v>
      </c>
      <c r="B66" s="287" t="s">
        <v>49</v>
      </c>
      <c r="C66" s="284" t="s">
        <v>103</v>
      </c>
      <c r="D66" s="280">
        <v>45225</v>
      </c>
      <c r="E66" s="279">
        <v>2326.8000000000002</v>
      </c>
      <c r="F66" s="279">
        <v>2329.4333333333338</v>
      </c>
      <c r="G66" s="281">
        <v>2284.9666666666676</v>
      </c>
      <c r="H66" s="281">
        <v>2243.1333333333337</v>
      </c>
      <c r="I66" s="281">
        <v>2198.6666666666674</v>
      </c>
      <c r="J66" s="281">
        <v>2371.2666666666678</v>
      </c>
      <c r="K66" s="281">
        <v>2415.733333333334</v>
      </c>
      <c r="L66" s="281">
        <v>2457.566666666668</v>
      </c>
      <c r="M66" s="282">
        <v>2373.9</v>
      </c>
      <c r="N66" s="282">
        <v>2287.6</v>
      </c>
      <c r="O66" s="282">
        <v>2295000</v>
      </c>
      <c r="P66" s="283">
        <v>8.3058046248230294E-2</v>
      </c>
    </row>
    <row r="67" spans="1:16" ht="12.75" customHeight="1">
      <c r="A67" s="273">
        <v>57</v>
      </c>
      <c r="B67" s="287" t="s">
        <v>39</v>
      </c>
      <c r="C67" s="279" t="s">
        <v>104</v>
      </c>
      <c r="D67" s="280">
        <v>45225</v>
      </c>
      <c r="E67" s="279">
        <v>2112.35</v>
      </c>
      <c r="F67" s="279">
        <v>2105.1499999999996</v>
      </c>
      <c r="G67" s="281">
        <v>2090.5999999999995</v>
      </c>
      <c r="H67" s="281">
        <v>2068.85</v>
      </c>
      <c r="I67" s="281">
        <v>2054.2999999999997</v>
      </c>
      <c r="J67" s="281">
        <v>2126.8999999999992</v>
      </c>
      <c r="K67" s="281">
        <v>2141.4499999999994</v>
      </c>
      <c r="L67" s="281">
        <v>2163.1999999999989</v>
      </c>
      <c r="M67" s="282">
        <v>2119.6999999999998</v>
      </c>
      <c r="N67" s="282">
        <v>2083.4</v>
      </c>
      <c r="O67" s="282">
        <v>2821800</v>
      </c>
      <c r="P67" s="283">
        <v>-1.0630381630700542E-4</v>
      </c>
    </row>
    <row r="68" spans="1:16" ht="12.75" customHeight="1">
      <c r="A68" s="273">
        <v>58</v>
      </c>
      <c r="B68" s="287" t="s">
        <v>45</v>
      </c>
      <c r="C68" s="284" t="s">
        <v>105</v>
      </c>
      <c r="D68" s="280">
        <v>45225</v>
      </c>
      <c r="E68" s="279">
        <v>127.6</v>
      </c>
      <c r="F68" s="279">
        <v>129.16666666666666</v>
      </c>
      <c r="G68" s="281">
        <v>123.48333333333332</v>
      </c>
      <c r="H68" s="281">
        <v>119.36666666666666</v>
      </c>
      <c r="I68" s="281">
        <v>113.68333333333332</v>
      </c>
      <c r="J68" s="281">
        <v>133.2833333333333</v>
      </c>
      <c r="K68" s="281">
        <v>138.96666666666664</v>
      </c>
      <c r="L68" s="281">
        <v>143.08333333333331</v>
      </c>
      <c r="M68" s="282">
        <v>134.85</v>
      </c>
      <c r="N68" s="282">
        <v>125.05</v>
      </c>
      <c r="O68" s="282">
        <v>13960800</v>
      </c>
      <c r="P68" s="283">
        <v>-0.10194524495677233</v>
      </c>
    </row>
    <row r="69" spans="1:16" ht="12.75" customHeight="1">
      <c r="A69" s="273">
        <v>59</v>
      </c>
      <c r="B69" s="287" t="s">
        <v>43</v>
      </c>
      <c r="C69" s="279" t="s">
        <v>106</v>
      </c>
      <c r="D69" s="280">
        <v>45225</v>
      </c>
      <c r="E69" s="279">
        <v>3652.45</v>
      </c>
      <c r="F69" s="279">
        <v>3673.1833333333329</v>
      </c>
      <c r="G69" s="281">
        <v>3617.2166666666658</v>
      </c>
      <c r="H69" s="281">
        <v>3581.9833333333327</v>
      </c>
      <c r="I69" s="281">
        <v>3526.0166666666655</v>
      </c>
      <c r="J69" s="281">
        <v>3708.4166666666661</v>
      </c>
      <c r="K69" s="281">
        <v>3764.3833333333332</v>
      </c>
      <c r="L69" s="281">
        <v>3799.6166666666663</v>
      </c>
      <c r="M69" s="282">
        <v>3729.15</v>
      </c>
      <c r="N69" s="282">
        <v>3637.95</v>
      </c>
      <c r="O69" s="282">
        <v>2489400</v>
      </c>
      <c r="P69" s="283">
        <v>6.9513662141261381E-2</v>
      </c>
    </row>
    <row r="70" spans="1:16" ht="12.75" customHeight="1">
      <c r="A70" s="273">
        <v>60</v>
      </c>
      <c r="B70" s="287" t="s">
        <v>45</v>
      </c>
      <c r="C70" s="286" t="s">
        <v>107</v>
      </c>
      <c r="D70" s="280">
        <v>45225</v>
      </c>
      <c r="E70" s="279">
        <v>5396.6</v>
      </c>
      <c r="F70" s="279">
        <v>5377.0666666666666</v>
      </c>
      <c r="G70" s="281">
        <v>5334.5333333333328</v>
      </c>
      <c r="H70" s="281">
        <v>5272.4666666666662</v>
      </c>
      <c r="I70" s="281">
        <v>5229.9333333333325</v>
      </c>
      <c r="J70" s="281">
        <v>5439.1333333333332</v>
      </c>
      <c r="K70" s="281">
        <v>5481.6666666666679</v>
      </c>
      <c r="L70" s="281">
        <v>5543.7333333333336</v>
      </c>
      <c r="M70" s="282">
        <v>5419.6</v>
      </c>
      <c r="N70" s="282">
        <v>5315</v>
      </c>
      <c r="O70" s="282">
        <v>1399400</v>
      </c>
      <c r="P70" s="283">
        <v>3.2158135418203275E-2</v>
      </c>
    </row>
    <row r="71" spans="1:16" ht="12.75" customHeight="1">
      <c r="A71" s="273">
        <v>61</v>
      </c>
      <c r="B71" s="287" t="s">
        <v>108</v>
      </c>
      <c r="C71" s="279" t="s">
        <v>109</v>
      </c>
      <c r="D71" s="280">
        <v>45225</v>
      </c>
      <c r="E71" s="279">
        <v>568.1</v>
      </c>
      <c r="F71" s="279">
        <v>568.48333333333346</v>
      </c>
      <c r="G71" s="281">
        <v>564.51666666666688</v>
      </c>
      <c r="H71" s="281">
        <v>560.93333333333339</v>
      </c>
      <c r="I71" s="281">
        <v>556.96666666666681</v>
      </c>
      <c r="J71" s="281">
        <v>572.06666666666695</v>
      </c>
      <c r="K71" s="281">
        <v>576.03333333333342</v>
      </c>
      <c r="L71" s="281">
        <v>579.61666666666702</v>
      </c>
      <c r="M71" s="282">
        <v>572.45000000000005</v>
      </c>
      <c r="N71" s="282">
        <v>564.9</v>
      </c>
      <c r="O71" s="282">
        <v>33221100</v>
      </c>
      <c r="P71" s="283">
        <v>-2.564847077042199E-2</v>
      </c>
    </row>
    <row r="72" spans="1:16" ht="12.75" customHeight="1">
      <c r="A72" s="273">
        <v>62</v>
      </c>
      <c r="B72" s="287" t="s">
        <v>43</v>
      </c>
      <c r="C72" s="279" t="s">
        <v>110</v>
      </c>
      <c r="D72" s="280">
        <v>45225</v>
      </c>
      <c r="E72" s="279">
        <v>5504.75</v>
      </c>
      <c r="F72" s="279">
        <v>5495.333333333333</v>
      </c>
      <c r="G72" s="281">
        <v>5476.3666666666659</v>
      </c>
      <c r="H72" s="281">
        <v>5447.9833333333327</v>
      </c>
      <c r="I72" s="281">
        <v>5429.0166666666655</v>
      </c>
      <c r="J72" s="281">
        <v>5523.7166666666662</v>
      </c>
      <c r="K72" s="281">
        <v>5542.6833333333334</v>
      </c>
      <c r="L72" s="281">
        <v>5571.0666666666666</v>
      </c>
      <c r="M72" s="282">
        <v>5514.3</v>
      </c>
      <c r="N72" s="282">
        <v>5466.95</v>
      </c>
      <c r="O72" s="282">
        <v>2760250</v>
      </c>
      <c r="P72" s="283">
        <v>-1.3567293777134587E-3</v>
      </c>
    </row>
    <row r="73" spans="1:16" ht="12.75" customHeight="1">
      <c r="A73" s="273">
        <v>63</v>
      </c>
      <c r="B73" s="287" t="s">
        <v>56</v>
      </c>
      <c r="C73" s="279" t="s">
        <v>111</v>
      </c>
      <c r="D73" s="280">
        <v>45225</v>
      </c>
      <c r="E73" s="279">
        <v>3497.1</v>
      </c>
      <c r="F73" s="279">
        <v>3496.8333333333335</v>
      </c>
      <c r="G73" s="281">
        <v>3477.0166666666669</v>
      </c>
      <c r="H73" s="281">
        <v>3456.9333333333334</v>
      </c>
      <c r="I73" s="281">
        <v>3437.1166666666668</v>
      </c>
      <c r="J73" s="281">
        <v>3516.916666666667</v>
      </c>
      <c r="K73" s="281">
        <v>3536.7333333333336</v>
      </c>
      <c r="L73" s="281">
        <v>3556.8166666666671</v>
      </c>
      <c r="M73" s="282">
        <v>3516.65</v>
      </c>
      <c r="N73" s="282">
        <v>3476.75</v>
      </c>
      <c r="O73" s="282">
        <v>3306625</v>
      </c>
      <c r="P73" s="283">
        <v>4.7654347135444246E-4</v>
      </c>
    </row>
    <row r="74" spans="1:16" ht="12.75" customHeight="1">
      <c r="A74" s="273">
        <v>64</v>
      </c>
      <c r="B74" s="287" t="s">
        <v>56</v>
      </c>
      <c r="C74" s="279" t="s">
        <v>112</v>
      </c>
      <c r="D74" s="280">
        <v>45225</v>
      </c>
      <c r="E74" s="279">
        <v>3369.8</v>
      </c>
      <c r="F74" s="279">
        <v>3368.65</v>
      </c>
      <c r="G74" s="281">
        <v>3338.1000000000004</v>
      </c>
      <c r="H74" s="281">
        <v>3306.4</v>
      </c>
      <c r="I74" s="281">
        <v>3275.8500000000004</v>
      </c>
      <c r="J74" s="281">
        <v>3400.3500000000004</v>
      </c>
      <c r="K74" s="281">
        <v>3430.9000000000005</v>
      </c>
      <c r="L74" s="281">
        <v>3462.6000000000004</v>
      </c>
      <c r="M74" s="282">
        <v>3399.2</v>
      </c>
      <c r="N74" s="282">
        <v>3336.95</v>
      </c>
      <c r="O74" s="282">
        <v>2066075</v>
      </c>
      <c r="P74" s="283">
        <v>-1.6236742176247217E-2</v>
      </c>
    </row>
    <row r="75" spans="1:16" ht="12.75" customHeight="1">
      <c r="A75" s="273">
        <v>65</v>
      </c>
      <c r="B75" s="287" t="s">
        <v>56</v>
      </c>
      <c r="C75" s="279" t="s">
        <v>113</v>
      </c>
      <c r="D75" s="280">
        <v>45225</v>
      </c>
      <c r="E75" s="279">
        <v>265.45</v>
      </c>
      <c r="F75" s="279">
        <v>264.81666666666666</v>
      </c>
      <c r="G75" s="281">
        <v>262.68333333333334</v>
      </c>
      <c r="H75" s="281">
        <v>259.91666666666669</v>
      </c>
      <c r="I75" s="281">
        <v>257.78333333333336</v>
      </c>
      <c r="J75" s="281">
        <v>267.58333333333331</v>
      </c>
      <c r="K75" s="281">
        <v>269.71666666666664</v>
      </c>
      <c r="L75" s="281">
        <v>272.48333333333329</v>
      </c>
      <c r="M75" s="282">
        <v>266.95</v>
      </c>
      <c r="N75" s="282">
        <v>262.05</v>
      </c>
      <c r="O75" s="282">
        <v>16354800</v>
      </c>
      <c r="P75" s="283">
        <v>-3.9128595600676816E-2</v>
      </c>
    </row>
    <row r="76" spans="1:16" ht="12.75" customHeight="1">
      <c r="A76" s="273">
        <v>66</v>
      </c>
      <c r="B76" s="287" t="s">
        <v>63</v>
      </c>
      <c r="C76" s="279" t="s">
        <v>114</v>
      </c>
      <c r="D76" s="280">
        <v>45225</v>
      </c>
      <c r="E76" s="279">
        <v>148.69999999999999</v>
      </c>
      <c r="F76" s="279">
        <v>149.41666666666666</v>
      </c>
      <c r="G76" s="281">
        <v>146.0333333333333</v>
      </c>
      <c r="H76" s="281">
        <v>143.36666666666665</v>
      </c>
      <c r="I76" s="281">
        <v>139.98333333333329</v>
      </c>
      <c r="J76" s="281">
        <v>152.08333333333331</v>
      </c>
      <c r="K76" s="281">
        <v>155.4666666666667</v>
      </c>
      <c r="L76" s="281">
        <v>158.13333333333333</v>
      </c>
      <c r="M76" s="282">
        <v>152.80000000000001</v>
      </c>
      <c r="N76" s="282">
        <v>146.75</v>
      </c>
      <c r="O76" s="282">
        <v>127625000</v>
      </c>
      <c r="P76" s="283">
        <v>7.2704349653288508E-2</v>
      </c>
    </row>
    <row r="77" spans="1:16" ht="12.75" customHeight="1">
      <c r="A77" s="273">
        <v>67</v>
      </c>
      <c r="B77" s="287" t="s">
        <v>84</v>
      </c>
      <c r="C77" s="279" t="s">
        <v>115</v>
      </c>
      <c r="D77" s="280">
        <v>45225</v>
      </c>
      <c r="E77" s="279">
        <v>130.35</v>
      </c>
      <c r="F77" s="279">
        <v>130.08333333333334</v>
      </c>
      <c r="G77" s="281">
        <v>128.86666666666667</v>
      </c>
      <c r="H77" s="281">
        <v>127.38333333333333</v>
      </c>
      <c r="I77" s="281">
        <v>126.16666666666666</v>
      </c>
      <c r="J77" s="281">
        <v>131.56666666666669</v>
      </c>
      <c r="K77" s="281">
        <v>132.78333333333333</v>
      </c>
      <c r="L77" s="281">
        <v>134.26666666666671</v>
      </c>
      <c r="M77" s="282">
        <v>131.30000000000001</v>
      </c>
      <c r="N77" s="282">
        <v>128.6</v>
      </c>
      <c r="O77" s="282">
        <v>165779700</v>
      </c>
      <c r="P77" s="283">
        <v>3.2423499914525047E-2</v>
      </c>
    </row>
    <row r="78" spans="1:16" ht="12.75" customHeight="1">
      <c r="A78" s="273">
        <v>68</v>
      </c>
      <c r="B78" s="287" t="s">
        <v>43</v>
      </c>
      <c r="C78" s="279" t="s">
        <v>116</v>
      </c>
      <c r="D78" s="280">
        <v>45225</v>
      </c>
      <c r="E78" s="279">
        <v>798.6</v>
      </c>
      <c r="F78" s="279">
        <v>799.54999999999984</v>
      </c>
      <c r="G78" s="281">
        <v>792.34999999999968</v>
      </c>
      <c r="H78" s="281">
        <v>786.0999999999998</v>
      </c>
      <c r="I78" s="281">
        <v>778.89999999999964</v>
      </c>
      <c r="J78" s="281">
        <v>805.79999999999973</v>
      </c>
      <c r="K78" s="281">
        <v>812.99999999999977</v>
      </c>
      <c r="L78" s="281">
        <v>819.24999999999977</v>
      </c>
      <c r="M78" s="282">
        <v>806.75</v>
      </c>
      <c r="N78" s="282">
        <v>793.3</v>
      </c>
      <c r="O78" s="282">
        <v>9061050</v>
      </c>
      <c r="P78" s="283">
        <v>-1.5976993129892955E-3</v>
      </c>
    </row>
    <row r="79" spans="1:16" ht="12.75" customHeight="1">
      <c r="A79" s="273">
        <v>69</v>
      </c>
      <c r="B79" s="287" t="s">
        <v>117</v>
      </c>
      <c r="C79" s="279" t="s">
        <v>118</v>
      </c>
      <c r="D79" s="280">
        <v>45225</v>
      </c>
      <c r="E79" s="279">
        <v>58.85</v>
      </c>
      <c r="F79" s="279">
        <v>58.983333333333327</v>
      </c>
      <c r="G79" s="281">
        <v>58.566666666666656</v>
      </c>
      <c r="H79" s="281">
        <v>58.283333333333331</v>
      </c>
      <c r="I79" s="281">
        <v>57.86666666666666</v>
      </c>
      <c r="J79" s="281">
        <v>59.266666666666652</v>
      </c>
      <c r="K79" s="281">
        <v>59.683333333333323</v>
      </c>
      <c r="L79" s="281">
        <v>59.966666666666647</v>
      </c>
      <c r="M79" s="282">
        <v>59.4</v>
      </c>
      <c r="N79" s="282">
        <v>58.7</v>
      </c>
      <c r="O79" s="282">
        <v>143887500</v>
      </c>
      <c r="P79" s="283">
        <v>1.5724269377382465E-2</v>
      </c>
    </row>
    <row r="80" spans="1:16" ht="12.75" customHeight="1">
      <c r="A80" s="273">
        <v>70</v>
      </c>
      <c r="B80" s="287" t="s">
        <v>45</v>
      </c>
      <c r="C80" s="285" t="s">
        <v>119</v>
      </c>
      <c r="D80" s="280">
        <v>45225</v>
      </c>
      <c r="E80" s="279">
        <v>671.45</v>
      </c>
      <c r="F80" s="279">
        <v>660.08333333333337</v>
      </c>
      <c r="G80" s="281">
        <v>641.51666666666677</v>
      </c>
      <c r="H80" s="281">
        <v>611.58333333333337</v>
      </c>
      <c r="I80" s="281">
        <v>593.01666666666677</v>
      </c>
      <c r="J80" s="281">
        <v>690.01666666666677</v>
      </c>
      <c r="K80" s="281">
        <v>708.58333333333337</v>
      </c>
      <c r="L80" s="281">
        <v>738.51666666666677</v>
      </c>
      <c r="M80" s="282">
        <v>678.65</v>
      </c>
      <c r="N80" s="282">
        <v>630.15</v>
      </c>
      <c r="O80" s="282">
        <v>11042200</v>
      </c>
      <c r="P80" s="283">
        <v>0.20584894946053378</v>
      </c>
    </row>
    <row r="81" spans="1:16" ht="12.75" customHeight="1">
      <c r="A81" s="273">
        <v>71</v>
      </c>
      <c r="B81" s="287" t="s">
        <v>59</v>
      </c>
      <c r="C81" s="279" t="s">
        <v>120</v>
      </c>
      <c r="D81" s="280">
        <v>45225</v>
      </c>
      <c r="E81" s="279">
        <v>986.85</v>
      </c>
      <c r="F81" s="279">
        <v>985.06666666666661</v>
      </c>
      <c r="G81" s="281">
        <v>980.78333333333319</v>
      </c>
      <c r="H81" s="281">
        <v>974.71666666666658</v>
      </c>
      <c r="I81" s="281">
        <v>970.43333333333317</v>
      </c>
      <c r="J81" s="281">
        <v>991.13333333333321</v>
      </c>
      <c r="K81" s="281">
        <v>995.41666666666652</v>
      </c>
      <c r="L81" s="281">
        <v>1001.4833333333332</v>
      </c>
      <c r="M81" s="282">
        <v>989.35</v>
      </c>
      <c r="N81" s="282">
        <v>979</v>
      </c>
      <c r="O81" s="282">
        <v>9529000</v>
      </c>
      <c r="P81" s="283">
        <v>-1.5599173553719009E-2</v>
      </c>
    </row>
    <row r="82" spans="1:16" ht="12.75" customHeight="1">
      <c r="A82" s="273">
        <v>72</v>
      </c>
      <c r="B82" s="287" t="s">
        <v>108</v>
      </c>
      <c r="C82" s="279" t="s">
        <v>121</v>
      </c>
      <c r="D82" s="280">
        <v>45225</v>
      </c>
      <c r="E82" s="279">
        <v>1702</v>
      </c>
      <c r="F82" s="279">
        <v>1695.95</v>
      </c>
      <c r="G82" s="281">
        <v>1683.0500000000002</v>
      </c>
      <c r="H82" s="281">
        <v>1664.1000000000001</v>
      </c>
      <c r="I82" s="281">
        <v>1651.2000000000003</v>
      </c>
      <c r="J82" s="281">
        <v>1714.9</v>
      </c>
      <c r="K82" s="281">
        <v>1727.8000000000002</v>
      </c>
      <c r="L82" s="281">
        <v>1746.75</v>
      </c>
      <c r="M82" s="282">
        <v>1708.85</v>
      </c>
      <c r="N82" s="282">
        <v>1677</v>
      </c>
      <c r="O82" s="282">
        <v>3984300</v>
      </c>
      <c r="P82" s="283">
        <v>5.5142651642292014E-3</v>
      </c>
    </row>
    <row r="83" spans="1:16" ht="12.75" customHeight="1">
      <c r="A83" s="273">
        <v>73</v>
      </c>
      <c r="B83" s="287" t="s">
        <v>43</v>
      </c>
      <c r="C83" s="279" t="s">
        <v>122</v>
      </c>
      <c r="D83" s="280">
        <v>45225</v>
      </c>
      <c r="E83" s="279">
        <v>353.6</v>
      </c>
      <c r="F83" s="279">
        <v>354.26666666666665</v>
      </c>
      <c r="G83" s="281">
        <v>351.5333333333333</v>
      </c>
      <c r="H83" s="281">
        <v>349.46666666666664</v>
      </c>
      <c r="I83" s="281">
        <v>346.73333333333329</v>
      </c>
      <c r="J83" s="281">
        <v>356.33333333333331</v>
      </c>
      <c r="K83" s="281">
        <v>359.06666666666666</v>
      </c>
      <c r="L83" s="281">
        <v>361.13333333333333</v>
      </c>
      <c r="M83" s="282">
        <v>357</v>
      </c>
      <c r="N83" s="282">
        <v>352.2</v>
      </c>
      <c r="O83" s="282">
        <v>10278000</v>
      </c>
      <c r="P83" s="283">
        <v>1.4209591474245116E-2</v>
      </c>
    </row>
    <row r="84" spans="1:16" ht="12.75" customHeight="1">
      <c r="A84" s="273">
        <v>74</v>
      </c>
      <c r="B84" s="287" t="s">
        <v>49</v>
      </c>
      <c r="C84" s="279" t="s">
        <v>123</v>
      </c>
      <c r="D84" s="280">
        <v>45225</v>
      </c>
      <c r="E84" s="279">
        <v>1978.75</v>
      </c>
      <c r="F84" s="279">
        <v>1978.0666666666668</v>
      </c>
      <c r="G84" s="281">
        <v>1960.8333333333337</v>
      </c>
      <c r="H84" s="281">
        <v>1942.916666666667</v>
      </c>
      <c r="I84" s="281">
        <v>1925.6833333333338</v>
      </c>
      <c r="J84" s="281">
        <v>1995.9833333333336</v>
      </c>
      <c r="K84" s="281">
        <v>2013.2166666666667</v>
      </c>
      <c r="L84" s="281">
        <v>2031.1333333333334</v>
      </c>
      <c r="M84" s="282">
        <v>1995.3</v>
      </c>
      <c r="N84" s="282">
        <v>1960.15</v>
      </c>
      <c r="O84" s="282">
        <v>11102175</v>
      </c>
      <c r="P84" s="283">
        <v>-3.3694393914337685E-2</v>
      </c>
    </row>
    <row r="85" spans="1:16" ht="12.75" customHeight="1">
      <c r="A85" s="273">
        <v>75</v>
      </c>
      <c r="B85" s="287" t="s">
        <v>84</v>
      </c>
      <c r="C85" s="279" t="s">
        <v>124</v>
      </c>
      <c r="D85" s="280">
        <v>45225</v>
      </c>
      <c r="E85" s="279">
        <v>425.75</v>
      </c>
      <c r="F85" s="279">
        <v>426.43333333333334</v>
      </c>
      <c r="G85" s="281">
        <v>423.86666666666667</v>
      </c>
      <c r="H85" s="281">
        <v>421.98333333333335</v>
      </c>
      <c r="I85" s="281">
        <v>419.41666666666669</v>
      </c>
      <c r="J85" s="281">
        <v>428.31666666666666</v>
      </c>
      <c r="K85" s="281">
        <v>430.88333333333338</v>
      </c>
      <c r="L85" s="281">
        <v>432.76666666666665</v>
      </c>
      <c r="M85" s="282">
        <v>429</v>
      </c>
      <c r="N85" s="282">
        <v>424.55</v>
      </c>
      <c r="O85" s="282">
        <v>12745000</v>
      </c>
      <c r="P85" s="283">
        <v>2.7408303103587262E-2</v>
      </c>
    </row>
    <row r="86" spans="1:16" ht="12.75" customHeight="1">
      <c r="A86" s="273">
        <v>76</v>
      </c>
      <c r="B86" s="287" t="s">
        <v>45</v>
      </c>
      <c r="C86" s="286" t="s">
        <v>125</v>
      </c>
      <c r="D86" s="280">
        <v>45225</v>
      </c>
      <c r="E86" s="279">
        <v>1969.85</v>
      </c>
      <c r="F86" s="279">
        <v>1973.0166666666667</v>
      </c>
      <c r="G86" s="281">
        <v>1961.0333333333333</v>
      </c>
      <c r="H86" s="281">
        <v>1952.2166666666667</v>
      </c>
      <c r="I86" s="281">
        <v>1940.2333333333333</v>
      </c>
      <c r="J86" s="281">
        <v>1981.8333333333333</v>
      </c>
      <c r="K86" s="281">
        <v>1993.8166666666664</v>
      </c>
      <c r="L86" s="281">
        <v>2002.6333333333332</v>
      </c>
      <c r="M86" s="282">
        <v>1985</v>
      </c>
      <c r="N86" s="282">
        <v>1964.2</v>
      </c>
      <c r="O86" s="282">
        <v>9045000</v>
      </c>
      <c r="P86" s="283">
        <v>1.5835579514824796E-2</v>
      </c>
    </row>
    <row r="87" spans="1:16" ht="12.75" customHeight="1">
      <c r="A87" s="273">
        <v>77</v>
      </c>
      <c r="B87" s="287" t="s">
        <v>41</v>
      </c>
      <c r="C87" s="279" t="s">
        <v>126</v>
      </c>
      <c r="D87" s="280">
        <v>45225</v>
      </c>
      <c r="E87" s="279">
        <v>1413.65</v>
      </c>
      <c r="F87" s="279">
        <v>1406.7666666666667</v>
      </c>
      <c r="G87" s="281">
        <v>1393.7833333333333</v>
      </c>
      <c r="H87" s="281">
        <v>1373.9166666666667</v>
      </c>
      <c r="I87" s="281">
        <v>1360.9333333333334</v>
      </c>
      <c r="J87" s="281">
        <v>1426.6333333333332</v>
      </c>
      <c r="K87" s="281">
        <v>1439.6166666666663</v>
      </c>
      <c r="L87" s="281">
        <v>1459.4833333333331</v>
      </c>
      <c r="M87" s="282">
        <v>1419.75</v>
      </c>
      <c r="N87" s="282">
        <v>1386.9</v>
      </c>
      <c r="O87" s="282">
        <v>5973500</v>
      </c>
      <c r="P87" s="283">
        <v>9.0371621621621618E-3</v>
      </c>
    </row>
    <row r="88" spans="1:16" ht="12.75" customHeight="1">
      <c r="A88" s="273">
        <v>78</v>
      </c>
      <c r="B88" s="287" t="s">
        <v>87</v>
      </c>
      <c r="C88" s="279" t="s">
        <v>127</v>
      </c>
      <c r="D88" s="280">
        <v>45225</v>
      </c>
      <c r="E88" s="279">
        <v>1258.75</v>
      </c>
      <c r="F88" s="279">
        <v>1259.1833333333334</v>
      </c>
      <c r="G88" s="281">
        <v>1250.4666666666667</v>
      </c>
      <c r="H88" s="281">
        <v>1242.1833333333334</v>
      </c>
      <c r="I88" s="281">
        <v>1233.4666666666667</v>
      </c>
      <c r="J88" s="281">
        <v>1267.4666666666667</v>
      </c>
      <c r="K88" s="281">
        <v>1276.1833333333334</v>
      </c>
      <c r="L88" s="281">
        <v>1284.4666666666667</v>
      </c>
      <c r="M88" s="282">
        <v>1267.9000000000001</v>
      </c>
      <c r="N88" s="282">
        <v>1250.9000000000001</v>
      </c>
      <c r="O88" s="282">
        <v>11181800</v>
      </c>
      <c r="P88" s="283">
        <v>-1.1081532842196496E-2</v>
      </c>
    </row>
    <row r="89" spans="1:16" ht="12.75" customHeight="1">
      <c r="A89" s="273">
        <v>79</v>
      </c>
      <c r="B89" s="287" t="s">
        <v>68</v>
      </c>
      <c r="C89" s="279" t="s">
        <v>128</v>
      </c>
      <c r="D89" s="280">
        <v>45225</v>
      </c>
      <c r="E89" s="279">
        <v>2866.35</v>
      </c>
      <c r="F89" s="279">
        <v>2854.7333333333336</v>
      </c>
      <c r="G89" s="281">
        <v>2837.6166666666672</v>
      </c>
      <c r="H89" s="281">
        <v>2808.8833333333337</v>
      </c>
      <c r="I89" s="281">
        <v>2791.7666666666673</v>
      </c>
      <c r="J89" s="281">
        <v>2883.4666666666672</v>
      </c>
      <c r="K89" s="281">
        <v>2900.5833333333339</v>
      </c>
      <c r="L89" s="281">
        <v>2929.3166666666671</v>
      </c>
      <c r="M89" s="282">
        <v>2871.85</v>
      </c>
      <c r="N89" s="282">
        <v>2826</v>
      </c>
      <c r="O89" s="282">
        <v>4170000</v>
      </c>
      <c r="P89" s="283">
        <v>-2.7427931710047579E-2</v>
      </c>
    </row>
    <row r="90" spans="1:16" ht="12.75" customHeight="1">
      <c r="A90" s="273">
        <v>80</v>
      </c>
      <c r="B90" s="287" t="s">
        <v>63</v>
      </c>
      <c r="C90" s="279" t="s">
        <v>129</v>
      </c>
      <c r="D90" s="280">
        <v>45225</v>
      </c>
      <c r="E90" s="279">
        <v>1530.65</v>
      </c>
      <c r="F90" s="279">
        <v>1529.45</v>
      </c>
      <c r="G90" s="281">
        <v>1523.6000000000001</v>
      </c>
      <c r="H90" s="281">
        <v>1516.5500000000002</v>
      </c>
      <c r="I90" s="281">
        <v>1510.7000000000003</v>
      </c>
      <c r="J90" s="281">
        <v>1536.5</v>
      </c>
      <c r="K90" s="281">
        <v>1542.35</v>
      </c>
      <c r="L90" s="281">
        <v>1549.3999999999999</v>
      </c>
      <c r="M90" s="282">
        <v>1535.3</v>
      </c>
      <c r="N90" s="282">
        <v>1522.4</v>
      </c>
      <c r="O90" s="282">
        <v>153212400</v>
      </c>
      <c r="P90" s="283">
        <v>8.4931685383495877E-3</v>
      </c>
    </row>
    <row r="91" spans="1:16" ht="12.75" customHeight="1">
      <c r="A91" s="273">
        <v>81</v>
      </c>
      <c r="B91" s="287" t="s">
        <v>68</v>
      </c>
      <c r="C91" s="279" t="s">
        <v>130</v>
      </c>
      <c r="D91" s="280">
        <v>45225</v>
      </c>
      <c r="E91" s="279">
        <v>630.29999999999995</v>
      </c>
      <c r="F91" s="279">
        <v>628.5333333333333</v>
      </c>
      <c r="G91" s="281">
        <v>621.76666666666665</v>
      </c>
      <c r="H91" s="281">
        <v>613.23333333333335</v>
      </c>
      <c r="I91" s="281">
        <v>606.4666666666667</v>
      </c>
      <c r="J91" s="281">
        <v>637.06666666666661</v>
      </c>
      <c r="K91" s="281">
        <v>643.83333333333326</v>
      </c>
      <c r="L91" s="281">
        <v>652.36666666666656</v>
      </c>
      <c r="M91" s="282">
        <v>635.29999999999995</v>
      </c>
      <c r="N91" s="282">
        <v>620</v>
      </c>
      <c r="O91" s="282">
        <v>18056500</v>
      </c>
      <c r="P91" s="283">
        <v>-1.9941489044122036E-2</v>
      </c>
    </row>
    <row r="92" spans="1:16" ht="12.75" customHeight="1">
      <c r="A92" s="273">
        <v>82</v>
      </c>
      <c r="B92" s="287" t="s">
        <v>56</v>
      </c>
      <c r="C92" s="279" t="s">
        <v>131</v>
      </c>
      <c r="D92" s="280">
        <v>45225</v>
      </c>
      <c r="E92" s="279">
        <v>3172.2</v>
      </c>
      <c r="F92" s="279">
        <v>3150.75</v>
      </c>
      <c r="G92" s="281">
        <v>3116.65</v>
      </c>
      <c r="H92" s="281">
        <v>3061.1</v>
      </c>
      <c r="I92" s="281">
        <v>3027</v>
      </c>
      <c r="J92" s="281">
        <v>3206.3</v>
      </c>
      <c r="K92" s="281">
        <v>3240.4000000000005</v>
      </c>
      <c r="L92" s="281">
        <v>3295.9500000000003</v>
      </c>
      <c r="M92" s="282">
        <v>3184.85</v>
      </c>
      <c r="N92" s="282">
        <v>3095.2</v>
      </c>
      <c r="O92" s="282">
        <v>4084800</v>
      </c>
      <c r="P92" s="283">
        <v>4.9969154842689698E-2</v>
      </c>
    </row>
    <row r="93" spans="1:16" ht="12.75" customHeight="1">
      <c r="A93" s="273">
        <v>83</v>
      </c>
      <c r="B93" s="287" t="s">
        <v>132</v>
      </c>
      <c r="C93" s="279" t="s">
        <v>133</v>
      </c>
      <c r="D93" s="280">
        <v>45225</v>
      </c>
      <c r="E93" s="279">
        <v>484.7</v>
      </c>
      <c r="F93" s="279">
        <v>483.0333333333333</v>
      </c>
      <c r="G93" s="281">
        <v>478.06666666666661</v>
      </c>
      <c r="H93" s="281">
        <v>471.43333333333328</v>
      </c>
      <c r="I93" s="281">
        <v>466.46666666666658</v>
      </c>
      <c r="J93" s="281">
        <v>489.66666666666663</v>
      </c>
      <c r="K93" s="281">
        <v>494.63333333333333</v>
      </c>
      <c r="L93" s="281">
        <v>501.26666666666665</v>
      </c>
      <c r="M93" s="282">
        <v>488</v>
      </c>
      <c r="N93" s="282">
        <v>476.4</v>
      </c>
      <c r="O93" s="282">
        <v>25768400</v>
      </c>
      <c r="P93" s="283">
        <v>-9.8445317123029754E-3</v>
      </c>
    </row>
    <row r="94" spans="1:16" ht="12.75" customHeight="1">
      <c r="A94" s="273">
        <v>84</v>
      </c>
      <c r="B94" s="287" t="s">
        <v>132</v>
      </c>
      <c r="C94" s="285" t="s">
        <v>134</v>
      </c>
      <c r="D94" s="280">
        <v>45225</v>
      </c>
      <c r="E94" s="279">
        <v>160.15</v>
      </c>
      <c r="F94" s="279">
        <v>158.70000000000002</v>
      </c>
      <c r="G94" s="281">
        <v>156.95000000000005</v>
      </c>
      <c r="H94" s="281">
        <v>153.75000000000003</v>
      </c>
      <c r="I94" s="281">
        <v>152.00000000000006</v>
      </c>
      <c r="J94" s="281">
        <v>161.90000000000003</v>
      </c>
      <c r="K94" s="281">
        <v>163.64999999999998</v>
      </c>
      <c r="L94" s="281">
        <v>166.85000000000002</v>
      </c>
      <c r="M94" s="282">
        <v>160.44999999999999</v>
      </c>
      <c r="N94" s="282">
        <v>155.5</v>
      </c>
      <c r="O94" s="282">
        <v>34773300</v>
      </c>
      <c r="P94" s="283">
        <v>-2.9437869822485207E-2</v>
      </c>
    </row>
    <row r="95" spans="1:16" ht="12.75" customHeight="1">
      <c r="A95" s="273">
        <v>85</v>
      </c>
      <c r="B95" s="287" t="s">
        <v>84</v>
      </c>
      <c r="C95" s="279" t="s">
        <v>135</v>
      </c>
      <c r="D95" s="280">
        <v>45225</v>
      </c>
      <c r="E95" s="279">
        <v>256.8</v>
      </c>
      <c r="F95" s="279">
        <v>255.86666666666667</v>
      </c>
      <c r="G95" s="281">
        <v>252.68333333333334</v>
      </c>
      <c r="H95" s="281">
        <v>248.56666666666666</v>
      </c>
      <c r="I95" s="281">
        <v>245.38333333333333</v>
      </c>
      <c r="J95" s="281">
        <v>259.98333333333335</v>
      </c>
      <c r="K95" s="281">
        <v>263.16666666666674</v>
      </c>
      <c r="L95" s="281">
        <v>267.28333333333336</v>
      </c>
      <c r="M95" s="282">
        <v>259.05</v>
      </c>
      <c r="N95" s="282">
        <v>251.75</v>
      </c>
      <c r="O95" s="282">
        <v>48389400</v>
      </c>
      <c r="P95" s="283">
        <v>-7.4763249709254029E-3</v>
      </c>
    </row>
    <row r="96" spans="1:16" ht="12.75" customHeight="1">
      <c r="A96" s="273">
        <v>86</v>
      </c>
      <c r="B96" s="287" t="s">
        <v>59</v>
      </c>
      <c r="C96" s="279" t="s">
        <v>136</v>
      </c>
      <c r="D96" s="280">
        <v>45225</v>
      </c>
      <c r="E96" s="279">
        <v>2560.9</v>
      </c>
      <c r="F96" s="279">
        <v>2565.6833333333334</v>
      </c>
      <c r="G96" s="281">
        <v>2549.7666666666669</v>
      </c>
      <c r="H96" s="281">
        <v>2538.6333333333337</v>
      </c>
      <c r="I96" s="281">
        <v>2522.7166666666672</v>
      </c>
      <c r="J96" s="281">
        <v>2576.8166666666666</v>
      </c>
      <c r="K96" s="281">
        <v>2592.7333333333327</v>
      </c>
      <c r="L96" s="281">
        <v>2603.8666666666663</v>
      </c>
      <c r="M96" s="282">
        <v>2581.6</v>
      </c>
      <c r="N96" s="282">
        <v>2554.5500000000002</v>
      </c>
      <c r="O96" s="282">
        <v>9557400</v>
      </c>
      <c r="P96" s="283">
        <v>-2.1611801923137157E-3</v>
      </c>
    </row>
    <row r="97" spans="1:16" ht="12.75" customHeight="1">
      <c r="A97" s="273">
        <v>87</v>
      </c>
      <c r="B97" s="287" t="s">
        <v>68</v>
      </c>
      <c r="C97" s="279" t="s">
        <v>137</v>
      </c>
      <c r="D97" s="280">
        <v>45225</v>
      </c>
      <c r="E97" s="279">
        <v>171.5</v>
      </c>
      <c r="F97" s="279">
        <v>171.75</v>
      </c>
      <c r="G97" s="281">
        <v>171.15</v>
      </c>
      <c r="H97" s="281">
        <v>170.8</v>
      </c>
      <c r="I97" s="281">
        <v>170.20000000000002</v>
      </c>
      <c r="J97" s="281">
        <v>172.1</v>
      </c>
      <c r="K97" s="281">
        <v>172.70000000000002</v>
      </c>
      <c r="L97" s="281">
        <v>173.04999999999998</v>
      </c>
      <c r="M97" s="282">
        <v>172.35</v>
      </c>
      <c r="N97" s="282">
        <v>171.4</v>
      </c>
      <c r="O97" s="282">
        <v>57563700</v>
      </c>
      <c r="P97" s="283">
        <v>-7.9674220963172802E-4</v>
      </c>
    </row>
    <row r="98" spans="1:16" ht="12.75" customHeight="1">
      <c r="A98" s="273">
        <v>88</v>
      </c>
      <c r="B98" s="287" t="s">
        <v>63</v>
      </c>
      <c r="C98" s="279" t="s">
        <v>138</v>
      </c>
      <c r="D98" s="280">
        <v>45225</v>
      </c>
      <c r="E98" s="279">
        <v>953.8</v>
      </c>
      <c r="F98" s="279">
        <v>953.18333333333339</v>
      </c>
      <c r="G98" s="281">
        <v>949.61666666666679</v>
      </c>
      <c r="H98" s="281">
        <v>945.43333333333339</v>
      </c>
      <c r="I98" s="281">
        <v>941.86666666666679</v>
      </c>
      <c r="J98" s="281">
        <v>957.36666666666679</v>
      </c>
      <c r="K98" s="281">
        <v>960.93333333333339</v>
      </c>
      <c r="L98" s="281">
        <v>965.11666666666679</v>
      </c>
      <c r="M98" s="282">
        <v>956.75</v>
      </c>
      <c r="N98" s="282">
        <v>949</v>
      </c>
      <c r="O98" s="282">
        <v>90234200</v>
      </c>
      <c r="P98" s="283">
        <v>-4.5023129377784986E-3</v>
      </c>
    </row>
    <row r="99" spans="1:16" ht="12.75" customHeight="1">
      <c r="A99" s="273">
        <v>89</v>
      </c>
      <c r="B99" s="287" t="s">
        <v>68</v>
      </c>
      <c r="C99" s="279" t="s">
        <v>139</v>
      </c>
      <c r="D99" s="280">
        <v>45225</v>
      </c>
      <c r="E99" s="279">
        <v>1340.35</v>
      </c>
      <c r="F99" s="279">
        <v>1334.05</v>
      </c>
      <c r="G99" s="281">
        <v>1325</v>
      </c>
      <c r="H99" s="281">
        <v>1309.6500000000001</v>
      </c>
      <c r="I99" s="281">
        <v>1300.6000000000001</v>
      </c>
      <c r="J99" s="281">
        <v>1349.3999999999999</v>
      </c>
      <c r="K99" s="281">
        <v>1358.4499999999996</v>
      </c>
      <c r="L99" s="281">
        <v>1373.7999999999997</v>
      </c>
      <c r="M99" s="282">
        <v>1343.1</v>
      </c>
      <c r="N99" s="282">
        <v>1318.7</v>
      </c>
      <c r="O99" s="282">
        <v>2960000</v>
      </c>
      <c r="P99" s="283">
        <v>4.4644432680430564E-2</v>
      </c>
    </row>
    <row r="100" spans="1:16" ht="12.75" customHeight="1">
      <c r="A100" s="273">
        <v>90</v>
      </c>
      <c r="B100" s="287" t="s">
        <v>68</v>
      </c>
      <c r="C100" s="279" t="s">
        <v>140</v>
      </c>
      <c r="D100" s="280">
        <v>45225</v>
      </c>
      <c r="E100" s="279">
        <v>531.4</v>
      </c>
      <c r="F100" s="279">
        <v>529.35</v>
      </c>
      <c r="G100" s="281">
        <v>525.1</v>
      </c>
      <c r="H100" s="281">
        <v>518.79999999999995</v>
      </c>
      <c r="I100" s="281">
        <v>514.54999999999995</v>
      </c>
      <c r="J100" s="281">
        <v>535.65000000000009</v>
      </c>
      <c r="K100" s="281">
        <v>539.90000000000009</v>
      </c>
      <c r="L100" s="281">
        <v>546.20000000000016</v>
      </c>
      <c r="M100" s="282">
        <v>533.6</v>
      </c>
      <c r="N100" s="282">
        <v>523.04999999999995</v>
      </c>
      <c r="O100" s="282">
        <v>9967500</v>
      </c>
      <c r="P100" s="283">
        <v>-3.2328527741371779E-2</v>
      </c>
    </row>
    <row r="101" spans="1:16" ht="12.75" customHeight="1">
      <c r="A101" s="273">
        <v>91</v>
      </c>
      <c r="B101" s="287" t="s">
        <v>79</v>
      </c>
      <c r="C101" s="279" t="s">
        <v>141</v>
      </c>
      <c r="D101" s="280">
        <v>45225</v>
      </c>
      <c r="E101" s="279">
        <v>11.85</v>
      </c>
      <c r="F101" s="279">
        <v>11.9</v>
      </c>
      <c r="G101" s="281">
        <v>11.65</v>
      </c>
      <c r="H101" s="281">
        <v>11.45</v>
      </c>
      <c r="I101" s="281">
        <v>11.2</v>
      </c>
      <c r="J101" s="281">
        <v>12.100000000000001</v>
      </c>
      <c r="K101" s="281">
        <v>12.350000000000001</v>
      </c>
      <c r="L101" s="281">
        <v>12.550000000000002</v>
      </c>
      <c r="M101" s="282">
        <v>12.15</v>
      </c>
      <c r="N101" s="282">
        <v>11.7</v>
      </c>
      <c r="O101" s="282">
        <v>1490880000</v>
      </c>
      <c r="P101" s="283">
        <v>2.5283769971488515E-3</v>
      </c>
    </row>
    <row r="102" spans="1:16" ht="12.75" customHeight="1">
      <c r="A102" s="273">
        <v>92</v>
      </c>
      <c r="B102" s="287" t="s">
        <v>68</v>
      </c>
      <c r="C102" s="285" t="s">
        <v>142</v>
      </c>
      <c r="D102" s="280">
        <v>45225</v>
      </c>
      <c r="E102" s="279">
        <v>125.8</v>
      </c>
      <c r="F102" s="279">
        <v>125.81666666666666</v>
      </c>
      <c r="G102" s="281">
        <v>125.08333333333333</v>
      </c>
      <c r="H102" s="281">
        <v>124.36666666666666</v>
      </c>
      <c r="I102" s="281">
        <v>123.63333333333333</v>
      </c>
      <c r="J102" s="281">
        <v>126.53333333333333</v>
      </c>
      <c r="K102" s="281">
        <v>127.26666666666668</v>
      </c>
      <c r="L102" s="281">
        <v>127.98333333333333</v>
      </c>
      <c r="M102" s="282">
        <v>126.55</v>
      </c>
      <c r="N102" s="282">
        <v>125.1</v>
      </c>
      <c r="O102" s="282">
        <v>85500000</v>
      </c>
      <c r="P102" s="283">
        <v>-9.384775808133473E-3</v>
      </c>
    </row>
    <row r="103" spans="1:16" ht="12.75" customHeight="1">
      <c r="A103" s="273">
        <v>93</v>
      </c>
      <c r="B103" s="287" t="s">
        <v>63</v>
      </c>
      <c r="C103" s="279" t="s">
        <v>143</v>
      </c>
      <c r="D103" s="280">
        <v>45225</v>
      </c>
      <c r="E103" s="279">
        <v>91.15</v>
      </c>
      <c r="F103" s="279">
        <v>90.95</v>
      </c>
      <c r="G103" s="281">
        <v>90.4</v>
      </c>
      <c r="H103" s="281">
        <v>89.65</v>
      </c>
      <c r="I103" s="281">
        <v>89.100000000000009</v>
      </c>
      <c r="J103" s="281">
        <v>91.7</v>
      </c>
      <c r="K103" s="281">
        <v>92.249999999999986</v>
      </c>
      <c r="L103" s="281">
        <v>93</v>
      </c>
      <c r="M103" s="282">
        <v>91.5</v>
      </c>
      <c r="N103" s="282">
        <v>90.2</v>
      </c>
      <c r="O103" s="282">
        <v>316755000</v>
      </c>
      <c r="P103" s="283">
        <v>-4.8539114043355328E-3</v>
      </c>
    </row>
    <row r="104" spans="1:16" ht="12.75" customHeight="1">
      <c r="A104" s="273">
        <v>94</v>
      </c>
      <c r="B104" s="287" t="s">
        <v>45</v>
      </c>
      <c r="C104" s="286" t="s">
        <v>144</v>
      </c>
      <c r="D104" s="280">
        <v>45225</v>
      </c>
      <c r="E104" s="279">
        <v>135.5</v>
      </c>
      <c r="F104" s="279">
        <v>134.98333333333335</v>
      </c>
      <c r="G104" s="281">
        <v>133.3666666666667</v>
      </c>
      <c r="H104" s="281">
        <v>131.23333333333335</v>
      </c>
      <c r="I104" s="281">
        <v>129.6166666666667</v>
      </c>
      <c r="J104" s="281">
        <v>137.1166666666667</v>
      </c>
      <c r="K104" s="281">
        <v>138.73333333333338</v>
      </c>
      <c r="L104" s="281">
        <v>140.8666666666667</v>
      </c>
      <c r="M104" s="282">
        <v>136.6</v>
      </c>
      <c r="N104" s="282">
        <v>132.85</v>
      </c>
      <c r="O104" s="282">
        <v>60082500</v>
      </c>
      <c r="P104" s="283">
        <v>-1.3788009356149206E-2</v>
      </c>
    </row>
    <row r="105" spans="1:16" ht="12.75" customHeight="1">
      <c r="A105" s="273">
        <v>95</v>
      </c>
      <c r="B105" s="287" t="s">
        <v>84</v>
      </c>
      <c r="C105" s="279" t="s">
        <v>145</v>
      </c>
      <c r="D105" s="280">
        <v>45225</v>
      </c>
      <c r="E105" s="279">
        <v>482.25</v>
      </c>
      <c r="F105" s="279">
        <v>480.55</v>
      </c>
      <c r="G105" s="281">
        <v>474.6</v>
      </c>
      <c r="H105" s="281">
        <v>466.95</v>
      </c>
      <c r="I105" s="281">
        <v>461</v>
      </c>
      <c r="J105" s="281">
        <v>488.20000000000005</v>
      </c>
      <c r="K105" s="281">
        <v>494.15</v>
      </c>
      <c r="L105" s="281">
        <v>501.80000000000007</v>
      </c>
      <c r="M105" s="282">
        <v>486.5</v>
      </c>
      <c r="N105" s="282">
        <v>472.9</v>
      </c>
      <c r="O105" s="282">
        <v>11525250</v>
      </c>
      <c r="P105" s="283">
        <v>2.2569232646090034E-2</v>
      </c>
    </row>
    <row r="106" spans="1:16" ht="12.75" customHeight="1">
      <c r="A106" s="273">
        <v>96</v>
      </c>
      <c r="B106" s="287" t="s">
        <v>117</v>
      </c>
      <c r="C106" s="286" t="s">
        <v>146</v>
      </c>
      <c r="D106" s="280">
        <v>45225</v>
      </c>
      <c r="E106" s="279">
        <v>417.6</v>
      </c>
      <c r="F106" s="279">
        <v>417.43333333333334</v>
      </c>
      <c r="G106" s="281">
        <v>413.41666666666669</v>
      </c>
      <c r="H106" s="281">
        <v>409.23333333333335</v>
      </c>
      <c r="I106" s="281">
        <v>405.2166666666667</v>
      </c>
      <c r="J106" s="281">
        <v>421.61666666666667</v>
      </c>
      <c r="K106" s="281">
        <v>425.63333333333333</v>
      </c>
      <c r="L106" s="281">
        <v>429.81666666666666</v>
      </c>
      <c r="M106" s="282">
        <v>421.45</v>
      </c>
      <c r="N106" s="282">
        <v>413.25</v>
      </c>
      <c r="O106" s="282">
        <v>23078000</v>
      </c>
      <c r="P106" s="283">
        <v>5.9279923284805162E-3</v>
      </c>
    </row>
    <row r="107" spans="1:16" ht="12.75" customHeight="1">
      <c r="A107" s="273">
        <v>97</v>
      </c>
      <c r="B107" s="287" t="s">
        <v>49</v>
      </c>
      <c r="C107" s="284" t="s">
        <v>147</v>
      </c>
      <c r="D107" s="280">
        <v>45225</v>
      </c>
      <c r="E107" s="279">
        <v>219.3</v>
      </c>
      <c r="F107" s="279">
        <v>221.20000000000002</v>
      </c>
      <c r="G107" s="281">
        <v>216.50000000000003</v>
      </c>
      <c r="H107" s="281">
        <v>213.70000000000002</v>
      </c>
      <c r="I107" s="281">
        <v>209.00000000000003</v>
      </c>
      <c r="J107" s="281">
        <v>224.00000000000003</v>
      </c>
      <c r="K107" s="281">
        <v>228.70000000000002</v>
      </c>
      <c r="L107" s="281">
        <v>231.50000000000003</v>
      </c>
      <c r="M107" s="282">
        <v>225.9</v>
      </c>
      <c r="N107" s="282">
        <v>218.4</v>
      </c>
      <c r="O107" s="282">
        <v>23983000</v>
      </c>
      <c r="P107" s="283">
        <v>-1.8047969603419617E-2</v>
      </c>
    </row>
    <row r="108" spans="1:16" ht="12.75" customHeight="1">
      <c r="A108" s="273">
        <v>98</v>
      </c>
      <c r="B108" s="287" t="s">
        <v>45</v>
      </c>
      <c r="C108" s="286" t="s">
        <v>148</v>
      </c>
      <c r="D108" s="280">
        <v>45225</v>
      </c>
      <c r="E108" s="279">
        <v>2829.7</v>
      </c>
      <c r="F108" s="279">
        <v>2838.8999999999996</v>
      </c>
      <c r="G108" s="281">
        <v>2807.9499999999994</v>
      </c>
      <c r="H108" s="281">
        <v>2786.2</v>
      </c>
      <c r="I108" s="281">
        <v>2755.2499999999995</v>
      </c>
      <c r="J108" s="281">
        <v>2860.6499999999992</v>
      </c>
      <c r="K108" s="281">
        <v>2891.6</v>
      </c>
      <c r="L108" s="281">
        <v>2913.349999999999</v>
      </c>
      <c r="M108" s="282">
        <v>2869.85</v>
      </c>
      <c r="N108" s="282">
        <v>2817.15</v>
      </c>
      <c r="O108" s="282">
        <v>722700</v>
      </c>
      <c r="P108" s="283">
        <v>1.0486577181208054E-2</v>
      </c>
    </row>
    <row r="109" spans="1:16" ht="12.75" customHeight="1">
      <c r="A109" s="273">
        <v>99</v>
      </c>
      <c r="B109" s="287" t="s">
        <v>45</v>
      </c>
      <c r="C109" s="279" t="s">
        <v>149</v>
      </c>
      <c r="D109" s="280">
        <v>45225</v>
      </c>
      <c r="E109" s="279">
        <v>2599.6</v>
      </c>
      <c r="F109" s="279">
        <v>2600.0833333333335</v>
      </c>
      <c r="G109" s="281">
        <v>2584.6166666666668</v>
      </c>
      <c r="H109" s="281">
        <v>2569.6333333333332</v>
      </c>
      <c r="I109" s="281">
        <v>2554.1666666666665</v>
      </c>
      <c r="J109" s="281">
        <v>2615.0666666666671</v>
      </c>
      <c r="K109" s="281">
        <v>2630.5333333333333</v>
      </c>
      <c r="L109" s="281">
        <v>2645.5166666666673</v>
      </c>
      <c r="M109" s="282">
        <v>2615.5500000000002</v>
      </c>
      <c r="N109" s="282">
        <v>2585.1</v>
      </c>
      <c r="O109" s="282">
        <v>5982000</v>
      </c>
      <c r="P109" s="283">
        <v>1.610273134936812E-2</v>
      </c>
    </row>
    <row r="110" spans="1:16" ht="12.75" customHeight="1">
      <c r="A110" s="273">
        <v>100</v>
      </c>
      <c r="B110" s="287" t="s">
        <v>63</v>
      </c>
      <c r="C110" s="279" t="s">
        <v>150</v>
      </c>
      <c r="D110" s="280">
        <v>45225</v>
      </c>
      <c r="E110" s="279">
        <v>1447.7</v>
      </c>
      <c r="F110" s="279">
        <v>1452.8833333333332</v>
      </c>
      <c r="G110" s="281">
        <v>1439.8166666666664</v>
      </c>
      <c r="H110" s="281">
        <v>1431.9333333333332</v>
      </c>
      <c r="I110" s="281">
        <v>1418.8666666666663</v>
      </c>
      <c r="J110" s="281">
        <v>1460.7666666666664</v>
      </c>
      <c r="K110" s="281">
        <v>1473.833333333333</v>
      </c>
      <c r="L110" s="281">
        <v>1481.7166666666665</v>
      </c>
      <c r="M110" s="282">
        <v>1465.95</v>
      </c>
      <c r="N110" s="282">
        <v>1445</v>
      </c>
      <c r="O110" s="282">
        <v>24411000</v>
      </c>
      <c r="P110" s="283">
        <v>-2.6352883495740637E-3</v>
      </c>
    </row>
    <row r="111" spans="1:16" ht="12.75" customHeight="1">
      <c r="A111" s="273">
        <v>101</v>
      </c>
      <c r="B111" s="287" t="s">
        <v>79</v>
      </c>
      <c r="C111" s="279" t="s">
        <v>151</v>
      </c>
      <c r="D111" s="280">
        <v>45225</v>
      </c>
      <c r="E111" s="279">
        <v>188.7</v>
      </c>
      <c r="F111" s="279">
        <v>190.18333333333331</v>
      </c>
      <c r="G111" s="281">
        <v>186.46666666666661</v>
      </c>
      <c r="H111" s="281">
        <v>184.23333333333329</v>
      </c>
      <c r="I111" s="281">
        <v>180.51666666666659</v>
      </c>
      <c r="J111" s="281">
        <v>192.41666666666663</v>
      </c>
      <c r="K111" s="281">
        <v>196.13333333333333</v>
      </c>
      <c r="L111" s="281">
        <v>198.36666666666665</v>
      </c>
      <c r="M111" s="282">
        <v>193.9</v>
      </c>
      <c r="N111" s="282">
        <v>187.95</v>
      </c>
      <c r="O111" s="282">
        <v>78958200</v>
      </c>
      <c r="P111" s="283">
        <v>7.7569489334195212E-4</v>
      </c>
    </row>
    <row r="112" spans="1:16" ht="12.75" customHeight="1">
      <c r="A112" s="273">
        <v>102</v>
      </c>
      <c r="B112" s="287" t="s">
        <v>87</v>
      </c>
      <c r="C112" s="279" t="s">
        <v>152</v>
      </c>
      <c r="D112" s="280">
        <v>45225</v>
      </c>
      <c r="E112" s="279">
        <v>1417.15</v>
      </c>
      <c r="F112" s="279">
        <v>1419.05</v>
      </c>
      <c r="G112" s="281">
        <v>1412.1</v>
      </c>
      <c r="H112" s="281">
        <v>1407.05</v>
      </c>
      <c r="I112" s="281">
        <v>1400.1</v>
      </c>
      <c r="J112" s="281">
        <v>1424.1</v>
      </c>
      <c r="K112" s="281">
        <v>1431.0500000000002</v>
      </c>
      <c r="L112" s="281">
        <v>1436.1</v>
      </c>
      <c r="M112" s="282">
        <v>1426</v>
      </c>
      <c r="N112" s="282">
        <v>1414</v>
      </c>
      <c r="O112" s="282">
        <v>28814800</v>
      </c>
      <c r="P112" s="283">
        <v>1.0364947123341468E-2</v>
      </c>
    </row>
    <row r="113" spans="1:16" ht="12.75" customHeight="1">
      <c r="A113" s="273">
        <v>103</v>
      </c>
      <c r="B113" s="287" t="s">
        <v>84</v>
      </c>
      <c r="C113" s="279" t="s">
        <v>154</v>
      </c>
      <c r="D113" s="280">
        <v>45225</v>
      </c>
      <c r="E113" s="279">
        <v>90.95</v>
      </c>
      <c r="F113" s="279">
        <v>90.800000000000011</v>
      </c>
      <c r="G113" s="281">
        <v>90.450000000000017</v>
      </c>
      <c r="H113" s="281">
        <v>89.95</v>
      </c>
      <c r="I113" s="281">
        <v>89.600000000000009</v>
      </c>
      <c r="J113" s="281">
        <v>91.300000000000026</v>
      </c>
      <c r="K113" s="281">
        <v>91.65000000000002</v>
      </c>
      <c r="L113" s="281">
        <v>92.150000000000034</v>
      </c>
      <c r="M113" s="282">
        <v>91.15</v>
      </c>
      <c r="N113" s="282">
        <v>90.3</v>
      </c>
      <c r="O113" s="282">
        <v>114162750</v>
      </c>
      <c r="P113" s="283">
        <v>-1.4310968936779191E-2</v>
      </c>
    </row>
    <row r="114" spans="1:16" ht="12.75" customHeight="1">
      <c r="A114" s="273">
        <v>104</v>
      </c>
      <c r="B114" s="287" t="s">
        <v>43</v>
      </c>
      <c r="C114" s="286" t="s">
        <v>155</v>
      </c>
      <c r="D114" s="280">
        <v>45225</v>
      </c>
      <c r="E114" s="279">
        <v>959.05</v>
      </c>
      <c r="F114" s="279">
        <v>959.56666666666661</v>
      </c>
      <c r="G114" s="281">
        <v>951.68333333333317</v>
      </c>
      <c r="H114" s="281">
        <v>944.31666666666661</v>
      </c>
      <c r="I114" s="281">
        <v>936.43333333333317</v>
      </c>
      <c r="J114" s="281">
        <v>966.93333333333317</v>
      </c>
      <c r="K114" s="281">
        <v>974.81666666666661</v>
      </c>
      <c r="L114" s="281">
        <v>982.18333333333317</v>
      </c>
      <c r="M114" s="282">
        <v>967.45</v>
      </c>
      <c r="N114" s="282">
        <v>952.2</v>
      </c>
      <c r="O114" s="282">
        <v>2226250</v>
      </c>
      <c r="P114" s="283">
        <v>6.5318818040435461E-2</v>
      </c>
    </row>
    <row r="115" spans="1:16" ht="12.75" customHeight="1">
      <c r="A115" s="273">
        <v>105</v>
      </c>
      <c r="B115" s="287" t="s">
        <v>45</v>
      </c>
      <c r="C115" s="279" t="s">
        <v>156</v>
      </c>
      <c r="D115" s="280">
        <v>45225</v>
      </c>
      <c r="E115" s="279">
        <v>705.3</v>
      </c>
      <c r="F115" s="279">
        <v>706.19999999999993</v>
      </c>
      <c r="G115" s="281">
        <v>701.34999999999991</v>
      </c>
      <c r="H115" s="281">
        <v>697.4</v>
      </c>
      <c r="I115" s="281">
        <v>692.55</v>
      </c>
      <c r="J115" s="281">
        <v>710.14999999999986</v>
      </c>
      <c r="K115" s="281">
        <v>715</v>
      </c>
      <c r="L115" s="281">
        <v>718.94999999999982</v>
      </c>
      <c r="M115" s="282">
        <v>711.05</v>
      </c>
      <c r="N115" s="282">
        <v>702.25</v>
      </c>
      <c r="O115" s="282">
        <v>13330625</v>
      </c>
      <c r="P115" s="283">
        <v>7.8057815704174107E-3</v>
      </c>
    </row>
    <row r="116" spans="1:16" ht="12.75" customHeight="1">
      <c r="A116" s="273">
        <v>106</v>
      </c>
      <c r="B116" s="287" t="s">
        <v>59</v>
      </c>
      <c r="C116" s="279" t="s">
        <v>157</v>
      </c>
      <c r="D116" s="280">
        <v>45225</v>
      </c>
      <c r="E116" s="279">
        <v>449.25</v>
      </c>
      <c r="F116" s="279">
        <v>449.2166666666667</v>
      </c>
      <c r="G116" s="281">
        <v>447.13333333333338</v>
      </c>
      <c r="H116" s="281">
        <v>445.01666666666671</v>
      </c>
      <c r="I116" s="281">
        <v>442.93333333333339</v>
      </c>
      <c r="J116" s="281">
        <v>451.33333333333337</v>
      </c>
      <c r="K116" s="281">
        <v>453.41666666666663</v>
      </c>
      <c r="L116" s="281">
        <v>455.53333333333336</v>
      </c>
      <c r="M116" s="282">
        <v>451.3</v>
      </c>
      <c r="N116" s="282">
        <v>447.1</v>
      </c>
      <c r="O116" s="282">
        <v>56984000</v>
      </c>
      <c r="P116" s="283">
        <v>1.85659230920701E-3</v>
      </c>
    </row>
    <row r="117" spans="1:16" ht="12.75" customHeight="1">
      <c r="A117" s="273">
        <v>107</v>
      </c>
      <c r="B117" s="287" t="s">
        <v>132</v>
      </c>
      <c r="C117" s="279" t="s">
        <v>158</v>
      </c>
      <c r="D117" s="280">
        <v>45225</v>
      </c>
      <c r="E117" s="279">
        <v>694.2</v>
      </c>
      <c r="F117" s="279">
        <v>690.88333333333333</v>
      </c>
      <c r="G117" s="281">
        <v>682.51666666666665</v>
      </c>
      <c r="H117" s="281">
        <v>670.83333333333337</v>
      </c>
      <c r="I117" s="281">
        <v>662.4666666666667</v>
      </c>
      <c r="J117" s="281">
        <v>702.56666666666661</v>
      </c>
      <c r="K117" s="281">
        <v>710.93333333333317</v>
      </c>
      <c r="L117" s="281">
        <v>722.61666666666656</v>
      </c>
      <c r="M117" s="282">
        <v>699.25</v>
      </c>
      <c r="N117" s="282">
        <v>679.2</v>
      </c>
      <c r="O117" s="282">
        <v>26188750</v>
      </c>
      <c r="P117" s="283">
        <v>-1.7584169558285661E-2</v>
      </c>
    </row>
    <row r="118" spans="1:16" ht="12.75" customHeight="1">
      <c r="A118" s="273">
        <v>108</v>
      </c>
      <c r="B118" s="287" t="s">
        <v>49</v>
      </c>
      <c r="C118" s="284" t="s">
        <v>159</v>
      </c>
      <c r="D118" s="280">
        <v>45225</v>
      </c>
      <c r="E118" s="279">
        <v>3233.2</v>
      </c>
      <c r="F118" s="279">
        <v>3257.3833333333332</v>
      </c>
      <c r="G118" s="281">
        <v>3204.7666666666664</v>
      </c>
      <c r="H118" s="281">
        <v>3176.333333333333</v>
      </c>
      <c r="I118" s="281">
        <v>3123.7166666666662</v>
      </c>
      <c r="J118" s="281">
        <v>3285.8166666666666</v>
      </c>
      <c r="K118" s="281">
        <v>3338.4333333333334</v>
      </c>
      <c r="L118" s="281">
        <v>3366.8666666666668</v>
      </c>
      <c r="M118" s="282">
        <v>3310</v>
      </c>
      <c r="N118" s="282">
        <v>3228.95</v>
      </c>
      <c r="O118" s="282">
        <v>770250</v>
      </c>
      <c r="P118" s="283">
        <v>-1.0597302504816955E-2</v>
      </c>
    </row>
    <row r="119" spans="1:16" ht="12.75" customHeight="1">
      <c r="A119" s="273">
        <v>109</v>
      </c>
      <c r="B119" s="287" t="s">
        <v>132</v>
      </c>
      <c r="C119" s="279" t="s">
        <v>160</v>
      </c>
      <c r="D119" s="280">
        <v>45225</v>
      </c>
      <c r="E119" s="279">
        <v>791.1</v>
      </c>
      <c r="F119" s="279">
        <v>786.65</v>
      </c>
      <c r="G119" s="281">
        <v>778.69999999999993</v>
      </c>
      <c r="H119" s="281">
        <v>766.3</v>
      </c>
      <c r="I119" s="281">
        <v>758.34999999999991</v>
      </c>
      <c r="J119" s="281">
        <v>799.05</v>
      </c>
      <c r="K119" s="281">
        <v>807</v>
      </c>
      <c r="L119" s="281">
        <v>819.4</v>
      </c>
      <c r="M119" s="282">
        <v>794.6</v>
      </c>
      <c r="N119" s="282">
        <v>774.25</v>
      </c>
      <c r="O119" s="282">
        <v>17741700</v>
      </c>
      <c r="P119" s="283">
        <v>-2.3625557206537889E-2</v>
      </c>
    </row>
    <row r="120" spans="1:16" ht="12.75" customHeight="1">
      <c r="A120" s="273">
        <v>110</v>
      </c>
      <c r="B120" s="287" t="s">
        <v>45</v>
      </c>
      <c r="C120" s="279" t="s">
        <v>161</v>
      </c>
      <c r="D120" s="280">
        <v>45225</v>
      </c>
      <c r="E120" s="279">
        <v>530.75</v>
      </c>
      <c r="F120" s="279">
        <v>532.38333333333333</v>
      </c>
      <c r="G120" s="281">
        <v>526.81666666666661</v>
      </c>
      <c r="H120" s="281">
        <v>522.88333333333333</v>
      </c>
      <c r="I120" s="281">
        <v>517.31666666666661</v>
      </c>
      <c r="J120" s="281">
        <v>536.31666666666661</v>
      </c>
      <c r="K120" s="281">
        <v>541.88333333333344</v>
      </c>
      <c r="L120" s="281">
        <v>545.81666666666661</v>
      </c>
      <c r="M120" s="282">
        <v>537.95000000000005</v>
      </c>
      <c r="N120" s="282">
        <v>528.45000000000005</v>
      </c>
      <c r="O120" s="282">
        <v>23151250</v>
      </c>
      <c r="P120" s="283">
        <v>2.5355699496207716E-2</v>
      </c>
    </row>
    <row r="121" spans="1:16" ht="12.75" customHeight="1">
      <c r="A121" s="273">
        <v>111</v>
      </c>
      <c r="B121" s="287" t="s">
        <v>63</v>
      </c>
      <c r="C121" s="279" t="s">
        <v>162</v>
      </c>
      <c r="D121" s="280">
        <v>45225</v>
      </c>
      <c r="E121" s="279">
        <v>1753.45</v>
      </c>
      <c r="F121" s="279">
        <v>1755.6333333333332</v>
      </c>
      <c r="G121" s="281">
        <v>1748.2666666666664</v>
      </c>
      <c r="H121" s="281">
        <v>1743.0833333333333</v>
      </c>
      <c r="I121" s="281">
        <v>1735.7166666666665</v>
      </c>
      <c r="J121" s="281">
        <v>1760.8166666666664</v>
      </c>
      <c r="K121" s="281">
        <v>1768.1833333333332</v>
      </c>
      <c r="L121" s="281">
        <v>1773.3666666666663</v>
      </c>
      <c r="M121" s="282">
        <v>1763</v>
      </c>
      <c r="N121" s="282">
        <v>1750.45</v>
      </c>
      <c r="O121" s="282">
        <v>30350400</v>
      </c>
      <c r="P121" s="283">
        <v>-9.4801706430715758E-4</v>
      </c>
    </row>
    <row r="122" spans="1:16" ht="12.75" customHeight="1">
      <c r="A122" s="273">
        <v>112</v>
      </c>
      <c r="B122" s="287" t="s">
        <v>68</v>
      </c>
      <c r="C122" s="279" t="s">
        <v>163</v>
      </c>
      <c r="D122" s="280">
        <v>45225</v>
      </c>
      <c r="E122" s="279">
        <v>135.1</v>
      </c>
      <c r="F122" s="279">
        <v>134.31666666666663</v>
      </c>
      <c r="G122" s="281">
        <v>132.18333333333328</v>
      </c>
      <c r="H122" s="281">
        <v>129.26666666666665</v>
      </c>
      <c r="I122" s="281">
        <v>127.1333333333333</v>
      </c>
      <c r="J122" s="281">
        <v>137.23333333333326</v>
      </c>
      <c r="K122" s="281">
        <v>139.36666666666665</v>
      </c>
      <c r="L122" s="281">
        <v>142.28333333333325</v>
      </c>
      <c r="M122" s="282">
        <v>136.44999999999999</v>
      </c>
      <c r="N122" s="282">
        <v>131.4</v>
      </c>
      <c r="O122" s="282">
        <v>68206132</v>
      </c>
      <c r="P122" s="283">
        <v>-2.7855507504451794E-2</v>
      </c>
    </row>
    <row r="123" spans="1:16" ht="12.75" customHeight="1">
      <c r="A123" s="273">
        <v>113</v>
      </c>
      <c r="B123" s="287" t="s">
        <v>45</v>
      </c>
      <c r="C123" s="279" t="s">
        <v>164</v>
      </c>
      <c r="D123" s="280">
        <v>45225</v>
      </c>
      <c r="E123" s="279">
        <v>2562.9499999999998</v>
      </c>
      <c r="F123" s="279">
        <v>2556.7666666666664</v>
      </c>
      <c r="G123" s="281">
        <v>2530.583333333333</v>
      </c>
      <c r="H123" s="281">
        <v>2498.2166666666667</v>
      </c>
      <c r="I123" s="281">
        <v>2472.0333333333333</v>
      </c>
      <c r="J123" s="281">
        <v>2589.1333333333328</v>
      </c>
      <c r="K123" s="281">
        <v>2615.3166666666662</v>
      </c>
      <c r="L123" s="281">
        <v>2647.6833333333325</v>
      </c>
      <c r="M123" s="282">
        <v>2582.9499999999998</v>
      </c>
      <c r="N123" s="282">
        <v>2524.4</v>
      </c>
      <c r="O123" s="282">
        <v>1119600</v>
      </c>
      <c r="P123" s="283">
        <v>2.809917355371901E-2</v>
      </c>
    </row>
    <row r="124" spans="1:16" ht="12.75" customHeight="1">
      <c r="A124" s="273">
        <v>114</v>
      </c>
      <c r="B124" s="287" t="s">
        <v>43</v>
      </c>
      <c r="C124" s="284" t="s">
        <v>165</v>
      </c>
      <c r="D124" s="280">
        <v>45225</v>
      </c>
      <c r="E124" s="279">
        <v>394</v>
      </c>
      <c r="F124" s="279">
        <v>398.84999999999997</v>
      </c>
      <c r="G124" s="281">
        <v>387.14999999999992</v>
      </c>
      <c r="H124" s="281">
        <v>380.29999999999995</v>
      </c>
      <c r="I124" s="281">
        <v>368.59999999999991</v>
      </c>
      <c r="J124" s="281">
        <v>405.69999999999993</v>
      </c>
      <c r="K124" s="281">
        <v>417.4</v>
      </c>
      <c r="L124" s="281">
        <v>424.24999999999994</v>
      </c>
      <c r="M124" s="282">
        <v>410.55</v>
      </c>
      <c r="N124" s="282">
        <v>392</v>
      </c>
      <c r="O124" s="282">
        <v>19053600</v>
      </c>
      <c r="P124" s="283">
        <v>0.23954877239548772</v>
      </c>
    </row>
    <row r="125" spans="1:16" ht="12.75" customHeight="1">
      <c r="A125" s="273">
        <v>115</v>
      </c>
      <c r="B125" s="287" t="s">
        <v>68</v>
      </c>
      <c r="C125" s="279" t="s">
        <v>166</v>
      </c>
      <c r="D125" s="280">
        <v>45225</v>
      </c>
      <c r="E125" s="279">
        <v>471.9</v>
      </c>
      <c r="F125" s="279">
        <v>470.01666666666665</v>
      </c>
      <c r="G125" s="281">
        <v>466.38333333333333</v>
      </c>
      <c r="H125" s="281">
        <v>460.86666666666667</v>
      </c>
      <c r="I125" s="281">
        <v>457.23333333333335</v>
      </c>
      <c r="J125" s="281">
        <v>475.5333333333333</v>
      </c>
      <c r="K125" s="281">
        <v>479.16666666666663</v>
      </c>
      <c r="L125" s="281">
        <v>484.68333333333328</v>
      </c>
      <c r="M125" s="282">
        <v>473.65</v>
      </c>
      <c r="N125" s="282">
        <v>464.5</v>
      </c>
      <c r="O125" s="282">
        <v>22960000</v>
      </c>
      <c r="P125" s="283">
        <v>-1.2303191947001635E-2</v>
      </c>
    </row>
    <row r="126" spans="1:16" ht="12.75" customHeight="1">
      <c r="A126" s="273">
        <v>116</v>
      </c>
      <c r="B126" s="287" t="s">
        <v>41</v>
      </c>
      <c r="C126" s="279" t="s">
        <v>167</v>
      </c>
      <c r="D126" s="280">
        <v>45225</v>
      </c>
      <c r="E126" s="279">
        <v>3112.5</v>
      </c>
      <c r="F126" s="279">
        <v>3105.7833333333333</v>
      </c>
      <c r="G126" s="281">
        <v>3088.2166666666667</v>
      </c>
      <c r="H126" s="281">
        <v>3063.9333333333334</v>
      </c>
      <c r="I126" s="281">
        <v>3046.3666666666668</v>
      </c>
      <c r="J126" s="281">
        <v>3130.0666666666666</v>
      </c>
      <c r="K126" s="281">
        <v>3147.6333333333332</v>
      </c>
      <c r="L126" s="281">
        <v>3171.9166666666665</v>
      </c>
      <c r="M126" s="282">
        <v>3123.35</v>
      </c>
      <c r="N126" s="282">
        <v>3081.5</v>
      </c>
      <c r="O126" s="282">
        <v>8696700</v>
      </c>
      <c r="P126" s="283">
        <v>9.2257345773569133E-3</v>
      </c>
    </row>
    <row r="127" spans="1:16" ht="12.75" customHeight="1">
      <c r="A127" s="273">
        <v>117</v>
      </c>
      <c r="B127" s="287" t="s">
        <v>87</v>
      </c>
      <c r="C127" s="279" t="s">
        <v>168</v>
      </c>
      <c r="D127" s="280">
        <v>45225</v>
      </c>
      <c r="E127" s="279">
        <v>5180.7</v>
      </c>
      <c r="F127" s="279">
        <v>5163.0333333333328</v>
      </c>
      <c r="G127" s="281">
        <v>5118.4666666666653</v>
      </c>
      <c r="H127" s="281">
        <v>5056.2333333333327</v>
      </c>
      <c r="I127" s="281">
        <v>5011.6666666666652</v>
      </c>
      <c r="J127" s="281">
        <v>5225.2666666666655</v>
      </c>
      <c r="K127" s="281">
        <v>5269.833333333333</v>
      </c>
      <c r="L127" s="281">
        <v>5332.0666666666657</v>
      </c>
      <c r="M127" s="282">
        <v>5207.6000000000004</v>
      </c>
      <c r="N127" s="282">
        <v>5100.8</v>
      </c>
      <c r="O127" s="282">
        <v>1979400</v>
      </c>
      <c r="P127" s="283">
        <v>3.1259768677711783E-2</v>
      </c>
    </row>
    <row r="128" spans="1:16" ht="12.75" customHeight="1">
      <c r="A128" s="273">
        <v>118</v>
      </c>
      <c r="B128" s="287" t="s">
        <v>87</v>
      </c>
      <c r="C128" s="279" t="s">
        <v>169</v>
      </c>
      <c r="D128" s="280">
        <v>45225</v>
      </c>
      <c r="E128" s="279">
        <v>4703.8999999999996</v>
      </c>
      <c r="F128" s="279">
        <v>4725.8833333333332</v>
      </c>
      <c r="G128" s="281">
        <v>4674.1666666666661</v>
      </c>
      <c r="H128" s="281">
        <v>4644.4333333333325</v>
      </c>
      <c r="I128" s="281">
        <v>4592.7166666666653</v>
      </c>
      <c r="J128" s="281">
        <v>4755.6166666666668</v>
      </c>
      <c r="K128" s="281">
        <v>4807.3333333333339</v>
      </c>
      <c r="L128" s="281">
        <v>4837.0666666666675</v>
      </c>
      <c r="M128" s="282">
        <v>4777.6000000000004</v>
      </c>
      <c r="N128" s="282">
        <v>4696.1499999999996</v>
      </c>
      <c r="O128" s="282">
        <v>692600</v>
      </c>
      <c r="P128" s="283">
        <v>5.0986342943854325E-2</v>
      </c>
    </row>
    <row r="129" spans="1:16" ht="12.75" customHeight="1">
      <c r="A129" s="273">
        <v>119</v>
      </c>
      <c r="B129" s="287" t="s">
        <v>43</v>
      </c>
      <c r="C129" s="279" t="s">
        <v>170</v>
      </c>
      <c r="D129" s="280">
        <v>45225</v>
      </c>
      <c r="E129" s="279">
        <v>1202.1500000000001</v>
      </c>
      <c r="F129" s="279">
        <v>1197.8500000000001</v>
      </c>
      <c r="G129" s="281">
        <v>1191.5000000000002</v>
      </c>
      <c r="H129" s="281">
        <v>1180.8500000000001</v>
      </c>
      <c r="I129" s="281">
        <v>1174.5000000000002</v>
      </c>
      <c r="J129" s="281">
        <v>1208.5000000000002</v>
      </c>
      <c r="K129" s="281">
        <v>1214.8500000000001</v>
      </c>
      <c r="L129" s="281">
        <v>1225.5000000000002</v>
      </c>
      <c r="M129" s="282">
        <v>1204.2</v>
      </c>
      <c r="N129" s="282">
        <v>1187.2</v>
      </c>
      <c r="O129" s="282">
        <v>6400500</v>
      </c>
      <c r="P129" s="283">
        <v>8.1585751220913535E-2</v>
      </c>
    </row>
    <row r="130" spans="1:16" ht="12.75" customHeight="1">
      <c r="A130" s="273">
        <v>120</v>
      </c>
      <c r="B130" s="287" t="s">
        <v>56</v>
      </c>
      <c r="C130" s="279" t="s">
        <v>171</v>
      </c>
      <c r="D130" s="280">
        <v>45225</v>
      </c>
      <c r="E130" s="279">
        <v>1575.25</v>
      </c>
      <c r="F130" s="279">
        <v>1572.3500000000001</v>
      </c>
      <c r="G130" s="281">
        <v>1566.8500000000004</v>
      </c>
      <c r="H130" s="281">
        <v>1558.4500000000003</v>
      </c>
      <c r="I130" s="281">
        <v>1552.9500000000005</v>
      </c>
      <c r="J130" s="281">
        <v>1580.7500000000002</v>
      </c>
      <c r="K130" s="281">
        <v>1586.2499999999998</v>
      </c>
      <c r="L130" s="281">
        <v>1594.65</v>
      </c>
      <c r="M130" s="282">
        <v>1577.85</v>
      </c>
      <c r="N130" s="282">
        <v>1563.95</v>
      </c>
      <c r="O130" s="282">
        <v>15097600</v>
      </c>
      <c r="P130" s="283">
        <v>-1.1503735276593794E-2</v>
      </c>
    </row>
    <row r="131" spans="1:16" ht="12.75" customHeight="1">
      <c r="A131" s="273">
        <v>121</v>
      </c>
      <c r="B131" s="287" t="s">
        <v>68</v>
      </c>
      <c r="C131" s="279" t="s">
        <v>172</v>
      </c>
      <c r="D131" s="280">
        <v>45225</v>
      </c>
      <c r="E131" s="279">
        <v>286.10000000000002</v>
      </c>
      <c r="F131" s="279">
        <v>286.33333333333331</v>
      </c>
      <c r="G131" s="281">
        <v>284.26666666666665</v>
      </c>
      <c r="H131" s="281">
        <v>282.43333333333334</v>
      </c>
      <c r="I131" s="281">
        <v>280.36666666666667</v>
      </c>
      <c r="J131" s="281">
        <v>288.16666666666663</v>
      </c>
      <c r="K131" s="281">
        <v>290.23333333333335</v>
      </c>
      <c r="L131" s="281">
        <v>292.06666666666661</v>
      </c>
      <c r="M131" s="282">
        <v>288.39999999999998</v>
      </c>
      <c r="N131" s="282">
        <v>284.5</v>
      </c>
      <c r="O131" s="282">
        <v>46044000</v>
      </c>
      <c r="P131" s="283">
        <v>1.1867088607594937E-2</v>
      </c>
    </row>
    <row r="132" spans="1:16" ht="12.75" customHeight="1">
      <c r="A132" s="273">
        <v>122</v>
      </c>
      <c r="B132" s="287" t="s">
        <v>68</v>
      </c>
      <c r="C132" s="279" t="s">
        <v>173</v>
      </c>
      <c r="D132" s="280">
        <v>45225</v>
      </c>
      <c r="E132" s="279">
        <v>143.85</v>
      </c>
      <c r="F132" s="279">
        <v>144.1</v>
      </c>
      <c r="G132" s="281">
        <v>142.75</v>
      </c>
      <c r="H132" s="281">
        <v>141.65</v>
      </c>
      <c r="I132" s="281">
        <v>140.30000000000001</v>
      </c>
      <c r="J132" s="281">
        <v>145.19999999999999</v>
      </c>
      <c r="K132" s="281">
        <v>146.54999999999995</v>
      </c>
      <c r="L132" s="281">
        <v>147.64999999999998</v>
      </c>
      <c r="M132" s="282">
        <v>145.44999999999999</v>
      </c>
      <c r="N132" s="282">
        <v>143</v>
      </c>
      <c r="O132" s="282">
        <v>68646000</v>
      </c>
      <c r="P132" s="283">
        <v>-1.5708176978793962E-3</v>
      </c>
    </row>
    <row r="133" spans="1:16" ht="12.75" customHeight="1">
      <c r="A133" s="273">
        <v>123</v>
      </c>
      <c r="B133" s="287" t="s">
        <v>59</v>
      </c>
      <c r="C133" s="279" t="s">
        <v>174</v>
      </c>
      <c r="D133" s="280">
        <v>45225</v>
      </c>
      <c r="E133" s="279">
        <v>543.1</v>
      </c>
      <c r="F133" s="279">
        <v>543.05000000000007</v>
      </c>
      <c r="G133" s="281">
        <v>540.75000000000011</v>
      </c>
      <c r="H133" s="281">
        <v>538.40000000000009</v>
      </c>
      <c r="I133" s="281">
        <v>536.10000000000014</v>
      </c>
      <c r="J133" s="281">
        <v>545.40000000000009</v>
      </c>
      <c r="K133" s="281">
        <v>547.70000000000005</v>
      </c>
      <c r="L133" s="281">
        <v>550.05000000000007</v>
      </c>
      <c r="M133" s="282">
        <v>545.35</v>
      </c>
      <c r="N133" s="282">
        <v>540.70000000000005</v>
      </c>
      <c r="O133" s="282">
        <v>13042800</v>
      </c>
      <c r="P133" s="283">
        <v>-3.9406158357771261E-3</v>
      </c>
    </row>
    <row r="134" spans="1:16" ht="12.75" customHeight="1">
      <c r="A134" s="273">
        <v>124</v>
      </c>
      <c r="B134" s="287" t="s">
        <v>56</v>
      </c>
      <c r="C134" s="279" t="s">
        <v>175</v>
      </c>
      <c r="D134" s="280">
        <v>45225</v>
      </c>
      <c r="E134" s="279">
        <v>10731.25</v>
      </c>
      <c r="F134" s="279">
        <v>10741.949999999999</v>
      </c>
      <c r="G134" s="281">
        <v>10669.299999999997</v>
      </c>
      <c r="H134" s="281">
        <v>10607.349999999999</v>
      </c>
      <c r="I134" s="281">
        <v>10534.699999999997</v>
      </c>
      <c r="J134" s="281">
        <v>10803.899999999998</v>
      </c>
      <c r="K134" s="281">
        <v>10876.55</v>
      </c>
      <c r="L134" s="281">
        <v>10938.499999999998</v>
      </c>
      <c r="M134" s="282">
        <v>10814.6</v>
      </c>
      <c r="N134" s="282">
        <v>10680</v>
      </c>
      <c r="O134" s="282">
        <v>3054100</v>
      </c>
      <c r="P134" s="283">
        <v>-1.2385202431768206E-2</v>
      </c>
    </row>
    <row r="135" spans="1:16" ht="12.75" customHeight="1">
      <c r="A135" s="273">
        <v>125</v>
      </c>
      <c r="B135" s="287" t="s">
        <v>59</v>
      </c>
      <c r="C135" s="279" t="s">
        <v>176</v>
      </c>
      <c r="D135" s="280">
        <v>45225</v>
      </c>
      <c r="E135" s="279">
        <v>1080.1500000000001</v>
      </c>
      <c r="F135" s="279">
        <v>1077.05</v>
      </c>
      <c r="G135" s="281">
        <v>1066.0999999999999</v>
      </c>
      <c r="H135" s="281">
        <v>1052.05</v>
      </c>
      <c r="I135" s="281">
        <v>1041.0999999999999</v>
      </c>
      <c r="J135" s="281">
        <v>1091.0999999999999</v>
      </c>
      <c r="K135" s="281">
        <v>1102.0500000000002</v>
      </c>
      <c r="L135" s="281">
        <v>1116.0999999999999</v>
      </c>
      <c r="M135" s="282">
        <v>1088</v>
      </c>
      <c r="N135" s="282">
        <v>1063</v>
      </c>
      <c r="O135" s="282">
        <v>9767800</v>
      </c>
      <c r="P135" s="283">
        <v>8.3098489775272778E-3</v>
      </c>
    </row>
    <row r="136" spans="1:16" ht="12.75" customHeight="1">
      <c r="A136" s="273">
        <v>126</v>
      </c>
      <c r="B136" s="287" t="s">
        <v>45</v>
      </c>
      <c r="C136" s="286" t="s">
        <v>177</v>
      </c>
      <c r="D136" s="280">
        <v>45225</v>
      </c>
      <c r="E136" s="279">
        <v>2201.85</v>
      </c>
      <c r="F136" s="279">
        <v>2174.2999999999997</v>
      </c>
      <c r="G136" s="281">
        <v>2133.0499999999993</v>
      </c>
      <c r="H136" s="281">
        <v>2064.2499999999995</v>
      </c>
      <c r="I136" s="281">
        <v>2022.9999999999991</v>
      </c>
      <c r="J136" s="281">
        <v>2243.0999999999995</v>
      </c>
      <c r="K136" s="281">
        <v>2284.3500000000004</v>
      </c>
      <c r="L136" s="281">
        <v>2353.1499999999996</v>
      </c>
      <c r="M136" s="282">
        <v>2215.5500000000002</v>
      </c>
      <c r="N136" s="282">
        <v>2105.5</v>
      </c>
      <c r="O136" s="282">
        <v>2950800</v>
      </c>
      <c r="P136" s="283">
        <v>0.29058782365290414</v>
      </c>
    </row>
    <row r="137" spans="1:16" ht="12.75" customHeight="1">
      <c r="A137" s="273">
        <v>127</v>
      </c>
      <c r="B137" s="287" t="s">
        <v>43</v>
      </c>
      <c r="C137" s="286" t="s">
        <v>178</v>
      </c>
      <c r="D137" s="280">
        <v>45225</v>
      </c>
      <c r="E137" s="279">
        <v>1533.3</v>
      </c>
      <c r="F137" s="279">
        <v>1546.7</v>
      </c>
      <c r="G137" s="281">
        <v>1516.75</v>
      </c>
      <c r="H137" s="281">
        <v>1500.2</v>
      </c>
      <c r="I137" s="281">
        <v>1470.25</v>
      </c>
      <c r="J137" s="281">
        <v>1563.25</v>
      </c>
      <c r="K137" s="281">
        <v>1593.2000000000003</v>
      </c>
      <c r="L137" s="281">
        <v>1609.75</v>
      </c>
      <c r="M137" s="282">
        <v>1576.65</v>
      </c>
      <c r="N137" s="282">
        <v>1530.15</v>
      </c>
      <c r="O137" s="282">
        <v>1865200</v>
      </c>
      <c r="P137" s="283">
        <v>4.8336330935251796E-2</v>
      </c>
    </row>
    <row r="138" spans="1:16" ht="12.75" customHeight="1">
      <c r="A138" s="273">
        <v>128</v>
      </c>
      <c r="B138" s="287" t="s">
        <v>68</v>
      </c>
      <c r="C138" s="279" t="s">
        <v>179</v>
      </c>
      <c r="D138" s="280">
        <v>45225</v>
      </c>
      <c r="E138" s="279">
        <v>921.45</v>
      </c>
      <c r="F138" s="279">
        <v>917.80000000000007</v>
      </c>
      <c r="G138" s="281">
        <v>911.60000000000014</v>
      </c>
      <c r="H138" s="281">
        <v>901.75000000000011</v>
      </c>
      <c r="I138" s="281">
        <v>895.55000000000018</v>
      </c>
      <c r="J138" s="281">
        <v>927.65000000000009</v>
      </c>
      <c r="K138" s="281">
        <v>933.85000000000014</v>
      </c>
      <c r="L138" s="281">
        <v>943.7</v>
      </c>
      <c r="M138" s="282">
        <v>924</v>
      </c>
      <c r="N138" s="282">
        <v>907.95</v>
      </c>
      <c r="O138" s="282">
        <v>7932800</v>
      </c>
      <c r="P138" s="283">
        <v>-1.2252216356210778E-2</v>
      </c>
    </row>
    <row r="139" spans="1:16" ht="12.75" customHeight="1">
      <c r="A139" s="273">
        <v>129</v>
      </c>
      <c r="B139" s="287" t="s">
        <v>84</v>
      </c>
      <c r="C139" s="279" t="s">
        <v>180</v>
      </c>
      <c r="D139" s="280">
        <v>45225</v>
      </c>
      <c r="E139" s="279">
        <v>1139.2</v>
      </c>
      <c r="F139" s="279">
        <v>1137.0833333333333</v>
      </c>
      <c r="G139" s="281">
        <v>1125.3666666666666</v>
      </c>
      <c r="H139" s="281">
        <v>1111.5333333333333</v>
      </c>
      <c r="I139" s="281">
        <v>1099.8166666666666</v>
      </c>
      <c r="J139" s="281">
        <v>1150.9166666666665</v>
      </c>
      <c r="K139" s="281">
        <v>1162.6333333333332</v>
      </c>
      <c r="L139" s="281">
        <v>1176.4666666666665</v>
      </c>
      <c r="M139" s="282">
        <v>1148.8</v>
      </c>
      <c r="N139" s="282">
        <v>1123.25</v>
      </c>
      <c r="O139" s="282">
        <v>2486400</v>
      </c>
      <c r="P139" s="283">
        <v>2.2704837117472853E-2</v>
      </c>
    </row>
    <row r="140" spans="1:16" ht="12.75" customHeight="1">
      <c r="A140" s="273">
        <v>130</v>
      </c>
      <c r="B140" s="287" t="s">
        <v>56</v>
      </c>
      <c r="C140" s="284" t="s">
        <v>181</v>
      </c>
      <c r="D140" s="280">
        <v>45225</v>
      </c>
      <c r="E140" s="279">
        <v>97.6</v>
      </c>
      <c r="F140" s="279">
        <v>96.55</v>
      </c>
      <c r="G140" s="281">
        <v>95.35</v>
      </c>
      <c r="H140" s="281">
        <v>93.1</v>
      </c>
      <c r="I140" s="281">
        <v>91.899999999999991</v>
      </c>
      <c r="J140" s="281">
        <v>98.8</v>
      </c>
      <c r="K140" s="281">
        <v>100.00000000000001</v>
      </c>
      <c r="L140" s="281">
        <v>102.25</v>
      </c>
      <c r="M140" s="282">
        <v>97.75</v>
      </c>
      <c r="N140" s="282">
        <v>94.3</v>
      </c>
      <c r="O140" s="282">
        <v>78135500</v>
      </c>
      <c r="P140" s="283">
        <v>-3.7098608802169919E-2</v>
      </c>
    </row>
    <row r="141" spans="1:16" ht="12.75" customHeight="1">
      <c r="A141" s="273">
        <v>131</v>
      </c>
      <c r="B141" s="287" t="s">
        <v>87</v>
      </c>
      <c r="C141" s="279" t="s">
        <v>182</v>
      </c>
      <c r="D141" s="280">
        <v>45225</v>
      </c>
      <c r="E141" s="279">
        <v>2350.8000000000002</v>
      </c>
      <c r="F141" s="279">
        <v>2360.9333333333334</v>
      </c>
      <c r="G141" s="281">
        <v>2333.416666666667</v>
      </c>
      <c r="H141" s="281">
        <v>2316.0333333333338</v>
      </c>
      <c r="I141" s="281">
        <v>2288.5166666666673</v>
      </c>
      <c r="J141" s="281">
        <v>2378.3166666666666</v>
      </c>
      <c r="K141" s="281">
        <v>2405.833333333333</v>
      </c>
      <c r="L141" s="281">
        <v>2423.2166666666662</v>
      </c>
      <c r="M141" s="282">
        <v>2388.4499999999998</v>
      </c>
      <c r="N141" s="282">
        <v>2343.5500000000002</v>
      </c>
      <c r="O141" s="282">
        <v>2766225</v>
      </c>
      <c r="P141" s="283">
        <v>9.3317278747742319E-3</v>
      </c>
    </row>
    <row r="142" spans="1:16" ht="12.75" customHeight="1">
      <c r="A142" s="273">
        <v>132</v>
      </c>
      <c r="B142" s="287" t="s">
        <v>56</v>
      </c>
      <c r="C142" s="279" t="s">
        <v>183</v>
      </c>
      <c r="D142" s="280">
        <v>45225</v>
      </c>
      <c r="E142" s="279">
        <v>109477</v>
      </c>
      <c r="F142" s="279">
        <v>109332.68333333333</v>
      </c>
      <c r="G142" s="281">
        <v>108684.36666666667</v>
      </c>
      <c r="H142" s="281">
        <v>107891.73333333334</v>
      </c>
      <c r="I142" s="281">
        <v>107243.41666666667</v>
      </c>
      <c r="J142" s="281">
        <v>110125.31666666667</v>
      </c>
      <c r="K142" s="281">
        <v>110773.63333333335</v>
      </c>
      <c r="L142" s="281">
        <v>111566.26666666666</v>
      </c>
      <c r="M142" s="282">
        <v>109981</v>
      </c>
      <c r="N142" s="282">
        <v>108540.05</v>
      </c>
      <c r="O142" s="282">
        <v>42070</v>
      </c>
      <c r="P142" s="283">
        <v>1.1298076923076923E-2</v>
      </c>
    </row>
    <row r="143" spans="1:16" ht="12.75" customHeight="1">
      <c r="A143" s="273">
        <v>133</v>
      </c>
      <c r="B143" s="287" t="s">
        <v>68</v>
      </c>
      <c r="C143" s="279" t="s">
        <v>184</v>
      </c>
      <c r="D143" s="280">
        <v>45225</v>
      </c>
      <c r="E143" s="279">
        <v>1247.95</v>
      </c>
      <c r="F143" s="279">
        <v>1244.95</v>
      </c>
      <c r="G143" s="281">
        <v>1235.1000000000001</v>
      </c>
      <c r="H143" s="281">
        <v>1222.25</v>
      </c>
      <c r="I143" s="281">
        <v>1212.4000000000001</v>
      </c>
      <c r="J143" s="281">
        <v>1257.8000000000002</v>
      </c>
      <c r="K143" s="281">
        <v>1267.6500000000001</v>
      </c>
      <c r="L143" s="281">
        <v>1280.5000000000002</v>
      </c>
      <c r="M143" s="282">
        <v>1254.8</v>
      </c>
      <c r="N143" s="282">
        <v>1232.0999999999999</v>
      </c>
      <c r="O143" s="282">
        <v>6546100</v>
      </c>
      <c r="P143" s="283">
        <v>-3.4633790250628599E-2</v>
      </c>
    </row>
    <row r="144" spans="1:16" ht="12.75" customHeight="1">
      <c r="A144" s="273">
        <v>134</v>
      </c>
      <c r="B144" s="287" t="s">
        <v>132</v>
      </c>
      <c r="C144" s="279" t="s">
        <v>185</v>
      </c>
      <c r="D144" s="280">
        <v>45225</v>
      </c>
      <c r="E144" s="279">
        <v>100.8</v>
      </c>
      <c r="F144" s="279">
        <v>100.43333333333334</v>
      </c>
      <c r="G144" s="281">
        <v>99.066666666666677</v>
      </c>
      <c r="H144" s="281">
        <v>97.333333333333343</v>
      </c>
      <c r="I144" s="281">
        <v>95.966666666666683</v>
      </c>
      <c r="J144" s="281">
        <v>102.16666666666667</v>
      </c>
      <c r="K144" s="281">
        <v>103.53333333333335</v>
      </c>
      <c r="L144" s="281">
        <v>105.26666666666667</v>
      </c>
      <c r="M144" s="282">
        <v>101.8</v>
      </c>
      <c r="N144" s="282">
        <v>98.7</v>
      </c>
      <c r="O144" s="282">
        <v>70155000</v>
      </c>
      <c r="P144" s="283">
        <v>1.5855777584708949E-2</v>
      </c>
    </row>
    <row r="145" spans="1:16" ht="12.75" customHeight="1">
      <c r="A145" s="273">
        <v>135</v>
      </c>
      <c r="B145" s="287" t="s">
        <v>45</v>
      </c>
      <c r="C145" s="279" t="s">
        <v>186</v>
      </c>
      <c r="D145" s="280">
        <v>45225</v>
      </c>
      <c r="E145" s="279">
        <v>4129.8500000000004</v>
      </c>
      <c r="F145" s="279">
        <v>4130.3833333333341</v>
      </c>
      <c r="G145" s="281">
        <v>4105.0166666666682</v>
      </c>
      <c r="H145" s="281">
        <v>4080.1833333333343</v>
      </c>
      <c r="I145" s="281">
        <v>4054.8166666666684</v>
      </c>
      <c r="J145" s="281">
        <v>4155.2166666666681</v>
      </c>
      <c r="K145" s="281">
        <v>4180.5833333333348</v>
      </c>
      <c r="L145" s="281">
        <v>4205.4166666666679</v>
      </c>
      <c r="M145" s="282">
        <v>4155.75</v>
      </c>
      <c r="N145" s="282">
        <v>4105.55</v>
      </c>
      <c r="O145" s="282">
        <v>1657350</v>
      </c>
      <c r="P145" s="283">
        <v>3.5422343324250679E-3</v>
      </c>
    </row>
    <row r="146" spans="1:16" ht="12.75" customHeight="1">
      <c r="A146" s="273">
        <v>136</v>
      </c>
      <c r="B146" s="287" t="s">
        <v>39</v>
      </c>
      <c r="C146" s="279" t="s">
        <v>187</v>
      </c>
      <c r="D146" s="280">
        <v>45225</v>
      </c>
      <c r="E146" s="279">
        <v>3703.5</v>
      </c>
      <c r="F146" s="279">
        <v>3700.2333333333336</v>
      </c>
      <c r="G146" s="281">
        <v>3688.2666666666673</v>
      </c>
      <c r="H146" s="281">
        <v>3673.0333333333338</v>
      </c>
      <c r="I146" s="281">
        <v>3661.0666666666675</v>
      </c>
      <c r="J146" s="281">
        <v>3715.4666666666672</v>
      </c>
      <c r="K146" s="281">
        <v>3727.4333333333334</v>
      </c>
      <c r="L146" s="281">
        <v>3742.666666666667</v>
      </c>
      <c r="M146" s="282">
        <v>3712.2</v>
      </c>
      <c r="N146" s="282">
        <v>3685</v>
      </c>
      <c r="O146" s="282">
        <v>1273500</v>
      </c>
      <c r="P146" s="283">
        <v>-3.5211267605633804E-3</v>
      </c>
    </row>
    <row r="147" spans="1:16" ht="12.75" customHeight="1">
      <c r="A147" s="273">
        <v>137</v>
      </c>
      <c r="B147" s="287" t="s">
        <v>59</v>
      </c>
      <c r="C147" s="279" t="s">
        <v>188</v>
      </c>
      <c r="D147" s="280">
        <v>45225</v>
      </c>
      <c r="E147" s="279">
        <v>23118.65</v>
      </c>
      <c r="F147" s="279">
        <v>23224.733333333334</v>
      </c>
      <c r="G147" s="281">
        <v>22873.916666666668</v>
      </c>
      <c r="H147" s="281">
        <v>22629.183333333334</v>
      </c>
      <c r="I147" s="281">
        <v>22278.366666666669</v>
      </c>
      <c r="J147" s="281">
        <v>23469.466666666667</v>
      </c>
      <c r="K147" s="281">
        <v>23820.283333333333</v>
      </c>
      <c r="L147" s="281">
        <v>24065.016666666666</v>
      </c>
      <c r="M147" s="282">
        <v>23575.55</v>
      </c>
      <c r="N147" s="282">
        <v>22980</v>
      </c>
      <c r="O147" s="282">
        <v>318520</v>
      </c>
      <c r="P147" s="283">
        <v>1.5170831208567057E-2</v>
      </c>
    </row>
    <row r="148" spans="1:16" ht="12.75" customHeight="1">
      <c r="A148" s="273">
        <v>138</v>
      </c>
      <c r="B148" s="287" t="s">
        <v>132</v>
      </c>
      <c r="C148" s="279" t="s">
        <v>189</v>
      </c>
      <c r="D148" s="280">
        <v>45225</v>
      </c>
      <c r="E148" s="279">
        <v>165.5</v>
      </c>
      <c r="F148" s="279">
        <v>163.96666666666667</v>
      </c>
      <c r="G148" s="281">
        <v>161.83333333333334</v>
      </c>
      <c r="H148" s="281">
        <v>158.16666666666669</v>
      </c>
      <c r="I148" s="281">
        <v>156.03333333333336</v>
      </c>
      <c r="J148" s="281">
        <v>167.63333333333333</v>
      </c>
      <c r="K148" s="281">
        <v>169.76666666666665</v>
      </c>
      <c r="L148" s="281">
        <v>173.43333333333331</v>
      </c>
      <c r="M148" s="282">
        <v>166.1</v>
      </c>
      <c r="N148" s="282">
        <v>160.30000000000001</v>
      </c>
      <c r="O148" s="282">
        <v>112572000</v>
      </c>
      <c r="P148" s="283">
        <v>3.8266788412052791E-2</v>
      </c>
    </row>
    <row r="149" spans="1:16" ht="12.75" customHeight="1">
      <c r="A149" s="273">
        <v>139</v>
      </c>
      <c r="B149" s="287" t="s">
        <v>190</v>
      </c>
      <c r="C149" s="279" t="s">
        <v>191</v>
      </c>
      <c r="D149" s="280">
        <v>45225</v>
      </c>
      <c r="E149" s="279">
        <v>243.7</v>
      </c>
      <c r="F149" s="279">
        <v>243.35</v>
      </c>
      <c r="G149" s="281">
        <v>241.6</v>
      </c>
      <c r="H149" s="281">
        <v>239.5</v>
      </c>
      <c r="I149" s="281">
        <v>237.75</v>
      </c>
      <c r="J149" s="281">
        <v>245.45</v>
      </c>
      <c r="K149" s="281">
        <v>247.2</v>
      </c>
      <c r="L149" s="281">
        <v>249.29999999999998</v>
      </c>
      <c r="M149" s="282">
        <v>245.1</v>
      </c>
      <c r="N149" s="282">
        <v>241.25</v>
      </c>
      <c r="O149" s="282">
        <v>79203000</v>
      </c>
      <c r="P149" s="283">
        <v>-2.0843377962392908E-2</v>
      </c>
    </row>
    <row r="150" spans="1:16" ht="12.75" customHeight="1">
      <c r="A150" s="273">
        <v>140</v>
      </c>
      <c r="B150" s="287" t="s">
        <v>108</v>
      </c>
      <c r="C150" s="284" t="s">
        <v>192</v>
      </c>
      <c r="D150" s="280">
        <v>45225</v>
      </c>
      <c r="E150" s="279">
        <v>1133.5999999999999</v>
      </c>
      <c r="F150" s="279">
        <v>1133.2333333333333</v>
      </c>
      <c r="G150" s="281">
        <v>1122.0666666666666</v>
      </c>
      <c r="H150" s="281">
        <v>1110.5333333333333</v>
      </c>
      <c r="I150" s="281">
        <v>1099.3666666666666</v>
      </c>
      <c r="J150" s="281">
        <v>1144.7666666666667</v>
      </c>
      <c r="K150" s="281">
        <v>1155.9333333333332</v>
      </c>
      <c r="L150" s="281">
        <v>1167.4666666666667</v>
      </c>
      <c r="M150" s="282">
        <v>1144.4000000000001</v>
      </c>
      <c r="N150" s="282">
        <v>1121.7</v>
      </c>
      <c r="O150" s="282">
        <v>8059100</v>
      </c>
      <c r="P150" s="283">
        <v>2.6064291920069505E-4</v>
      </c>
    </row>
    <row r="151" spans="1:16" ht="12.75" customHeight="1">
      <c r="A151" s="273">
        <v>141</v>
      </c>
      <c r="B151" s="287" t="s">
        <v>87</v>
      </c>
      <c r="C151" s="286" t="s">
        <v>193</v>
      </c>
      <c r="D151" s="280">
        <v>45225</v>
      </c>
      <c r="E151" s="279">
        <v>4118.3</v>
      </c>
      <c r="F151" s="279">
        <v>4120.05</v>
      </c>
      <c r="G151" s="281">
        <v>4089.25</v>
      </c>
      <c r="H151" s="281">
        <v>4060.2</v>
      </c>
      <c r="I151" s="281">
        <v>4029.3999999999996</v>
      </c>
      <c r="J151" s="281">
        <v>4149.1000000000004</v>
      </c>
      <c r="K151" s="281">
        <v>4179.9000000000015</v>
      </c>
      <c r="L151" s="281">
        <v>4208.9500000000007</v>
      </c>
      <c r="M151" s="282">
        <v>4150.8500000000004</v>
      </c>
      <c r="N151" s="282">
        <v>4091</v>
      </c>
      <c r="O151" s="282">
        <v>338200</v>
      </c>
      <c r="P151" s="283">
        <v>-2.4798154555940023E-2</v>
      </c>
    </row>
    <row r="152" spans="1:16" ht="12.75" customHeight="1">
      <c r="A152" s="273">
        <v>142</v>
      </c>
      <c r="B152" s="287" t="s">
        <v>84</v>
      </c>
      <c r="C152" s="279" t="s">
        <v>194</v>
      </c>
      <c r="D152" s="280">
        <v>45225</v>
      </c>
      <c r="E152" s="279">
        <v>186.85</v>
      </c>
      <c r="F152" s="279">
        <v>187.28333333333333</v>
      </c>
      <c r="G152" s="281">
        <v>186.21666666666667</v>
      </c>
      <c r="H152" s="281">
        <v>185.58333333333334</v>
      </c>
      <c r="I152" s="281">
        <v>184.51666666666668</v>
      </c>
      <c r="J152" s="281">
        <v>187.91666666666666</v>
      </c>
      <c r="K152" s="281">
        <v>188.98333333333332</v>
      </c>
      <c r="L152" s="281">
        <v>189.61666666666665</v>
      </c>
      <c r="M152" s="282">
        <v>188.35</v>
      </c>
      <c r="N152" s="282">
        <v>186.65</v>
      </c>
      <c r="O152" s="282">
        <v>46169200</v>
      </c>
      <c r="P152" s="283">
        <v>6.8139307027701074E-2</v>
      </c>
    </row>
    <row r="153" spans="1:16" ht="12.75" customHeight="1">
      <c r="A153" s="273">
        <v>143</v>
      </c>
      <c r="B153" s="287" t="s">
        <v>47</v>
      </c>
      <c r="C153" s="279" t="s">
        <v>195</v>
      </c>
      <c r="D153" s="280">
        <v>45225</v>
      </c>
      <c r="E153" s="279">
        <v>39048</v>
      </c>
      <c r="F153" s="279">
        <v>39175.966666666667</v>
      </c>
      <c r="G153" s="281">
        <v>38846.933333333334</v>
      </c>
      <c r="H153" s="281">
        <v>38645.866666666669</v>
      </c>
      <c r="I153" s="281">
        <v>38316.833333333336</v>
      </c>
      <c r="J153" s="281">
        <v>39377.033333333333</v>
      </c>
      <c r="K153" s="281">
        <v>39706.066666666673</v>
      </c>
      <c r="L153" s="281">
        <v>39907.133333333331</v>
      </c>
      <c r="M153" s="282">
        <v>39505</v>
      </c>
      <c r="N153" s="282">
        <v>38974.9</v>
      </c>
      <c r="O153" s="282">
        <v>170670</v>
      </c>
      <c r="P153" s="283">
        <v>5.5678303137428192E-3</v>
      </c>
    </row>
    <row r="154" spans="1:16" ht="12.75" customHeight="1">
      <c r="A154" s="273">
        <v>144</v>
      </c>
      <c r="B154" s="287" t="s">
        <v>43</v>
      </c>
      <c r="C154" s="279" t="s">
        <v>196</v>
      </c>
      <c r="D154" s="280">
        <v>45225</v>
      </c>
      <c r="E154" s="279">
        <v>1060.3</v>
      </c>
      <c r="F154" s="279">
        <v>1059.6000000000001</v>
      </c>
      <c r="G154" s="281">
        <v>1050.2000000000003</v>
      </c>
      <c r="H154" s="281">
        <v>1040.1000000000001</v>
      </c>
      <c r="I154" s="281">
        <v>1030.7000000000003</v>
      </c>
      <c r="J154" s="281">
        <v>1069.7000000000003</v>
      </c>
      <c r="K154" s="281">
        <v>1079.1000000000004</v>
      </c>
      <c r="L154" s="281">
        <v>1089.2000000000003</v>
      </c>
      <c r="M154" s="282">
        <v>1069</v>
      </c>
      <c r="N154" s="282">
        <v>1049.5</v>
      </c>
      <c r="O154" s="282">
        <v>10122000</v>
      </c>
      <c r="P154" s="283">
        <v>6.7885117493472584E-3</v>
      </c>
    </row>
    <row r="155" spans="1:16" ht="12.75" customHeight="1">
      <c r="A155" s="273">
        <v>145</v>
      </c>
      <c r="B155" s="287" t="s">
        <v>87</v>
      </c>
      <c r="C155" s="284" t="s">
        <v>197</v>
      </c>
      <c r="D155" s="280">
        <v>45225</v>
      </c>
      <c r="E155" s="279">
        <v>5782.2</v>
      </c>
      <c r="F155" s="279">
        <v>5784.0333333333328</v>
      </c>
      <c r="G155" s="281">
        <v>5736.1666666666661</v>
      </c>
      <c r="H155" s="281">
        <v>5690.1333333333332</v>
      </c>
      <c r="I155" s="281">
        <v>5642.2666666666664</v>
      </c>
      <c r="J155" s="281">
        <v>5830.0666666666657</v>
      </c>
      <c r="K155" s="281">
        <v>5877.9333333333325</v>
      </c>
      <c r="L155" s="281">
        <v>5923.9666666666653</v>
      </c>
      <c r="M155" s="282">
        <v>5831.9</v>
      </c>
      <c r="N155" s="282">
        <v>5738</v>
      </c>
      <c r="O155" s="282">
        <v>1431675</v>
      </c>
      <c r="P155" s="283">
        <v>9.5014807502467914E-3</v>
      </c>
    </row>
    <row r="156" spans="1:16" ht="12.75" customHeight="1">
      <c r="A156" s="273">
        <v>146</v>
      </c>
      <c r="B156" s="287" t="s">
        <v>84</v>
      </c>
      <c r="C156" s="279" t="s">
        <v>198</v>
      </c>
      <c r="D156" s="280">
        <v>45225</v>
      </c>
      <c r="E156" s="279">
        <v>231.2</v>
      </c>
      <c r="F156" s="279">
        <v>231.66666666666666</v>
      </c>
      <c r="G156" s="281">
        <v>230.08333333333331</v>
      </c>
      <c r="H156" s="281">
        <v>228.96666666666667</v>
      </c>
      <c r="I156" s="281">
        <v>227.38333333333333</v>
      </c>
      <c r="J156" s="281">
        <v>232.7833333333333</v>
      </c>
      <c r="K156" s="281">
        <v>234.36666666666662</v>
      </c>
      <c r="L156" s="281">
        <v>235.48333333333329</v>
      </c>
      <c r="M156" s="282">
        <v>233.25</v>
      </c>
      <c r="N156" s="282">
        <v>230.55</v>
      </c>
      <c r="O156" s="282">
        <v>28923000</v>
      </c>
      <c r="P156" s="283">
        <v>1.4521729980006315E-2</v>
      </c>
    </row>
    <row r="157" spans="1:16" ht="12.75" customHeight="1">
      <c r="A157" s="273">
        <v>147</v>
      </c>
      <c r="B157" s="287" t="s">
        <v>68</v>
      </c>
      <c r="C157" s="279" t="s">
        <v>199</v>
      </c>
      <c r="D157" s="280">
        <v>45225</v>
      </c>
      <c r="E157" s="279">
        <v>252.8</v>
      </c>
      <c r="F157" s="279">
        <v>253.9</v>
      </c>
      <c r="G157" s="281">
        <v>249.55</v>
      </c>
      <c r="H157" s="281">
        <v>246.3</v>
      </c>
      <c r="I157" s="281">
        <v>241.95000000000002</v>
      </c>
      <c r="J157" s="281">
        <v>257.14999999999998</v>
      </c>
      <c r="K157" s="281">
        <v>261.5</v>
      </c>
      <c r="L157" s="281">
        <v>264.75</v>
      </c>
      <c r="M157" s="282">
        <v>258.25</v>
      </c>
      <c r="N157" s="282">
        <v>250.65</v>
      </c>
      <c r="O157" s="282">
        <v>73338250</v>
      </c>
      <c r="P157" s="283">
        <v>4.2410222515972679E-2</v>
      </c>
    </row>
    <row r="158" spans="1:16" ht="12.75" customHeight="1">
      <c r="A158" s="273">
        <v>148</v>
      </c>
      <c r="B158" s="287" t="s">
        <v>59</v>
      </c>
      <c r="C158" s="279" t="s">
        <v>200</v>
      </c>
      <c r="D158" s="280">
        <v>45225</v>
      </c>
      <c r="E158" s="279">
        <v>2435.5</v>
      </c>
      <c r="F158" s="279">
        <v>2441.8333333333335</v>
      </c>
      <c r="G158" s="281">
        <v>2419.666666666667</v>
      </c>
      <c r="H158" s="281">
        <v>2403.8333333333335</v>
      </c>
      <c r="I158" s="281">
        <v>2381.666666666667</v>
      </c>
      <c r="J158" s="281">
        <v>2457.666666666667</v>
      </c>
      <c r="K158" s="281">
        <v>2479.8333333333339</v>
      </c>
      <c r="L158" s="281">
        <v>2495.666666666667</v>
      </c>
      <c r="M158" s="282">
        <v>2464</v>
      </c>
      <c r="N158" s="282">
        <v>2426</v>
      </c>
      <c r="O158" s="282">
        <v>2197750</v>
      </c>
      <c r="P158" s="283">
        <v>3.9125295508274233E-2</v>
      </c>
    </row>
    <row r="159" spans="1:16" ht="12.75" customHeight="1">
      <c r="A159" s="273">
        <v>149</v>
      </c>
      <c r="B159" s="287" t="s">
        <v>39</v>
      </c>
      <c r="C159" s="279" t="s">
        <v>201</v>
      </c>
      <c r="D159" s="280">
        <v>45225</v>
      </c>
      <c r="E159" s="279">
        <v>3510.1</v>
      </c>
      <c r="F159" s="279">
        <v>3508.7333333333336</v>
      </c>
      <c r="G159" s="281">
        <v>3481.9666666666672</v>
      </c>
      <c r="H159" s="281">
        <v>3453.8333333333335</v>
      </c>
      <c r="I159" s="281">
        <v>3427.0666666666671</v>
      </c>
      <c r="J159" s="281">
        <v>3536.8666666666672</v>
      </c>
      <c r="K159" s="281">
        <v>3563.6333333333337</v>
      </c>
      <c r="L159" s="281">
        <v>3591.7666666666673</v>
      </c>
      <c r="M159" s="282">
        <v>3535.5</v>
      </c>
      <c r="N159" s="282">
        <v>3480.6</v>
      </c>
      <c r="O159" s="282">
        <v>2645250</v>
      </c>
      <c r="P159" s="283">
        <v>1.1353959693443088E-3</v>
      </c>
    </row>
    <row r="160" spans="1:16" ht="12.75" customHeight="1">
      <c r="A160" s="273">
        <v>150</v>
      </c>
      <c r="B160" s="287" t="s">
        <v>63</v>
      </c>
      <c r="C160" s="279" t="s">
        <v>202</v>
      </c>
      <c r="D160" s="280">
        <v>45225</v>
      </c>
      <c r="E160" s="279">
        <v>75.25</v>
      </c>
      <c r="F160" s="279">
        <v>75.533333333333331</v>
      </c>
      <c r="G160" s="281">
        <v>74.716666666666669</v>
      </c>
      <c r="H160" s="281">
        <v>74.183333333333337</v>
      </c>
      <c r="I160" s="281">
        <v>73.366666666666674</v>
      </c>
      <c r="J160" s="281">
        <v>76.066666666666663</v>
      </c>
      <c r="K160" s="281">
        <v>76.883333333333326</v>
      </c>
      <c r="L160" s="281">
        <v>77.416666666666657</v>
      </c>
      <c r="M160" s="282">
        <v>76.349999999999994</v>
      </c>
      <c r="N160" s="282">
        <v>75</v>
      </c>
      <c r="O160" s="282">
        <v>256720000</v>
      </c>
      <c r="P160" s="283">
        <v>-6.6245666171371965E-3</v>
      </c>
    </row>
    <row r="161" spans="1:16" ht="12.75" customHeight="1">
      <c r="A161" s="273">
        <v>151</v>
      </c>
      <c r="B161" s="287" t="s">
        <v>45</v>
      </c>
      <c r="C161" s="286" t="s">
        <v>203</v>
      </c>
      <c r="D161" s="280">
        <v>45225</v>
      </c>
      <c r="E161" s="279">
        <v>5437.8</v>
      </c>
      <c r="F161" s="279">
        <v>5411</v>
      </c>
      <c r="G161" s="281">
        <v>5368.85</v>
      </c>
      <c r="H161" s="281">
        <v>5299.9000000000005</v>
      </c>
      <c r="I161" s="281">
        <v>5257.7500000000009</v>
      </c>
      <c r="J161" s="281">
        <v>5479.95</v>
      </c>
      <c r="K161" s="281">
        <v>5522.0999999999995</v>
      </c>
      <c r="L161" s="281">
        <v>5591.0499999999993</v>
      </c>
      <c r="M161" s="282">
        <v>5453.15</v>
      </c>
      <c r="N161" s="282">
        <v>5342.05</v>
      </c>
      <c r="O161" s="282">
        <v>2925000</v>
      </c>
      <c r="P161" s="283">
        <v>3.1091370558375634E-2</v>
      </c>
    </row>
    <row r="162" spans="1:16" ht="12.75" customHeight="1">
      <c r="A162" s="273">
        <v>152</v>
      </c>
      <c r="B162" s="287" t="s">
        <v>190</v>
      </c>
      <c r="C162" s="279" t="s">
        <v>204</v>
      </c>
      <c r="D162" s="280">
        <v>45225</v>
      </c>
      <c r="E162" s="279">
        <v>203.15</v>
      </c>
      <c r="F162" s="279">
        <v>202.61666666666667</v>
      </c>
      <c r="G162" s="281">
        <v>201.13333333333335</v>
      </c>
      <c r="H162" s="281">
        <v>199.11666666666667</v>
      </c>
      <c r="I162" s="281">
        <v>197.63333333333335</v>
      </c>
      <c r="J162" s="281">
        <v>204.63333333333335</v>
      </c>
      <c r="K162" s="281">
        <v>206.1166666666667</v>
      </c>
      <c r="L162" s="281">
        <v>208.13333333333335</v>
      </c>
      <c r="M162" s="282">
        <v>204.1</v>
      </c>
      <c r="N162" s="282">
        <v>200.6</v>
      </c>
      <c r="O162" s="282">
        <v>64717200</v>
      </c>
      <c r="P162" s="283">
        <v>-2.4314789687924016E-2</v>
      </c>
    </row>
    <row r="163" spans="1:16" ht="12.75" customHeight="1">
      <c r="A163" s="273">
        <v>153</v>
      </c>
      <c r="B163" s="287" t="s">
        <v>205</v>
      </c>
      <c r="C163" s="279" t="s">
        <v>206</v>
      </c>
      <c r="D163" s="280">
        <v>45225</v>
      </c>
      <c r="E163" s="279">
        <v>1749.15</v>
      </c>
      <c r="F163" s="279">
        <v>1755.7166666666665</v>
      </c>
      <c r="G163" s="281">
        <v>1738.9333333333329</v>
      </c>
      <c r="H163" s="281">
        <v>1728.7166666666665</v>
      </c>
      <c r="I163" s="281">
        <v>1711.9333333333329</v>
      </c>
      <c r="J163" s="281">
        <v>1765.9333333333329</v>
      </c>
      <c r="K163" s="281">
        <v>1782.7166666666662</v>
      </c>
      <c r="L163" s="281">
        <v>1792.9333333333329</v>
      </c>
      <c r="M163" s="282">
        <v>1772.5</v>
      </c>
      <c r="N163" s="282">
        <v>1745.5</v>
      </c>
      <c r="O163" s="282">
        <v>6269428</v>
      </c>
      <c r="P163" s="283">
        <v>3.8565264293419631E-2</v>
      </c>
    </row>
    <row r="164" spans="1:16" ht="12.75" customHeight="1">
      <c r="A164" s="273">
        <v>154</v>
      </c>
      <c r="B164" s="287" t="s">
        <v>49</v>
      </c>
      <c r="C164" s="279" t="s">
        <v>208</v>
      </c>
      <c r="D164" s="280">
        <v>45225</v>
      </c>
      <c r="E164" s="279">
        <v>1002.35</v>
      </c>
      <c r="F164" s="279">
        <v>1001.9333333333334</v>
      </c>
      <c r="G164" s="281">
        <v>989.41666666666674</v>
      </c>
      <c r="H164" s="281">
        <v>976.48333333333335</v>
      </c>
      <c r="I164" s="281">
        <v>963.9666666666667</v>
      </c>
      <c r="J164" s="281">
        <v>1014.8666666666668</v>
      </c>
      <c r="K164" s="281">
        <v>1027.3833333333334</v>
      </c>
      <c r="L164" s="281">
        <v>1040.3166666666668</v>
      </c>
      <c r="M164" s="282">
        <v>1014.45</v>
      </c>
      <c r="N164" s="282">
        <v>989</v>
      </c>
      <c r="O164" s="282">
        <v>4146300</v>
      </c>
      <c r="P164" s="283">
        <v>4.7905477980665953E-2</v>
      </c>
    </row>
    <row r="165" spans="1:16" ht="12.75" customHeight="1">
      <c r="A165" s="273">
        <v>155</v>
      </c>
      <c r="B165" s="287" t="s">
        <v>63</v>
      </c>
      <c r="C165" s="279" t="s">
        <v>209</v>
      </c>
      <c r="D165" s="280">
        <v>45225</v>
      </c>
      <c r="E165" s="279">
        <v>244</v>
      </c>
      <c r="F165" s="279">
        <v>244.78333333333333</v>
      </c>
      <c r="G165" s="281">
        <v>241.51666666666665</v>
      </c>
      <c r="H165" s="281">
        <v>239.03333333333333</v>
      </c>
      <c r="I165" s="281">
        <v>235.76666666666665</v>
      </c>
      <c r="J165" s="281">
        <v>247.26666666666665</v>
      </c>
      <c r="K165" s="281">
        <v>250.53333333333336</v>
      </c>
      <c r="L165" s="281">
        <v>253.01666666666665</v>
      </c>
      <c r="M165" s="282">
        <v>248.05</v>
      </c>
      <c r="N165" s="282">
        <v>242.3</v>
      </c>
      <c r="O165" s="282">
        <v>60600000</v>
      </c>
      <c r="P165" s="283">
        <v>9.5793419408579765E-3</v>
      </c>
    </row>
    <row r="166" spans="1:16" ht="12.75" customHeight="1">
      <c r="A166" s="273">
        <v>156</v>
      </c>
      <c r="B166" s="287" t="s">
        <v>190</v>
      </c>
      <c r="C166" s="279" t="s">
        <v>210</v>
      </c>
      <c r="D166" s="280">
        <v>45225</v>
      </c>
      <c r="E166" s="279">
        <v>295.05</v>
      </c>
      <c r="F166" s="279">
        <v>295.93333333333334</v>
      </c>
      <c r="G166" s="281">
        <v>292.2166666666667</v>
      </c>
      <c r="H166" s="281">
        <v>289.38333333333338</v>
      </c>
      <c r="I166" s="281">
        <v>285.66666666666674</v>
      </c>
      <c r="J166" s="281">
        <v>298.76666666666665</v>
      </c>
      <c r="K166" s="281">
        <v>302.48333333333323</v>
      </c>
      <c r="L166" s="281">
        <v>305.31666666666661</v>
      </c>
      <c r="M166" s="282">
        <v>299.64999999999998</v>
      </c>
      <c r="N166" s="282">
        <v>293.10000000000002</v>
      </c>
      <c r="O166" s="282">
        <v>62560000</v>
      </c>
      <c r="P166" s="283">
        <v>2.1821507905396578E-2</v>
      </c>
    </row>
    <row r="167" spans="1:16" ht="12.75" customHeight="1">
      <c r="A167" s="273">
        <v>157</v>
      </c>
      <c r="B167" s="287" t="s">
        <v>84</v>
      </c>
      <c r="C167" s="279" t="s">
        <v>211</v>
      </c>
      <c r="D167" s="280">
        <v>45225</v>
      </c>
      <c r="E167" s="279">
        <v>2349.15</v>
      </c>
      <c r="F167" s="279">
        <v>2350.6333333333337</v>
      </c>
      <c r="G167" s="281">
        <v>2340.2166666666672</v>
      </c>
      <c r="H167" s="281">
        <v>2331.2833333333333</v>
      </c>
      <c r="I167" s="281">
        <v>2320.8666666666668</v>
      </c>
      <c r="J167" s="281">
        <v>2359.5666666666675</v>
      </c>
      <c r="K167" s="281">
        <v>2369.9833333333345</v>
      </c>
      <c r="L167" s="281">
        <v>2378.9166666666679</v>
      </c>
      <c r="M167" s="282">
        <v>2361.0500000000002</v>
      </c>
      <c r="N167" s="282">
        <v>2341.6999999999998</v>
      </c>
      <c r="O167" s="282">
        <v>54046750</v>
      </c>
      <c r="P167" s="283">
        <v>4.3857407674117157E-3</v>
      </c>
    </row>
    <row r="168" spans="1:16" ht="12.75" customHeight="1">
      <c r="A168" s="273">
        <v>158</v>
      </c>
      <c r="B168" s="287" t="s">
        <v>132</v>
      </c>
      <c r="C168" s="279" t="s">
        <v>212</v>
      </c>
      <c r="D168" s="280">
        <v>45225</v>
      </c>
      <c r="E168" s="279">
        <v>89.7</v>
      </c>
      <c r="F168" s="279">
        <v>89.333333333333329</v>
      </c>
      <c r="G168" s="281">
        <v>88.816666666666663</v>
      </c>
      <c r="H168" s="281">
        <v>87.933333333333337</v>
      </c>
      <c r="I168" s="281">
        <v>87.416666666666671</v>
      </c>
      <c r="J168" s="281">
        <v>90.216666666666654</v>
      </c>
      <c r="K168" s="281">
        <v>90.733333333333334</v>
      </c>
      <c r="L168" s="281">
        <v>91.616666666666646</v>
      </c>
      <c r="M168" s="282">
        <v>89.85</v>
      </c>
      <c r="N168" s="282">
        <v>88.45</v>
      </c>
      <c r="O168" s="282">
        <v>138496000</v>
      </c>
      <c r="P168" s="283">
        <v>-3.0031376064545048E-2</v>
      </c>
    </row>
    <row r="169" spans="1:16" ht="12.75" customHeight="1">
      <c r="A169" s="273">
        <v>159</v>
      </c>
      <c r="B169" s="287" t="s">
        <v>63</v>
      </c>
      <c r="C169" s="284" t="s">
        <v>213</v>
      </c>
      <c r="D169" s="280">
        <v>45225</v>
      </c>
      <c r="E169" s="279">
        <v>799.5</v>
      </c>
      <c r="F169" s="279">
        <v>797.86666666666667</v>
      </c>
      <c r="G169" s="281">
        <v>792.23333333333335</v>
      </c>
      <c r="H169" s="281">
        <v>784.9666666666667</v>
      </c>
      <c r="I169" s="281">
        <v>779.33333333333337</v>
      </c>
      <c r="J169" s="281">
        <v>805.13333333333333</v>
      </c>
      <c r="K169" s="281">
        <v>810.76666666666677</v>
      </c>
      <c r="L169" s="281">
        <v>818.0333333333333</v>
      </c>
      <c r="M169" s="282">
        <v>803.5</v>
      </c>
      <c r="N169" s="282">
        <v>790.6</v>
      </c>
      <c r="O169" s="282">
        <v>10103200</v>
      </c>
      <c r="P169" s="283">
        <v>-1.0033706984400721E-2</v>
      </c>
    </row>
    <row r="170" spans="1:16" ht="12.75" customHeight="1">
      <c r="A170" s="273">
        <v>160</v>
      </c>
      <c r="B170" s="287" t="s">
        <v>68</v>
      </c>
      <c r="C170" s="279" t="s">
        <v>214</v>
      </c>
      <c r="D170" s="280">
        <v>45225</v>
      </c>
      <c r="E170" s="279">
        <v>1326.35</v>
      </c>
      <c r="F170" s="279">
        <v>1323.4666666666665</v>
      </c>
      <c r="G170" s="281">
        <v>1314.583333333333</v>
      </c>
      <c r="H170" s="281">
        <v>1302.8166666666666</v>
      </c>
      <c r="I170" s="281">
        <v>1293.9333333333332</v>
      </c>
      <c r="J170" s="281">
        <v>1335.2333333333329</v>
      </c>
      <c r="K170" s="281">
        <v>1344.1166666666666</v>
      </c>
      <c r="L170" s="281">
        <v>1355.8833333333328</v>
      </c>
      <c r="M170" s="282">
        <v>1332.35</v>
      </c>
      <c r="N170" s="282">
        <v>1311.7</v>
      </c>
      <c r="O170" s="282">
        <v>6417750</v>
      </c>
      <c r="P170" s="283">
        <v>-3.157537347215935E-2</v>
      </c>
    </row>
    <row r="171" spans="1:16" ht="12.75" customHeight="1">
      <c r="A171" s="273">
        <v>161</v>
      </c>
      <c r="B171" s="287" t="s">
        <v>63</v>
      </c>
      <c r="C171" s="279" t="s">
        <v>215</v>
      </c>
      <c r="D171" s="280">
        <v>45225</v>
      </c>
      <c r="E171" s="279">
        <v>577.45000000000005</v>
      </c>
      <c r="F171" s="279">
        <v>576.81666666666661</v>
      </c>
      <c r="G171" s="281">
        <v>573.73333333333323</v>
      </c>
      <c r="H171" s="281">
        <v>570.01666666666665</v>
      </c>
      <c r="I171" s="281">
        <v>566.93333333333328</v>
      </c>
      <c r="J171" s="281">
        <v>580.53333333333319</v>
      </c>
      <c r="K171" s="281">
        <v>583.61666666666667</v>
      </c>
      <c r="L171" s="281">
        <v>587.33333333333314</v>
      </c>
      <c r="M171" s="282">
        <v>579.9</v>
      </c>
      <c r="N171" s="282">
        <v>573.1</v>
      </c>
      <c r="O171" s="282">
        <v>102084000</v>
      </c>
      <c r="P171" s="283">
        <v>-9.6623981373690337E-3</v>
      </c>
    </row>
    <row r="172" spans="1:16" ht="12.75" customHeight="1">
      <c r="A172" s="273">
        <v>162</v>
      </c>
      <c r="B172" s="287" t="s">
        <v>49</v>
      </c>
      <c r="C172" s="279" t="s">
        <v>216</v>
      </c>
      <c r="D172" s="280">
        <v>45225</v>
      </c>
      <c r="E172" s="279">
        <v>26743.55</v>
      </c>
      <c r="F172" s="279">
        <v>26930.983333333334</v>
      </c>
      <c r="G172" s="281">
        <v>26527.616666666669</v>
      </c>
      <c r="H172" s="281">
        <v>26311.683333333334</v>
      </c>
      <c r="I172" s="281">
        <v>25908.316666666669</v>
      </c>
      <c r="J172" s="281">
        <v>27146.916666666668</v>
      </c>
      <c r="K172" s="281">
        <v>27550.283333333329</v>
      </c>
      <c r="L172" s="281">
        <v>27766.216666666667</v>
      </c>
      <c r="M172" s="282">
        <v>27334.35</v>
      </c>
      <c r="N172" s="282">
        <v>26715.05</v>
      </c>
      <c r="O172" s="282">
        <v>211650</v>
      </c>
      <c r="P172" s="283">
        <v>8.1916932907348236E-2</v>
      </c>
    </row>
    <row r="173" spans="1:16" ht="12.75" customHeight="1">
      <c r="A173" s="273">
        <v>163</v>
      </c>
      <c r="B173" s="287" t="s">
        <v>41</v>
      </c>
      <c r="C173" s="279" t="s">
        <v>217</v>
      </c>
      <c r="D173" s="280">
        <v>45225</v>
      </c>
      <c r="E173" s="279">
        <v>3611.05</v>
      </c>
      <c r="F173" s="279">
        <v>3605.6833333333329</v>
      </c>
      <c r="G173" s="281">
        <v>3587.3666666666659</v>
      </c>
      <c r="H173" s="281">
        <v>3563.6833333333329</v>
      </c>
      <c r="I173" s="281">
        <v>3545.3666666666659</v>
      </c>
      <c r="J173" s="281">
        <v>3629.3666666666659</v>
      </c>
      <c r="K173" s="281">
        <v>3647.6833333333325</v>
      </c>
      <c r="L173" s="281">
        <v>3671.3666666666659</v>
      </c>
      <c r="M173" s="282">
        <v>3624</v>
      </c>
      <c r="N173" s="282">
        <v>3582</v>
      </c>
      <c r="O173" s="282">
        <v>2338600</v>
      </c>
      <c r="P173" s="283">
        <v>-8.5111344292876298E-3</v>
      </c>
    </row>
    <row r="174" spans="1:16" ht="12.75" customHeight="1">
      <c r="A174" s="273">
        <v>164</v>
      </c>
      <c r="B174" s="287" t="s">
        <v>47</v>
      </c>
      <c r="C174" s="279" t="s">
        <v>218</v>
      </c>
      <c r="D174" s="280">
        <v>45225</v>
      </c>
      <c r="E174" s="279">
        <v>2260.5500000000002</v>
      </c>
      <c r="F174" s="279">
        <v>2261.3000000000002</v>
      </c>
      <c r="G174" s="281">
        <v>2248.5500000000002</v>
      </c>
      <c r="H174" s="281">
        <v>2236.5500000000002</v>
      </c>
      <c r="I174" s="281">
        <v>2223.8000000000002</v>
      </c>
      <c r="J174" s="281">
        <v>2273.3000000000002</v>
      </c>
      <c r="K174" s="281">
        <v>2286.0500000000002</v>
      </c>
      <c r="L174" s="281">
        <v>2298.0500000000002</v>
      </c>
      <c r="M174" s="282">
        <v>2274.0500000000002</v>
      </c>
      <c r="N174" s="282">
        <v>2249.3000000000002</v>
      </c>
      <c r="O174" s="282">
        <v>4356000</v>
      </c>
      <c r="P174" s="283">
        <v>4.7573739295908657E-3</v>
      </c>
    </row>
    <row r="175" spans="1:16" ht="12.75" customHeight="1">
      <c r="A175" s="273">
        <v>165</v>
      </c>
      <c r="B175" s="287" t="s">
        <v>68</v>
      </c>
      <c r="C175" s="279" t="s">
        <v>219</v>
      </c>
      <c r="D175" s="280">
        <v>45225</v>
      </c>
      <c r="E175" s="279">
        <v>1873.35</v>
      </c>
      <c r="F175" s="279">
        <v>1875.4166666666667</v>
      </c>
      <c r="G175" s="281">
        <v>1859.1833333333334</v>
      </c>
      <c r="H175" s="281">
        <v>1845.0166666666667</v>
      </c>
      <c r="I175" s="281">
        <v>1828.7833333333333</v>
      </c>
      <c r="J175" s="281">
        <v>1889.5833333333335</v>
      </c>
      <c r="K175" s="281">
        <v>1905.8166666666666</v>
      </c>
      <c r="L175" s="281">
        <v>1919.9833333333336</v>
      </c>
      <c r="M175" s="282">
        <v>1891.65</v>
      </c>
      <c r="N175" s="282">
        <v>1861.25</v>
      </c>
      <c r="O175" s="282">
        <v>8343600</v>
      </c>
      <c r="P175" s="283">
        <v>1.0243370868143843E-2</v>
      </c>
    </row>
    <row r="176" spans="1:16" ht="12.75" customHeight="1">
      <c r="A176" s="273">
        <v>166</v>
      </c>
      <c r="B176" s="287" t="s">
        <v>43</v>
      </c>
      <c r="C176" s="279" t="s">
        <v>220</v>
      </c>
      <c r="D176" s="280">
        <v>45225</v>
      </c>
      <c r="E176" s="279">
        <v>1135.8499999999999</v>
      </c>
      <c r="F176" s="279">
        <v>1139.3333333333333</v>
      </c>
      <c r="G176" s="281">
        <v>1131.4166666666665</v>
      </c>
      <c r="H176" s="281">
        <v>1126.9833333333333</v>
      </c>
      <c r="I176" s="281">
        <v>1119.0666666666666</v>
      </c>
      <c r="J176" s="281">
        <v>1143.7666666666664</v>
      </c>
      <c r="K176" s="281">
        <v>1151.6833333333329</v>
      </c>
      <c r="L176" s="281">
        <v>1156.1166666666663</v>
      </c>
      <c r="M176" s="282">
        <v>1147.25</v>
      </c>
      <c r="N176" s="282">
        <v>1134.9000000000001</v>
      </c>
      <c r="O176" s="282">
        <v>21989100</v>
      </c>
      <c r="P176" s="283">
        <v>2.5473650692564879E-4</v>
      </c>
    </row>
    <row r="177" spans="1:16" ht="12.75" customHeight="1">
      <c r="A177" s="273">
        <v>167</v>
      </c>
      <c r="B177" s="287" t="s">
        <v>205</v>
      </c>
      <c r="C177" s="279" t="s">
        <v>221</v>
      </c>
      <c r="D177" s="280">
        <v>45225</v>
      </c>
      <c r="E177" s="279">
        <v>645</v>
      </c>
      <c r="F177" s="279">
        <v>636.18333333333339</v>
      </c>
      <c r="G177" s="281">
        <v>622.91666666666674</v>
      </c>
      <c r="H177" s="281">
        <v>600.83333333333337</v>
      </c>
      <c r="I177" s="281">
        <v>587.56666666666672</v>
      </c>
      <c r="J177" s="281">
        <v>658.26666666666677</v>
      </c>
      <c r="K177" s="281">
        <v>671.53333333333342</v>
      </c>
      <c r="L177" s="281">
        <v>693.61666666666679</v>
      </c>
      <c r="M177" s="282">
        <v>649.45000000000005</v>
      </c>
      <c r="N177" s="282">
        <v>614.1</v>
      </c>
      <c r="O177" s="282">
        <v>8857500</v>
      </c>
      <c r="P177" s="283">
        <v>-7.3725490196078436E-2</v>
      </c>
    </row>
    <row r="178" spans="1:16" ht="12.75" customHeight="1">
      <c r="A178" s="273">
        <v>168</v>
      </c>
      <c r="B178" s="287" t="s">
        <v>43</v>
      </c>
      <c r="C178" s="286" t="s">
        <v>222</v>
      </c>
      <c r="D178" s="280">
        <v>45225</v>
      </c>
      <c r="E178" s="279">
        <v>779.05</v>
      </c>
      <c r="F178" s="279">
        <v>780.18333333333339</v>
      </c>
      <c r="G178" s="281">
        <v>773.16666666666674</v>
      </c>
      <c r="H178" s="281">
        <v>767.2833333333333</v>
      </c>
      <c r="I178" s="281">
        <v>760.26666666666665</v>
      </c>
      <c r="J178" s="281">
        <v>786.06666666666683</v>
      </c>
      <c r="K178" s="281">
        <v>793.08333333333348</v>
      </c>
      <c r="L178" s="281">
        <v>798.96666666666692</v>
      </c>
      <c r="M178" s="282">
        <v>787.2</v>
      </c>
      <c r="N178" s="282">
        <v>774.3</v>
      </c>
      <c r="O178" s="282">
        <v>3915000</v>
      </c>
      <c r="P178" s="283">
        <v>-2.5877083851704404E-2</v>
      </c>
    </row>
    <row r="179" spans="1:16" ht="12.75" customHeight="1">
      <c r="A179" s="273">
        <v>169</v>
      </c>
      <c r="B179" s="287" t="s">
        <v>39</v>
      </c>
      <c r="C179" s="279" t="s">
        <v>223</v>
      </c>
      <c r="D179" s="280">
        <v>45225</v>
      </c>
      <c r="E179" s="279">
        <v>1043.45</v>
      </c>
      <c r="F179" s="279">
        <v>1041.0166666666667</v>
      </c>
      <c r="G179" s="281">
        <v>1032.0333333333333</v>
      </c>
      <c r="H179" s="281">
        <v>1020.6166666666666</v>
      </c>
      <c r="I179" s="281">
        <v>1011.6333333333332</v>
      </c>
      <c r="J179" s="281">
        <v>1052.4333333333334</v>
      </c>
      <c r="K179" s="281">
        <v>1061.4166666666665</v>
      </c>
      <c r="L179" s="281">
        <v>1072.8333333333335</v>
      </c>
      <c r="M179" s="282">
        <v>1050</v>
      </c>
      <c r="N179" s="282">
        <v>1029.5999999999999</v>
      </c>
      <c r="O179" s="282">
        <v>8489250</v>
      </c>
      <c r="P179" s="283">
        <v>-1.5750542022701187E-2</v>
      </c>
    </row>
    <row r="180" spans="1:16" ht="12.75" customHeight="1">
      <c r="A180" s="273">
        <v>170</v>
      </c>
      <c r="B180" s="287" t="s">
        <v>79</v>
      </c>
      <c r="C180" s="285" t="s">
        <v>224</v>
      </c>
      <c r="D180" s="280">
        <v>45225</v>
      </c>
      <c r="E180" s="279">
        <v>1800.6</v>
      </c>
      <c r="F180" s="279">
        <v>1806.05</v>
      </c>
      <c r="G180" s="281">
        <v>1787.1</v>
      </c>
      <c r="H180" s="281">
        <v>1773.6</v>
      </c>
      <c r="I180" s="281">
        <v>1754.6499999999999</v>
      </c>
      <c r="J180" s="281">
        <v>1819.55</v>
      </c>
      <c r="K180" s="281">
        <v>1838.5000000000002</v>
      </c>
      <c r="L180" s="281">
        <v>1852</v>
      </c>
      <c r="M180" s="282">
        <v>1825</v>
      </c>
      <c r="N180" s="282">
        <v>1792.55</v>
      </c>
      <c r="O180" s="282">
        <v>6976500</v>
      </c>
      <c r="P180" s="283">
        <v>1.5280506439641999E-2</v>
      </c>
    </row>
    <row r="181" spans="1:16" ht="12.75" customHeight="1">
      <c r="A181" s="273">
        <v>171</v>
      </c>
      <c r="B181" s="287" t="s">
        <v>59</v>
      </c>
      <c r="C181" s="279" t="s">
        <v>225</v>
      </c>
      <c r="D181" s="280">
        <v>45225</v>
      </c>
      <c r="E181" s="279">
        <v>909.4</v>
      </c>
      <c r="F181" s="279">
        <v>911.38333333333321</v>
      </c>
      <c r="G181" s="281">
        <v>906.06666666666638</v>
      </c>
      <c r="H181" s="281">
        <v>902.73333333333312</v>
      </c>
      <c r="I181" s="281">
        <v>897.41666666666629</v>
      </c>
      <c r="J181" s="281">
        <v>914.71666666666647</v>
      </c>
      <c r="K181" s="281">
        <v>920.0333333333333</v>
      </c>
      <c r="L181" s="281">
        <v>923.36666666666656</v>
      </c>
      <c r="M181" s="282">
        <v>916.7</v>
      </c>
      <c r="N181" s="282">
        <v>908.05</v>
      </c>
      <c r="O181" s="282">
        <v>10042200</v>
      </c>
      <c r="P181" s="283">
        <v>-1.4485073308602721E-2</v>
      </c>
    </row>
    <row r="182" spans="1:16" ht="12.75" customHeight="1">
      <c r="A182" s="273">
        <v>172</v>
      </c>
      <c r="B182" s="287" t="s">
        <v>56</v>
      </c>
      <c r="C182" s="279" t="s">
        <v>226</v>
      </c>
      <c r="D182" s="280">
        <v>45225</v>
      </c>
      <c r="E182" s="279">
        <v>667.2</v>
      </c>
      <c r="F182" s="279">
        <v>669.45</v>
      </c>
      <c r="G182" s="281">
        <v>660.7</v>
      </c>
      <c r="H182" s="281">
        <v>654.20000000000005</v>
      </c>
      <c r="I182" s="281">
        <v>645.45000000000005</v>
      </c>
      <c r="J182" s="281">
        <v>675.95</v>
      </c>
      <c r="K182" s="281">
        <v>684.7</v>
      </c>
      <c r="L182" s="281">
        <v>691.2</v>
      </c>
      <c r="M182" s="282">
        <v>678.2</v>
      </c>
      <c r="N182" s="282">
        <v>662.95</v>
      </c>
      <c r="O182" s="282">
        <v>73111050</v>
      </c>
      <c r="P182" s="283">
        <v>-3.0168991720539867E-2</v>
      </c>
    </row>
    <row r="183" spans="1:16" ht="12.75" customHeight="1">
      <c r="A183" s="273">
        <v>173</v>
      </c>
      <c r="B183" s="287" t="s">
        <v>190</v>
      </c>
      <c r="C183" s="279" t="s">
        <v>227</v>
      </c>
      <c r="D183" s="280">
        <v>45225</v>
      </c>
      <c r="E183" s="279">
        <v>255.65</v>
      </c>
      <c r="F183" s="279">
        <v>255.85</v>
      </c>
      <c r="G183" s="281">
        <v>254.09999999999997</v>
      </c>
      <c r="H183" s="281">
        <v>252.54999999999998</v>
      </c>
      <c r="I183" s="281">
        <v>250.79999999999995</v>
      </c>
      <c r="J183" s="281">
        <v>257.39999999999998</v>
      </c>
      <c r="K183" s="281">
        <v>259.15000000000003</v>
      </c>
      <c r="L183" s="281">
        <v>260.7</v>
      </c>
      <c r="M183" s="282">
        <v>257.60000000000002</v>
      </c>
      <c r="N183" s="282">
        <v>254.3</v>
      </c>
      <c r="O183" s="282">
        <v>93737250</v>
      </c>
      <c r="P183" s="283">
        <v>-2.6930949046644402E-3</v>
      </c>
    </row>
    <row r="184" spans="1:16" ht="12.75" customHeight="1">
      <c r="A184" s="273">
        <v>174</v>
      </c>
      <c r="B184" s="287" t="s">
        <v>132</v>
      </c>
      <c r="C184" s="279" t="s">
        <v>228</v>
      </c>
      <c r="D184" s="280">
        <v>45225</v>
      </c>
      <c r="E184" s="279">
        <v>127.05</v>
      </c>
      <c r="F184" s="279">
        <v>126.5</v>
      </c>
      <c r="G184" s="281">
        <v>125.55</v>
      </c>
      <c r="H184" s="281">
        <v>124.05</v>
      </c>
      <c r="I184" s="281">
        <v>123.1</v>
      </c>
      <c r="J184" s="281">
        <v>128</v>
      </c>
      <c r="K184" s="281">
        <v>128.94999999999999</v>
      </c>
      <c r="L184" s="281">
        <v>130.44999999999999</v>
      </c>
      <c r="M184" s="282">
        <v>127.45</v>
      </c>
      <c r="N184" s="282">
        <v>125</v>
      </c>
      <c r="O184" s="282">
        <v>215655000</v>
      </c>
      <c r="P184" s="283">
        <v>-2.2584504935686509E-2</v>
      </c>
    </row>
    <row r="185" spans="1:16" ht="12.75" customHeight="1">
      <c r="A185" s="273">
        <v>175</v>
      </c>
      <c r="B185" s="287" t="s">
        <v>87</v>
      </c>
      <c r="C185" s="279" t="s">
        <v>229</v>
      </c>
      <c r="D185" s="280">
        <v>45225</v>
      </c>
      <c r="E185" s="279">
        <v>3524.95</v>
      </c>
      <c r="F185" s="279">
        <v>3538.6666666666665</v>
      </c>
      <c r="G185" s="281">
        <v>3506.3833333333332</v>
      </c>
      <c r="H185" s="281">
        <v>3487.8166666666666</v>
      </c>
      <c r="I185" s="281">
        <v>3455.5333333333333</v>
      </c>
      <c r="J185" s="281">
        <v>3557.2333333333331</v>
      </c>
      <c r="K185" s="281">
        <v>3589.5166666666669</v>
      </c>
      <c r="L185" s="281">
        <v>3608.083333333333</v>
      </c>
      <c r="M185" s="282">
        <v>3570.95</v>
      </c>
      <c r="N185" s="282">
        <v>3520.1</v>
      </c>
      <c r="O185" s="282">
        <v>12240550</v>
      </c>
      <c r="P185" s="283">
        <v>3.4000532182242853E-2</v>
      </c>
    </row>
    <row r="186" spans="1:16" ht="12.75" customHeight="1">
      <c r="A186" s="273">
        <v>176</v>
      </c>
      <c r="B186" s="287" t="s">
        <v>87</v>
      </c>
      <c r="C186" s="279" t="s">
        <v>230</v>
      </c>
      <c r="D186" s="280">
        <v>45225</v>
      </c>
      <c r="E186" s="279">
        <v>1188.0999999999999</v>
      </c>
      <c r="F186" s="279">
        <v>1192.9666666666667</v>
      </c>
      <c r="G186" s="281">
        <v>1179.5333333333333</v>
      </c>
      <c r="H186" s="281">
        <v>1170.9666666666667</v>
      </c>
      <c r="I186" s="281">
        <v>1157.5333333333333</v>
      </c>
      <c r="J186" s="281">
        <v>1201.5333333333333</v>
      </c>
      <c r="K186" s="281">
        <v>1214.9666666666667</v>
      </c>
      <c r="L186" s="281">
        <v>1223.5333333333333</v>
      </c>
      <c r="M186" s="282">
        <v>1206.4000000000001</v>
      </c>
      <c r="N186" s="282">
        <v>1184.4000000000001</v>
      </c>
      <c r="O186" s="282">
        <v>14591400</v>
      </c>
      <c r="P186" s="283">
        <v>4.7059330061138382E-2</v>
      </c>
    </row>
    <row r="187" spans="1:16" ht="12.75" customHeight="1">
      <c r="A187" s="273">
        <v>177</v>
      </c>
      <c r="B187" s="287" t="s">
        <v>59</v>
      </c>
      <c r="C187" s="279" t="s">
        <v>231</v>
      </c>
      <c r="D187" s="280">
        <v>45225</v>
      </c>
      <c r="E187" s="279">
        <v>3312.3</v>
      </c>
      <c r="F187" s="279">
        <v>3308.5500000000006</v>
      </c>
      <c r="G187" s="281">
        <v>3283.8000000000011</v>
      </c>
      <c r="H187" s="281">
        <v>3255.3000000000006</v>
      </c>
      <c r="I187" s="281">
        <v>3230.5500000000011</v>
      </c>
      <c r="J187" s="281">
        <v>3337.0500000000011</v>
      </c>
      <c r="K187" s="281">
        <v>3361.8</v>
      </c>
      <c r="L187" s="281">
        <v>3390.3000000000011</v>
      </c>
      <c r="M187" s="282">
        <v>3333.3</v>
      </c>
      <c r="N187" s="282">
        <v>3280.05</v>
      </c>
      <c r="O187" s="282">
        <v>5536125</v>
      </c>
      <c r="P187" s="283">
        <v>8.1350416920886724E-4</v>
      </c>
    </row>
    <row r="188" spans="1:16" ht="12.75" customHeight="1">
      <c r="A188" s="273">
        <v>178</v>
      </c>
      <c r="B188" s="287" t="s">
        <v>43</v>
      </c>
      <c r="C188" s="279" t="s">
        <v>232</v>
      </c>
      <c r="D188" s="280">
        <v>45225</v>
      </c>
      <c r="E188" s="279">
        <v>1912.9</v>
      </c>
      <c r="F188" s="279">
        <v>1911.8166666666668</v>
      </c>
      <c r="G188" s="281">
        <v>1897.6833333333336</v>
      </c>
      <c r="H188" s="281">
        <v>1882.4666666666667</v>
      </c>
      <c r="I188" s="281">
        <v>1868.3333333333335</v>
      </c>
      <c r="J188" s="281">
        <v>1927.0333333333338</v>
      </c>
      <c r="K188" s="281">
        <v>1941.166666666667</v>
      </c>
      <c r="L188" s="281">
        <v>1956.3833333333339</v>
      </c>
      <c r="M188" s="282">
        <v>1925.95</v>
      </c>
      <c r="N188" s="282">
        <v>1896.6</v>
      </c>
      <c r="O188" s="282">
        <v>1530500</v>
      </c>
      <c r="P188" s="283">
        <v>-7.1861734384475434E-2</v>
      </c>
    </row>
    <row r="189" spans="1:16" ht="12.75" customHeight="1">
      <c r="A189" s="273">
        <v>179</v>
      </c>
      <c r="B189" s="287" t="s">
        <v>45</v>
      </c>
      <c r="C189" s="279" t="s">
        <v>233</v>
      </c>
      <c r="D189" s="280">
        <v>45225</v>
      </c>
      <c r="E189" s="279">
        <v>2114.4</v>
      </c>
      <c r="F189" s="279">
        <v>2107.3833333333337</v>
      </c>
      <c r="G189" s="281">
        <v>2089.8166666666675</v>
      </c>
      <c r="H189" s="281">
        <v>2065.233333333334</v>
      </c>
      <c r="I189" s="281">
        <v>2047.6666666666679</v>
      </c>
      <c r="J189" s="281">
        <v>2131.9666666666672</v>
      </c>
      <c r="K189" s="281">
        <v>2149.5333333333338</v>
      </c>
      <c r="L189" s="281">
        <v>2174.1166666666668</v>
      </c>
      <c r="M189" s="282">
        <v>2124.9499999999998</v>
      </c>
      <c r="N189" s="282">
        <v>2082.8000000000002</v>
      </c>
      <c r="O189" s="282">
        <v>3478800</v>
      </c>
      <c r="P189" s="283">
        <v>1.139667403186417E-2</v>
      </c>
    </row>
    <row r="190" spans="1:16" ht="12.75" customHeight="1">
      <c r="A190" s="273">
        <v>180</v>
      </c>
      <c r="B190" s="287" t="s">
        <v>56</v>
      </c>
      <c r="C190" s="279" t="s">
        <v>234</v>
      </c>
      <c r="D190" s="280">
        <v>45225</v>
      </c>
      <c r="E190" s="279">
        <v>1600.9</v>
      </c>
      <c r="F190" s="279">
        <v>1602.3500000000001</v>
      </c>
      <c r="G190" s="281">
        <v>1591.2000000000003</v>
      </c>
      <c r="H190" s="281">
        <v>1581.5000000000002</v>
      </c>
      <c r="I190" s="281">
        <v>1570.3500000000004</v>
      </c>
      <c r="J190" s="281">
        <v>1612.0500000000002</v>
      </c>
      <c r="K190" s="281">
        <v>1623.2000000000003</v>
      </c>
      <c r="L190" s="281">
        <v>1632.9</v>
      </c>
      <c r="M190" s="282">
        <v>1613.5</v>
      </c>
      <c r="N190" s="282">
        <v>1592.65</v>
      </c>
      <c r="O190" s="282">
        <v>7835100</v>
      </c>
      <c r="P190" s="283">
        <v>2.0700346525624656E-2</v>
      </c>
    </row>
    <row r="191" spans="1:16" ht="12.75" customHeight="1">
      <c r="A191" s="273">
        <v>181</v>
      </c>
      <c r="B191" s="287" t="s">
        <v>59</v>
      </c>
      <c r="C191" s="279" t="s">
        <v>235</v>
      </c>
      <c r="D191" s="280">
        <v>45225</v>
      </c>
      <c r="E191" s="279">
        <v>1567.7</v>
      </c>
      <c r="F191" s="279">
        <v>1565.9166666666667</v>
      </c>
      <c r="G191" s="281">
        <v>1544.0833333333335</v>
      </c>
      <c r="H191" s="281">
        <v>1520.4666666666667</v>
      </c>
      <c r="I191" s="281">
        <v>1498.6333333333334</v>
      </c>
      <c r="J191" s="281">
        <v>1589.5333333333335</v>
      </c>
      <c r="K191" s="281">
        <v>1611.366666666667</v>
      </c>
      <c r="L191" s="281">
        <v>1634.9833333333336</v>
      </c>
      <c r="M191" s="282">
        <v>1587.75</v>
      </c>
      <c r="N191" s="282">
        <v>1542.3</v>
      </c>
      <c r="O191" s="282">
        <v>3131200</v>
      </c>
      <c r="P191" s="283">
        <v>5.0174403005097935E-2</v>
      </c>
    </row>
    <row r="192" spans="1:16" ht="12.75" customHeight="1">
      <c r="A192" s="273">
        <v>182</v>
      </c>
      <c r="B192" s="287" t="s">
        <v>49</v>
      </c>
      <c r="C192" s="279" t="s">
        <v>236</v>
      </c>
      <c r="D192" s="280">
        <v>45225</v>
      </c>
      <c r="E192" s="279">
        <v>8304.0499999999993</v>
      </c>
      <c r="F192" s="279">
        <v>8345.6166666666668</v>
      </c>
      <c r="G192" s="281">
        <v>8231.7333333333336</v>
      </c>
      <c r="H192" s="281">
        <v>8159.4166666666661</v>
      </c>
      <c r="I192" s="281">
        <v>8045.5333333333328</v>
      </c>
      <c r="J192" s="281">
        <v>8417.9333333333343</v>
      </c>
      <c r="K192" s="281">
        <v>8531.8166666666693</v>
      </c>
      <c r="L192" s="281">
        <v>8604.133333333335</v>
      </c>
      <c r="M192" s="282">
        <v>8459.5</v>
      </c>
      <c r="N192" s="282">
        <v>8273.2999999999993</v>
      </c>
      <c r="O192" s="282">
        <v>1523200</v>
      </c>
      <c r="P192" s="283">
        <v>5.2369766477822301E-2</v>
      </c>
    </row>
    <row r="193" spans="1:16" ht="12.75" customHeight="1">
      <c r="A193" s="273">
        <v>183</v>
      </c>
      <c r="B193" s="287" t="s">
        <v>39</v>
      </c>
      <c r="C193" s="279" t="s">
        <v>237</v>
      </c>
      <c r="D193" s="280">
        <v>45225</v>
      </c>
      <c r="E193" s="279">
        <v>632.04999999999995</v>
      </c>
      <c r="F193" s="279">
        <v>628.73333333333335</v>
      </c>
      <c r="G193" s="281">
        <v>623.51666666666665</v>
      </c>
      <c r="H193" s="281">
        <v>614.98333333333335</v>
      </c>
      <c r="I193" s="281">
        <v>609.76666666666665</v>
      </c>
      <c r="J193" s="281">
        <v>637.26666666666665</v>
      </c>
      <c r="K193" s="281">
        <v>642.48333333333335</v>
      </c>
      <c r="L193" s="281">
        <v>651.01666666666665</v>
      </c>
      <c r="M193" s="282">
        <v>633.95000000000005</v>
      </c>
      <c r="N193" s="282">
        <v>620.20000000000005</v>
      </c>
      <c r="O193" s="282">
        <v>31603000</v>
      </c>
      <c r="P193" s="283">
        <v>1.3634657882666889E-2</v>
      </c>
    </row>
    <row r="194" spans="1:16" ht="12.75" customHeight="1">
      <c r="A194" s="273">
        <v>184</v>
      </c>
      <c r="B194" s="287" t="s">
        <v>132</v>
      </c>
      <c r="C194" s="279" t="s">
        <v>238</v>
      </c>
      <c r="D194" s="280">
        <v>45225</v>
      </c>
      <c r="E194" s="279">
        <v>230.45</v>
      </c>
      <c r="F194" s="279">
        <v>229.63333333333333</v>
      </c>
      <c r="G194" s="281">
        <v>225.76666666666665</v>
      </c>
      <c r="H194" s="281">
        <v>221.08333333333331</v>
      </c>
      <c r="I194" s="281">
        <v>217.21666666666664</v>
      </c>
      <c r="J194" s="281">
        <v>234.31666666666666</v>
      </c>
      <c r="K194" s="281">
        <v>238.18333333333334</v>
      </c>
      <c r="L194" s="281">
        <v>242.86666666666667</v>
      </c>
      <c r="M194" s="282">
        <v>233.5</v>
      </c>
      <c r="N194" s="282">
        <v>224.95</v>
      </c>
      <c r="O194" s="282">
        <v>80552000</v>
      </c>
      <c r="P194" s="283">
        <v>1.6531637263067566E-2</v>
      </c>
    </row>
    <row r="195" spans="1:16" ht="12.75" customHeight="1">
      <c r="A195" s="273">
        <v>185</v>
      </c>
      <c r="B195" s="287" t="s">
        <v>41</v>
      </c>
      <c r="C195" s="279" t="s">
        <v>239</v>
      </c>
      <c r="D195" s="280">
        <v>45225</v>
      </c>
      <c r="E195" s="279">
        <v>855.35</v>
      </c>
      <c r="F195" s="279">
        <v>852.4666666666667</v>
      </c>
      <c r="G195" s="281">
        <v>847.13333333333344</v>
      </c>
      <c r="H195" s="281">
        <v>838.91666666666674</v>
      </c>
      <c r="I195" s="281">
        <v>833.58333333333348</v>
      </c>
      <c r="J195" s="281">
        <v>860.68333333333339</v>
      </c>
      <c r="K195" s="281">
        <v>866.01666666666665</v>
      </c>
      <c r="L195" s="281">
        <v>874.23333333333335</v>
      </c>
      <c r="M195" s="282">
        <v>857.8</v>
      </c>
      <c r="N195" s="282">
        <v>844.25</v>
      </c>
      <c r="O195" s="282">
        <v>8176800</v>
      </c>
      <c r="P195" s="283">
        <v>-6.85031336539863E-3</v>
      </c>
    </row>
    <row r="196" spans="1:16" ht="12.75" customHeight="1">
      <c r="A196" s="273">
        <v>186</v>
      </c>
      <c r="B196" s="287" t="s">
        <v>87</v>
      </c>
      <c r="C196" s="279" t="s">
        <v>240</v>
      </c>
      <c r="D196" s="280">
        <v>45225</v>
      </c>
      <c r="E196" s="279">
        <v>411.65</v>
      </c>
      <c r="F196" s="279">
        <v>411.23333333333329</v>
      </c>
      <c r="G196" s="281">
        <v>409.26666666666659</v>
      </c>
      <c r="H196" s="281">
        <v>406.88333333333333</v>
      </c>
      <c r="I196" s="281">
        <v>404.91666666666663</v>
      </c>
      <c r="J196" s="281">
        <v>413.61666666666656</v>
      </c>
      <c r="K196" s="281">
        <v>415.58333333333326</v>
      </c>
      <c r="L196" s="281">
        <v>417.96666666666653</v>
      </c>
      <c r="M196" s="282">
        <v>413.2</v>
      </c>
      <c r="N196" s="282">
        <v>408.85</v>
      </c>
      <c r="O196" s="282">
        <v>50296500</v>
      </c>
      <c r="P196" s="283">
        <v>1.0822380320752441E-2</v>
      </c>
    </row>
    <row r="197" spans="1:16" ht="12.75" customHeight="1">
      <c r="A197" s="273">
        <v>187</v>
      </c>
      <c r="B197" s="287" t="s">
        <v>205</v>
      </c>
      <c r="C197" s="279" t="s">
        <v>241</v>
      </c>
      <c r="D197" s="280">
        <v>45225</v>
      </c>
      <c r="E197" s="279">
        <v>256.39999999999998</v>
      </c>
      <c r="F197" s="279">
        <v>256.8</v>
      </c>
      <c r="G197" s="281">
        <v>254.85000000000002</v>
      </c>
      <c r="H197" s="281">
        <v>253.3</v>
      </c>
      <c r="I197" s="281">
        <v>251.35000000000002</v>
      </c>
      <c r="J197" s="281">
        <v>258.35000000000002</v>
      </c>
      <c r="K197" s="281">
        <v>260.29999999999995</v>
      </c>
      <c r="L197" s="281">
        <v>261.85000000000002</v>
      </c>
      <c r="M197" s="282">
        <v>258.75</v>
      </c>
      <c r="N197" s="282">
        <v>255.25</v>
      </c>
      <c r="O197" s="282">
        <v>88815000</v>
      </c>
      <c r="P197" s="283">
        <v>1.1617973688706646E-2</v>
      </c>
    </row>
    <row r="198" spans="1:16" ht="12.75" customHeight="1">
      <c r="A198" s="273">
        <v>188</v>
      </c>
      <c r="B198" s="287" t="s">
        <v>43</v>
      </c>
      <c r="C198" s="279" t="s">
        <v>242</v>
      </c>
      <c r="D198" s="280">
        <v>45225</v>
      </c>
      <c r="E198" s="279">
        <v>591.5</v>
      </c>
      <c r="F198" s="279">
        <v>590.68333333333328</v>
      </c>
      <c r="G198" s="281">
        <v>587.86666666666656</v>
      </c>
      <c r="H198" s="281">
        <v>584.23333333333323</v>
      </c>
      <c r="I198" s="281">
        <v>581.41666666666652</v>
      </c>
      <c r="J198" s="281">
        <v>594.31666666666661</v>
      </c>
      <c r="K198" s="281">
        <v>597.13333333333344</v>
      </c>
      <c r="L198" s="281">
        <v>600.76666666666665</v>
      </c>
      <c r="M198" s="282">
        <v>593.5</v>
      </c>
      <c r="N198" s="282">
        <v>587.04999999999995</v>
      </c>
      <c r="O198" s="282">
        <v>8589600</v>
      </c>
      <c r="P198" s="283">
        <v>1.6792611251049538E-3</v>
      </c>
    </row>
    <row r="199" spans="1:16" ht="12.75" customHeight="1">
      <c r="A199" s="274">
        <v>189</v>
      </c>
      <c r="B199" s="275"/>
      <c r="C199" s="267"/>
      <c r="D199" s="268"/>
      <c r="E199" s="269"/>
      <c r="F199" s="269"/>
      <c r="G199" s="270"/>
      <c r="H199" s="270"/>
      <c r="I199" s="270"/>
      <c r="J199" s="270"/>
      <c r="K199" s="270"/>
      <c r="L199" s="270"/>
      <c r="M199" s="267"/>
      <c r="N199" s="267"/>
      <c r="O199" s="271"/>
      <c r="P199" s="272"/>
    </row>
    <row r="200" spans="1:16" ht="12.75" customHeight="1">
      <c r="A200" s="33">
        <v>190</v>
      </c>
      <c r="B200" s="275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31">
        <v>191</v>
      </c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3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45216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71" t="s">
        <v>16</v>
      </c>
      <c r="B8" s="373"/>
      <c r="C8" s="376" t="s">
        <v>20</v>
      </c>
      <c r="D8" s="376" t="s">
        <v>21</v>
      </c>
      <c r="E8" s="368" t="s">
        <v>22</v>
      </c>
      <c r="F8" s="369"/>
      <c r="G8" s="370"/>
      <c r="H8" s="368" t="s">
        <v>23</v>
      </c>
      <c r="I8" s="369"/>
      <c r="J8" s="370"/>
      <c r="K8" s="26"/>
      <c r="L8" s="48"/>
      <c r="M8" s="48"/>
      <c r="N8" s="1"/>
      <c r="O8" s="1"/>
    </row>
    <row r="9" spans="1:15" ht="36" customHeight="1">
      <c r="A9" s="372"/>
      <c r="B9" s="375"/>
      <c r="C9" s="375"/>
      <c r="D9" s="37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19731.75</v>
      </c>
      <c r="D10" s="34">
        <v>19734.966666666667</v>
      </c>
      <c r="E10" s="34">
        <v>19688.633333333335</v>
      </c>
      <c r="F10" s="34">
        <v>19645.516666666666</v>
      </c>
      <c r="G10" s="34">
        <v>19599.183333333334</v>
      </c>
      <c r="H10" s="34">
        <v>19778.083333333336</v>
      </c>
      <c r="I10" s="34">
        <v>19824.416666666664</v>
      </c>
      <c r="J10" s="34">
        <v>19867.533333333336</v>
      </c>
      <c r="K10" s="34">
        <v>19781.3</v>
      </c>
      <c r="L10" s="34">
        <v>19691.849999999999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44225.9</v>
      </c>
      <c r="D11" s="34">
        <v>44209.083333333336</v>
      </c>
      <c r="E11" s="34">
        <v>44061.216666666674</v>
      </c>
      <c r="F11" s="34">
        <v>43896.53333333334</v>
      </c>
      <c r="G11" s="34">
        <v>43748.666666666679</v>
      </c>
      <c r="H11" s="34">
        <v>44373.76666666667</v>
      </c>
      <c r="I11" s="34">
        <v>44521.633333333324</v>
      </c>
      <c r="J11" s="34">
        <v>44686.316666666666</v>
      </c>
      <c r="K11" s="34">
        <v>44356.95</v>
      </c>
      <c r="L11" s="34">
        <v>44044.4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3941.3</v>
      </c>
      <c r="D12" s="36">
        <v>3934.9333333333338</v>
      </c>
      <c r="E12" s="36">
        <v>3918.2166666666676</v>
      </c>
      <c r="F12" s="36">
        <v>3895.1333333333337</v>
      </c>
      <c r="G12" s="36">
        <v>3878.4166666666674</v>
      </c>
      <c r="H12" s="36">
        <v>3958.0166666666678</v>
      </c>
      <c r="I12" s="36">
        <v>3974.733333333334</v>
      </c>
      <c r="J12" s="36">
        <v>3997.816666666668</v>
      </c>
      <c r="K12" s="36">
        <v>3951.65</v>
      </c>
      <c r="L12" s="36">
        <v>3911.85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6309.9</v>
      </c>
      <c r="D13" s="36">
        <v>6310.5166666666664</v>
      </c>
      <c r="E13" s="36">
        <v>6290.1333333333332</v>
      </c>
      <c r="F13" s="36">
        <v>6270.3666666666668</v>
      </c>
      <c r="G13" s="36">
        <v>6249.9833333333336</v>
      </c>
      <c r="H13" s="36">
        <v>6330.2833333333328</v>
      </c>
      <c r="I13" s="36">
        <v>6350.6666666666661</v>
      </c>
      <c r="J13" s="36">
        <v>6370.4333333333325</v>
      </c>
      <c r="K13" s="36">
        <v>6330.9</v>
      </c>
      <c r="L13" s="36">
        <v>6290.75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31750.35</v>
      </c>
      <c r="D14" s="36">
        <v>31803.583333333332</v>
      </c>
      <c r="E14" s="36">
        <v>31657.416666666664</v>
      </c>
      <c r="F14" s="36">
        <v>31564.483333333334</v>
      </c>
      <c r="G14" s="36">
        <v>31418.316666666666</v>
      </c>
      <c r="H14" s="36">
        <v>31896.516666666663</v>
      </c>
      <c r="I14" s="36">
        <v>32042.683333333327</v>
      </c>
      <c r="J14" s="36">
        <v>32135.616666666661</v>
      </c>
      <c r="K14" s="36">
        <v>31949.75</v>
      </c>
      <c r="L14" s="36">
        <v>31710.65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6050.25</v>
      </c>
      <c r="D15" s="36">
        <v>6042</v>
      </c>
      <c r="E15" s="36">
        <v>6018.9</v>
      </c>
      <c r="F15" s="36">
        <v>5987.5499999999993</v>
      </c>
      <c r="G15" s="36">
        <v>5964.4499999999989</v>
      </c>
      <c r="H15" s="36">
        <v>6073.35</v>
      </c>
      <c r="I15" s="36">
        <v>6096.4500000000007</v>
      </c>
      <c r="J15" s="36">
        <v>6127.8000000000011</v>
      </c>
      <c r="K15" s="36">
        <v>6065.1</v>
      </c>
      <c r="L15" s="36">
        <v>6010.65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11648.9</v>
      </c>
      <c r="D16" s="36">
        <v>11641.933333333334</v>
      </c>
      <c r="E16" s="36">
        <v>11605.266666666668</v>
      </c>
      <c r="F16" s="36">
        <v>11561.633333333333</v>
      </c>
      <c r="G16" s="36">
        <v>11524.966666666667</v>
      </c>
      <c r="H16" s="36">
        <v>11685.566666666669</v>
      </c>
      <c r="I16" s="36">
        <v>11722.233333333334</v>
      </c>
      <c r="J16" s="36">
        <v>11765.86666666667</v>
      </c>
      <c r="K16" s="36">
        <v>11678.6</v>
      </c>
      <c r="L16" s="36">
        <v>11598.3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4281.45</v>
      </c>
      <c r="D17" s="36">
        <v>4268.9166666666661</v>
      </c>
      <c r="E17" s="36">
        <v>4238.4333333333325</v>
      </c>
      <c r="F17" s="36">
        <v>4195.4166666666661</v>
      </c>
      <c r="G17" s="36">
        <v>4164.9333333333325</v>
      </c>
      <c r="H17" s="36">
        <v>4311.9333333333325</v>
      </c>
      <c r="I17" s="36">
        <v>4342.4166666666661</v>
      </c>
      <c r="J17" s="36">
        <v>4385.4333333333325</v>
      </c>
      <c r="K17" s="31">
        <v>4299.3999999999996</v>
      </c>
      <c r="L17" s="31">
        <v>4225.8999999999996</v>
      </c>
      <c r="M17" s="31">
        <v>2.6496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22476.9</v>
      </c>
      <c r="D18" s="36">
        <v>22442.3</v>
      </c>
      <c r="E18" s="36">
        <v>22134.6</v>
      </c>
      <c r="F18" s="36">
        <v>21792.3</v>
      </c>
      <c r="G18" s="36">
        <v>21484.6</v>
      </c>
      <c r="H18" s="36">
        <v>22784.6</v>
      </c>
      <c r="I18" s="36">
        <v>23092.300000000003</v>
      </c>
      <c r="J18" s="36">
        <v>23434.6</v>
      </c>
      <c r="K18" s="31">
        <v>22750</v>
      </c>
      <c r="L18" s="31">
        <v>22100</v>
      </c>
      <c r="M18" s="31">
        <v>0.1671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180.45</v>
      </c>
      <c r="D19" s="36">
        <v>180.35</v>
      </c>
      <c r="E19" s="36">
        <v>179</v>
      </c>
      <c r="F19" s="36">
        <v>177.55</v>
      </c>
      <c r="G19" s="36">
        <v>176.20000000000002</v>
      </c>
      <c r="H19" s="36">
        <v>181.79999999999998</v>
      </c>
      <c r="I19" s="36">
        <v>183.14999999999995</v>
      </c>
      <c r="J19" s="36">
        <v>184.59999999999997</v>
      </c>
      <c r="K19" s="31">
        <v>181.7</v>
      </c>
      <c r="L19" s="31">
        <v>178.9</v>
      </c>
      <c r="M19" s="31">
        <v>16.954560000000001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227.15</v>
      </c>
      <c r="D20" s="36">
        <v>225.98333333333335</v>
      </c>
      <c r="E20" s="36">
        <v>223.16666666666669</v>
      </c>
      <c r="F20" s="36">
        <v>219.18333333333334</v>
      </c>
      <c r="G20" s="36">
        <v>216.36666666666667</v>
      </c>
      <c r="H20" s="36">
        <v>229.9666666666667</v>
      </c>
      <c r="I20" s="36">
        <v>232.78333333333336</v>
      </c>
      <c r="J20" s="36">
        <v>236.76666666666671</v>
      </c>
      <c r="K20" s="31">
        <v>228.8</v>
      </c>
      <c r="L20" s="31">
        <v>222</v>
      </c>
      <c r="M20" s="31">
        <v>33.991540000000001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2030.85</v>
      </c>
      <c r="D21" s="36">
        <v>2023.2833333333335</v>
      </c>
      <c r="E21" s="36">
        <v>2009.5666666666671</v>
      </c>
      <c r="F21" s="36">
        <v>1988.2833333333335</v>
      </c>
      <c r="G21" s="36">
        <v>1974.5666666666671</v>
      </c>
      <c r="H21" s="36">
        <v>2044.5666666666671</v>
      </c>
      <c r="I21" s="36">
        <v>2058.2833333333338</v>
      </c>
      <c r="J21" s="36">
        <v>2079.5666666666671</v>
      </c>
      <c r="K21" s="31">
        <v>2037</v>
      </c>
      <c r="L21" s="31">
        <v>2002</v>
      </c>
      <c r="M21" s="31">
        <v>2.2840699999999998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2429.35</v>
      </c>
      <c r="D22" s="36">
        <v>2438.6333333333332</v>
      </c>
      <c r="E22" s="36">
        <v>2412.5666666666666</v>
      </c>
      <c r="F22" s="36">
        <v>2395.7833333333333</v>
      </c>
      <c r="G22" s="36">
        <v>2369.7166666666667</v>
      </c>
      <c r="H22" s="36">
        <v>2455.4166666666665</v>
      </c>
      <c r="I22" s="36">
        <v>2481.4833333333331</v>
      </c>
      <c r="J22" s="36">
        <v>2498.2666666666664</v>
      </c>
      <c r="K22" s="31">
        <v>2464.6999999999998</v>
      </c>
      <c r="L22" s="31">
        <v>2421.85</v>
      </c>
      <c r="M22" s="31">
        <v>8.0385600000000004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938.8</v>
      </c>
      <c r="D23" s="36">
        <v>943.80000000000007</v>
      </c>
      <c r="E23" s="36">
        <v>931.00000000000011</v>
      </c>
      <c r="F23" s="36">
        <v>923.2</v>
      </c>
      <c r="G23" s="36">
        <v>910.40000000000009</v>
      </c>
      <c r="H23" s="36">
        <v>951.60000000000014</v>
      </c>
      <c r="I23" s="36">
        <v>964.40000000000009</v>
      </c>
      <c r="J23" s="36">
        <v>972.20000000000016</v>
      </c>
      <c r="K23" s="31">
        <v>956.6</v>
      </c>
      <c r="L23" s="31">
        <v>936</v>
      </c>
      <c r="M23" s="31">
        <v>3.7685200000000001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805.65</v>
      </c>
      <c r="D24" s="36">
        <v>809.13333333333333</v>
      </c>
      <c r="E24" s="36">
        <v>799.76666666666665</v>
      </c>
      <c r="F24" s="36">
        <v>793.88333333333333</v>
      </c>
      <c r="G24" s="36">
        <v>784.51666666666665</v>
      </c>
      <c r="H24" s="36">
        <v>815.01666666666665</v>
      </c>
      <c r="I24" s="36">
        <v>824.38333333333321</v>
      </c>
      <c r="J24" s="36">
        <v>830.26666666666665</v>
      </c>
      <c r="K24" s="31">
        <v>818.5</v>
      </c>
      <c r="L24" s="31">
        <v>803.25</v>
      </c>
      <c r="M24" s="31">
        <v>26.647939999999998</v>
      </c>
      <c r="N24" s="1"/>
      <c r="O24" s="1"/>
    </row>
    <row r="25" spans="1:15" ht="12.75" customHeight="1">
      <c r="A25" s="51">
        <v>16</v>
      </c>
      <c r="B25" s="53" t="s">
        <v>844</v>
      </c>
      <c r="C25" s="31">
        <v>329.65</v>
      </c>
      <c r="D25" s="36">
        <v>333.43333333333334</v>
      </c>
      <c r="E25" s="36">
        <v>323.2166666666667</v>
      </c>
      <c r="F25" s="36">
        <v>316.78333333333336</v>
      </c>
      <c r="G25" s="36">
        <v>306.56666666666672</v>
      </c>
      <c r="H25" s="36">
        <v>339.86666666666667</v>
      </c>
      <c r="I25" s="36">
        <v>350.08333333333326</v>
      </c>
      <c r="J25" s="36">
        <v>356.51666666666665</v>
      </c>
      <c r="K25" s="31">
        <v>343.65</v>
      </c>
      <c r="L25" s="31">
        <v>327</v>
      </c>
      <c r="M25" s="31">
        <v>55.695529999999998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3609.35</v>
      </c>
      <c r="D26" s="36">
        <v>3603.7833333333333</v>
      </c>
      <c r="E26" s="36">
        <v>3587.6666666666665</v>
      </c>
      <c r="F26" s="36">
        <v>3565.9833333333331</v>
      </c>
      <c r="G26" s="36">
        <v>3549.8666666666663</v>
      </c>
      <c r="H26" s="36">
        <v>3625.4666666666667</v>
      </c>
      <c r="I26" s="36">
        <v>3641.5833333333335</v>
      </c>
      <c r="J26" s="36">
        <v>3663.2666666666669</v>
      </c>
      <c r="K26" s="31">
        <v>3619.9</v>
      </c>
      <c r="L26" s="31">
        <v>3582.1</v>
      </c>
      <c r="M26" s="31">
        <v>0.82518999999999998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443.25</v>
      </c>
      <c r="D27" s="36">
        <v>442.33333333333331</v>
      </c>
      <c r="E27" s="36">
        <v>439.86666666666662</v>
      </c>
      <c r="F27" s="36">
        <v>436.48333333333329</v>
      </c>
      <c r="G27" s="36">
        <v>434.01666666666659</v>
      </c>
      <c r="H27" s="36">
        <v>445.71666666666664</v>
      </c>
      <c r="I27" s="36">
        <v>448.18333333333334</v>
      </c>
      <c r="J27" s="36">
        <v>451.56666666666666</v>
      </c>
      <c r="K27" s="31">
        <v>444.8</v>
      </c>
      <c r="L27" s="31">
        <v>438.95</v>
      </c>
      <c r="M27" s="31">
        <v>13.53905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5021.7</v>
      </c>
      <c r="D28" s="36">
        <v>5019.1833333333334</v>
      </c>
      <c r="E28" s="36">
        <v>4988.916666666667</v>
      </c>
      <c r="F28" s="36">
        <v>4956.1333333333332</v>
      </c>
      <c r="G28" s="36">
        <v>4925.8666666666668</v>
      </c>
      <c r="H28" s="36">
        <v>5051.9666666666672</v>
      </c>
      <c r="I28" s="36">
        <v>5082.2333333333336</v>
      </c>
      <c r="J28" s="36">
        <v>5115.0166666666673</v>
      </c>
      <c r="K28" s="31">
        <v>5049.45</v>
      </c>
      <c r="L28" s="31">
        <v>4986.3999999999996</v>
      </c>
      <c r="M28" s="31">
        <v>2.5980599999999998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380.6</v>
      </c>
      <c r="D29" s="36">
        <v>378.55</v>
      </c>
      <c r="E29" s="36">
        <v>375.35</v>
      </c>
      <c r="F29" s="36">
        <v>370.1</v>
      </c>
      <c r="G29" s="36">
        <v>366.90000000000003</v>
      </c>
      <c r="H29" s="36">
        <v>383.8</v>
      </c>
      <c r="I29" s="36">
        <v>386.99999999999994</v>
      </c>
      <c r="J29" s="36">
        <v>392.25</v>
      </c>
      <c r="K29" s="31">
        <v>381.75</v>
      </c>
      <c r="L29" s="31">
        <v>373.3</v>
      </c>
      <c r="M29" s="31">
        <v>22.83521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176.3</v>
      </c>
      <c r="D30" s="36">
        <v>176.65</v>
      </c>
      <c r="E30" s="36">
        <v>175.3</v>
      </c>
      <c r="F30" s="36">
        <v>174.3</v>
      </c>
      <c r="G30" s="36">
        <v>172.95000000000002</v>
      </c>
      <c r="H30" s="36">
        <v>177.65</v>
      </c>
      <c r="I30" s="36">
        <v>178.99999999999997</v>
      </c>
      <c r="J30" s="36">
        <v>180</v>
      </c>
      <c r="K30" s="31">
        <v>178</v>
      </c>
      <c r="L30" s="31">
        <v>175.65</v>
      </c>
      <c r="M30" s="31">
        <v>101.19504000000001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3112.05</v>
      </c>
      <c r="D31" s="36">
        <v>3112.0499999999997</v>
      </c>
      <c r="E31" s="36">
        <v>3096.0999999999995</v>
      </c>
      <c r="F31" s="36">
        <v>3080.1499999999996</v>
      </c>
      <c r="G31" s="36">
        <v>3064.1999999999994</v>
      </c>
      <c r="H31" s="36">
        <v>3127.9999999999995</v>
      </c>
      <c r="I31" s="36">
        <v>3143.9499999999994</v>
      </c>
      <c r="J31" s="36">
        <v>3159.8999999999996</v>
      </c>
      <c r="K31" s="31">
        <v>3128</v>
      </c>
      <c r="L31" s="31">
        <v>3096.1</v>
      </c>
      <c r="M31" s="31">
        <v>8.5301100000000005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1949.45</v>
      </c>
      <c r="D32" s="36">
        <v>1948.2833333333335</v>
      </c>
      <c r="E32" s="36">
        <v>1929.5666666666671</v>
      </c>
      <c r="F32" s="36">
        <v>1909.6833333333336</v>
      </c>
      <c r="G32" s="36">
        <v>1890.9666666666672</v>
      </c>
      <c r="H32" s="36">
        <v>1968.166666666667</v>
      </c>
      <c r="I32" s="36">
        <v>1986.8833333333337</v>
      </c>
      <c r="J32" s="36">
        <v>2006.7666666666669</v>
      </c>
      <c r="K32" s="31">
        <v>1967</v>
      </c>
      <c r="L32" s="31">
        <v>1928.4</v>
      </c>
      <c r="M32" s="31">
        <v>7.7404400000000004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595.20000000000005</v>
      </c>
      <c r="D33" s="36">
        <v>598.23333333333335</v>
      </c>
      <c r="E33" s="36">
        <v>591.9666666666667</v>
      </c>
      <c r="F33" s="36">
        <v>588.73333333333335</v>
      </c>
      <c r="G33" s="36">
        <v>582.4666666666667</v>
      </c>
      <c r="H33" s="36">
        <v>601.4666666666667</v>
      </c>
      <c r="I33" s="36">
        <v>607.73333333333335</v>
      </c>
      <c r="J33" s="36">
        <v>610.9666666666667</v>
      </c>
      <c r="K33" s="31">
        <v>604.5</v>
      </c>
      <c r="L33" s="31">
        <v>595</v>
      </c>
      <c r="M33" s="31">
        <v>3.27251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709.35</v>
      </c>
      <c r="D34" s="36">
        <v>709.81666666666672</v>
      </c>
      <c r="E34" s="36">
        <v>702.68333333333339</v>
      </c>
      <c r="F34" s="36">
        <v>696.01666666666665</v>
      </c>
      <c r="G34" s="36">
        <v>688.88333333333333</v>
      </c>
      <c r="H34" s="36">
        <v>716.48333333333346</v>
      </c>
      <c r="I34" s="36">
        <v>723.6166666666669</v>
      </c>
      <c r="J34" s="36">
        <v>730.28333333333353</v>
      </c>
      <c r="K34" s="31">
        <v>716.95</v>
      </c>
      <c r="L34" s="31">
        <v>703.15</v>
      </c>
      <c r="M34" s="31">
        <v>16.80941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909.5</v>
      </c>
      <c r="D35" s="36">
        <v>911.7833333333333</v>
      </c>
      <c r="E35" s="36">
        <v>904.81666666666661</v>
      </c>
      <c r="F35" s="36">
        <v>900.13333333333333</v>
      </c>
      <c r="G35" s="36">
        <v>893.16666666666663</v>
      </c>
      <c r="H35" s="36">
        <v>916.46666666666658</v>
      </c>
      <c r="I35" s="36">
        <v>923.43333333333328</v>
      </c>
      <c r="J35" s="36">
        <v>928.11666666666656</v>
      </c>
      <c r="K35" s="31">
        <v>918.75</v>
      </c>
      <c r="L35" s="31">
        <v>907.1</v>
      </c>
      <c r="M35" s="31">
        <v>12.32225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341.75</v>
      </c>
      <c r="D36" s="36">
        <v>343</v>
      </c>
      <c r="E36" s="36">
        <v>339.85</v>
      </c>
      <c r="F36" s="36">
        <v>337.95000000000005</v>
      </c>
      <c r="G36" s="36">
        <v>334.80000000000007</v>
      </c>
      <c r="H36" s="36">
        <v>344.9</v>
      </c>
      <c r="I36" s="36">
        <v>348.04999999999995</v>
      </c>
      <c r="J36" s="36">
        <v>349.94999999999993</v>
      </c>
      <c r="K36" s="31">
        <v>346.15</v>
      </c>
      <c r="L36" s="31">
        <v>341.1</v>
      </c>
      <c r="M36" s="31">
        <v>5.3784200000000002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1004.8</v>
      </c>
      <c r="D37" s="36">
        <v>1001.4166666666666</v>
      </c>
      <c r="E37" s="36">
        <v>993.38333333333321</v>
      </c>
      <c r="F37" s="36">
        <v>981.96666666666658</v>
      </c>
      <c r="G37" s="36">
        <v>973.93333333333317</v>
      </c>
      <c r="H37" s="36">
        <v>1012.8333333333333</v>
      </c>
      <c r="I37" s="36">
        <v>1020.8666666666668</v>
      </c>
      <c r="J37" s="36">
        <v>1032.2833333333333</v>
      </c>
      <c r="K37" s="31">
        <v>1009.45</v>
      </c>
      <c r="L37" s="31">
        <v>990</v>
      </c>
      <c r="M37" s="31">
        <v>46.4696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5076.7</v>
      </c>
      <c r="D38" s="36">
        <v>5069.3666666666659</v>
      </c>
      <c r="E38" s="36">
        <v>5039.3333333333321</v>
      </c>
      <c r="F38" s="36">
        <v>5001.9666666666662</v>
      </c>
      <c r="G38" s="36">
        <v>4971.9333333333325</v>
      </c>
      <c r="H38" s="36">
        <v>5106.7333333333318</v>
      </c>
      <c r="I38" s="36">
        <v>5136.7666666666664</v>
      </c>
      <c r="J38" s="36">
        <v>5174.1333333333314</v>
      </c>
      <c r="K38" s="31">
        <v>5099.3999999999996</v>
      </c>
      <c r="L38" s="31">
        <v>5032</v>
      </c>
      <c r="M38" s="31">
        <v>1.5855999999999999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1642.35</v>
      </c>
      <c r="D39" s="36">
        <v>1640.7166666666665</v>
      </c>
      <c r="E39" s="36">
        <v>1632.0333333333328</v>
      </c>
      <c r="F39" s="36">
        <v>1621.7166666666665</v>
      </c>
      <c r="G39" s="36">
        <v>1613.0333333333328</v>
      </c>
      <c r="H39" s="36">
        <v>1651.0333333333328</v>
      </c>
      <c r="I39" s="36">
        <v>1659.7166666666667</v>
      </c>
      <c r="J39" s="36">
        <v>1670.0333333333328</v>
      </c>
      <c r="K39" s="31">
        <v>1649.4</v>
      </c>
      <c r="L39" s="31">
        <v>1630.4</v>
      </c>
      <c r="M39" s="31">
        <v>8.5954800000000002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6850.25</v>
      </c>
      <c r="D40" s="36">
        <v>6835</v>
      </c>
      <c r="E40" s="36">
        <v>6806.6</v>
      </c>
      <c r="F40" s="36">
        <v>6762.9500000000007</v>
      </c>
      <c r="G40" s="36">
        <v>6734.5500000000011</v>
      </c>
      <c r="H40" s="36">
        <v>6878.65</v>
      </c>
      <c r="I40" s="36">
        <v>6907.0499999999993</v>
      </c>
      <c r="J40" s="36">
        <v>6950.6999999999989</v>
      </c>
      <c r="K40" s="31">
        <v>6863.4</v>
      </c>
      <c r="L40" s="31">
        <v>6791.35</v>
      </c>
      <c r="M40" s="31">
        <v>0.25559999999999999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8036</v>
      </c>
      <c r="D41" s="36">
        <v>8029.2166666666672</v>
      </c>
      <c r="E41" s="36">
        <v>7989.4333333333343</v>
      </c>
      <c r="F41" s="36">
        <v>7942.8666666666668</v>
      </c>
      <c r="G41" s="36">
        <v>7903.0833333333339</v>
      </c>
      <c r="H41" s="36">
        <v>8075.7833333333347</v>
      </c>
      <c r="I41" s="36">
        <v>8115.5666666666675</v>
      </c>
      <c r="J41" s="36">
        <v>8162.133333333335</v>
      </c>
      <c r="K41" s="31">
        <v>8069</v>
      </c>
      <c r="L41" s="31">
        <v>7982.65</v>
      </c>
      <c r="M41" s="31">
        <v>4.38246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2594.6999999999998</v>
      </c>
      <c r="D42" s="36">
        <v>2575.2000000000003</v>
      </c>
      <c r="E42" s="36">
        <v>2550.6000000000004</v>
      </c>
      <c r="F42" s="36">
        <v>2506.5</v>
      </c>
      <c r="G42" s="36">
        <v>2481.9</v>
      </c>
      <c r="H42" s="36">
        <v>2619.3000000000006</v>
      </c>
      <c r="I42" s="36">
        <v>2643.9</v>
      </c>
      <c r="J42" s="36">
        <v>2688.0000000000009</v>
      </c>
      <c r="K42" s="31">
        <v>2599.8000000000002</v>
      </c>
      <c r="L42" s="31">
        <v>2531.1</v>
      </c>
      <c r="M42" s="31">
        <v>2.2893699999999999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244.1</v>
      </c>
      <c r="D43" s="36">
        <v>243.23333333333335</v>
      </c>
      <c r="E43" s="36">
        <v>240.56666666666669</v>
      </c>
      <c r="F43" s="36">
        <v>237.03333333333333</v>
      </c>
      <c r="G43" s="36">
        <v>234.36666666666667</v>
      </c>
      <c r="H43" s="36">
        <v>246.76666666666671</v>
      </c>
      <c r="I43" s="36">
        <v>249.43333333333334</v>
      </c>
      <c r="J43" s="36">
        <v>252.96666666666673</v>
      </c>
      <c r="K43" s="31">
        <v>245.9</v>
      </c>
      <c r="L43" s="31">
        <v>239.7</v>
      </c>
      <c r="M43" s="31">
        <v>61.820549999999997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205.8</v>
      </c>
      <c r="D44" s="36">
        <v>204.58333333333334</v>
      </c>
      <c r="E44" s="36">
        <v>202.66666666666669</v>
      </c>
      <c r="F44" s="36">
        <v>199.53333333333333</v>
      </c>
      <c r="G44" s="36">
        <v>197.61666666666667</v>
      </c>
      <c r="H44" s="36">
        <v>207.7166666666667</v>
      </c>
      <c r="I44" s="36">
        <v>209.63333333333338</v>
      </c>
      <c r="J44" s="36">
        <v>212.76666666666671</v>
      </c>
      <c r="K44" s="31">
        <v>206.5</v>
      </c>
      <c r="L44" s="31">
        <v>201.45</v>
      </c>
      <c r="M44" s="31">
        <v>157.30298999999999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105.2</v>
      </c>
      <c r="D45" s="36">
        <v>105.53333333333335</v>
      </c>
      <c r="E45" s="36">
        <v>104.61666666666669</v>
      </c>
      <c r="F45" s="36">
        <v>104.03333333333335</v>
      </c>
      <c r="G45" s="36">
        <v>103.11666666666669</v>
      </c>
      <c r="H45" s="36">
        <v>106.11666666666669</v>
      </c>
      <c r="I45" s="36">
        <v>107.03333333333335</v>
      </c>
      <c r="J45" s="36">
        <v>107.61666666666669</v>
      </c>
      <c r="K45" s="31">
        <v>106.45</v>
      </c>
      <c r="L45" s="31">
        <v>104.95</v>
      </c>
      <c r="M45" s="31">
        <v>62.003680000000003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1634.25</v>
      </c>
      <c r="D46" s="36">
        <v>1631.4166666666667</v>
      </c>
      <c r="E46" s="36">
        <v>1617.8333333333335</v>
      </c>
      <c r="F46" s="36">
        <v>1601.4166666666667</v>
      </c>
      <c r="G46" s="36">
        <v>1587.8333333333335</v>
      </c>
      <c r="H46" s="36">
        <v>1647.8333333333335</v>
      </c>
      <c r="I46" s="36">
        <v>1661.416666666667</v>
      </c>
      <c r="J46" s="36">
        <v>1677.8333333333335</v>
      </c>
      <c r="K46" s="31">
        <v>1645</v>
      </c>
      <c r="L46" s="31">
        <v>1615</v>
      </c>
      <c r="M46" s="31">
        <v>1.49743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137.4</v>
      </c>
      <c r="D47" s="36">
        <v>137.28333333333333</v>
      </c>
      <c r="E47" s="36">
        <v>136.66666666666666</v>
      </c>
      <c r="F47" s="36">
        <v>135.93333333333334</v>
      </c>
      <c r="G47" s="36">
        <v>135.31666666666666</v>
      </c>
      <c r="H47" s="36">
        <v>138.01666666666665</v>
      </c>
      <c r="I47" s="36">
        <v>138.63333333333333</v>
      </c>
      <c r="J47" s="36">
        <v>139.36666666666665</v>
      </c>
      <c r="K47" s="31">
        <v>137.9</v>
      </c>
      <c r="L47" s="31">
        <v>136.55000000000001</v>
      </c>
      <c r="M47" s="31">
        <v>77.854799999999997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569.20000000000005</v>
      </c>
      <c r="D48" s="36">
        <v>566.9666666666667</v>
      </c>
      <c r="E48" s="36">
        <v>562.48333333333335</v>
      </c>
      <c r="F48" s="36">
        <v>555.76666666666665</v>
      </c>
      <c r="G48" s="36">
        <v>551.2833333333333</v>
      </c>
      <c r="H48" s="36">
        <v>573.68333333333339</v>
      </c>
      <c r="I48" s="36">
        <v>578.16666666666674</v>
      </c>
      <c r="J48" s="36">
        <v>584.88333333333344</v>
      </c>
      <c r="K48" s="31">
        <v>571.45000000000005</v>
      </c>
      <c r="L48" s="31">
        <v>560.25</v>
      </c>
      <c r="M48" s="31">
        <v>9.2870100000000004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1122.3499999999999</v>
      </c>
      <c r="D49" s="36">
        <v>1120.45</v>
      </c>
      <c r="E49" s="36">
        <v>1113.9000000000001</v>
      </c>
      <c r="F49" s="36">
        <v>1105.45</v>
      </c>
      <c r="G49" s="36">
        <v>1098.9000000000001</v>
      </c>
      <c r="H49" s="36">
        <v>1128.9000000000001</v>
      </c>
      <c r="I49" s="36">
        <v>1135.4499999999998</v>
      </c>
      <c r="J49" s="36">
        <v>1143.9000000000001</v>
      </c>
      <c r="K49" s="31">
        <v>1127</v>
      </c>
      <c r="L49" s="31">
        <v>1112</v>
      </c>
      <c r="M49" s="31">
        <v>5.7577199999999999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946.55</v>
      </c>
      <c r="D50" s="36">
        <v>949.7166666666667</v>
      </c>
      <c r="E50" s="36">
        <v>940.68333333333339</v>
      </c>
      <c r="F50" s="36">
        <v>934.81666666666672</v>
      </c>
      <c r="G50" s="36">
        <v>925.78333333333342</v>
      </c>
      <c r="H50" s="36">
        <v>955.58333333333337</v>
      </c>
      <c r="I50" s="36">
        <v>964.61666666666667</v>
      </c>
      <c r="J50" s="36">
        <v>970.48333333333335</v>
      </c>
      <c r="K50" s="31">
        <v>958.75</v>
      </c>
      <c r="L50" s="31">
        <v>943.85</v>
      </c>
      <c r="M50" s="31">
        <v>18.817209999999999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131.15</v>
      </c>
      <c r="D51" s="36">
        <v>129.91666666666666</v>
      </c>
      <c r="E51" s="36">
        <v>128.23333333333332</v>
      </c>
      <c r="F51" s="36">
        <v>125.31666666666666</v>
      </c>
      <c r="G51" s="36">
        <v>123.63333333333333</v>
      </c>
      <c r="H51" s="36">
        <v>132.83333333333331</v>
      </c>
      <c r="I51" s="36">
        <v>134.51666666666665</v>
      </c>
      <c r="J51" s="36">
        <v>137.43333333333331</v>
      </c>
      <c r="K51" s="31">
        <v>131.6</v>
      </c>
      <c r="L51" s="31">
        <v>127</v>
      </c>
      <c r="M51" s="31">
        <v>150.14283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254.2</v>
      </c>
      <c r="D52" s="36">
        <v>253.91666666666666</v>
      </c>
      <c r="E52" s="36">
        <v>252.7833333333333</v>
      </c>
      <c r="F52" s="36">
        <v>251.36666666666665</v>
      </c>
      <c r="G52" s="36">
        <v>250.23333333333329</v>
      </c>
      <c r="H52" s="36">
        <v>255.33333333333331</v>
      </c>
      <c r="I52" s="36">
        <v>256.4666666666667</v>
      </c>
      <c r="J52" s="36">
        <v>257.88333333333333</v>
      </c>
      <c r="K52" s="31">
        <v>255.05</v>
      </c>
      <c r="L52" s="31">
        <v>252.5</v>
      </c>
      <c r="M52" s="31">
        <v>15.140700000000001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20674.05</v>
      </c>
      <c r="D53" s="36">
        <v>20644.7</v>
      </c>
      <c r="E53" s="36">
        <v>20529.400000000001</v>
      </c>
      <c r="F53" s="36">
        <v>20384.75</v>
      </c>
      <c r="G53" s="36">
        <v>20269.45</v>
      </c>
      <c r="H53" s="36">
        <v>20789.350000000002</v>
      </c>
      <c r="I53" s="36">
        <v>20904.649999999998</v>
      </c>
      <c r="J53" s="36">
        <v>21049.300000000003</v>
      </c>
      <c r="K53" s="31">
        <v>20760</v>
      </c>
      <c r="L53" s="31">
        <v>20500.05</v>
      </c>
      <c r="M53" s="31">
        <v>0.25226999999999999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347.25</v>
      </c>
      <c r="D54" s="36">
        <v>345.90000000000003</v>
      </c>
      <c r="E54" s="36">
        <v>343.35000000000008</v>
      </c>
      <c r="F54" s="36">
        <v>339.45000000000005</v>
      </c>
      <c r="G54" s="36">
        <v>336.90000000000009</v>
      </c>
      <c r="H54" s="36">
        <v>349.80000000000007</v>
      </c>
      <c r="I54" s="36">
        <v>352.35</v>
      </c>
      <c r="J54" s="36">
        <v>356.25000000000006</v>
      </c>
      <c r="K54" s="31">
        <v>348.45</v>
      </c>
      <c r="L54" s="31">
        <v>342</v>
      </c>
      <c r="M54" s="31">
        <v>16.312349999999999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4586.05</v>
      </c>
      <c r="D55" s="36">
        <v>4577.5</v>
      </c>
      <c r="E55" s="36">
        <v>4563.55</v>
      </c>
      <c r="F55" s="36">
        <v>4541.05</v>
      </c>
      <c r="G55" s="36">
        <v>4527.1000000000004</v>
      </c>
      <c r="H55" s="36">
        <v>4600</v>
      </c>
      <c r="I55" s="36">
        <v>4613.9500000000007</v>
      </c>
      <c r="J55" s="36">
        <v>4636.45</v>
      </c>
      <c r="K55" s="31">
        <v>4591.45</v>
      </c>
      <c r="L55" s="31">
        <v>4555</v>
      </c>
      <c r="M55" s="31">
        <v>2.9211800000000001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371.35</v>
      </c>
      <c r="D56" s="36">
        <v>370.38333333333338</v>
      </c>
      <c r="E56" s="36">
        <v>365.96666666666675</v>
      </c>
      <c r="F56" s="36">
        <v>360.58333333333337</v>
      </c>
      <c r="G56" s="36">
        <v>356.16666666666674</v>
      </c>
      <c r="H56" s="36">
        <v>375.76666666666677</v>
      </c>
      <c r="I56" s="36">
        <v>380.18333333333339</v>
      </c>
      <c r="J56" s="36">
        <v>385.56666666666678</v>
      </c>
      <c r="K56" s="31">
        <v>374.8</v>
      </c>
      <c r="L56" s="31">
        <v>365</v>
      </c>
      <c r="M56" s="31">
        <v>63.012610000000002</v>
      </c>
      <c r="N56" s="1"/>
      <c r="O56" s="1"/>
    </row>
    <row r="57" spans="1:15" ht="12.75" customHeight="1">
      <c r="A57" s="51">
        <v>48</v>
      </c>
      <c r="B57" s="53" t="s">
        <v>349</v>
      </c>
      <c r="C57" s="31">
        <v>393.15</v>
      </c>
      <c r="D57" s="36">
        <v>393.40000000000003</v>
      </c>
      <c r="E57" s="36">
        <v>387.75000000000006</v>
      </c>
      <c r="F57" s="36">
        <v>382.35</v>
      </c>
      <c r="G57" s="36">
        <v>376.70000000000005</v>
      </c>
      <c r="H57" s="36">
        <v>398.80000000000007</v>
      </c>
      <c r="I57" s="36">
        <v>404.45000000000005</v>
      </c>
      <c r="J57" s="36">
        <v>409.85000000000008</v>
      </c>
      <c r="K57" s="31">
        <v>399.05</v>
      </c>
      <c r="L57" s="31">
        <v>388</v>
      </c>
      <c r="M57" s="31">
        <v>12.77647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1245.7</v>
      </c>
      <c r="D58" s="36">
        <v>1247.4333333333334</v>
      </c>
      <c r="E58" s="36">
        <v>1237.0666666666668</v>
      </c>
      <c r="F58" s="36">
        <v>1228.4333333333334</v>
      </c>
      <c r="G58" s="36">
        <v>1218.0666666666668</v>
      </c>
      <c r="H58" s="36">
        <v>1256.0666666666668</v>
      </c>
      <c r="I58" s="36">
        <v>1266.4333333333336</v>
      </c>
      <c r="J58" s="36">
        <v>1275.0666666666668</v>
      </c>
      <c r="K58" s="31">
        <v>1257.8</v>
      </c>
      <c r="L58" s="31">
        <v>1238.8</v>
      </c>
      <c r="M58" s="31">
        <v>13.015230000000001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1164.4000000000001</v>
      </c>
      <c r="D59" s="36">
        <v>1164.4333333333334</v>
      </c>
      <c r="E59" s="36">
        <v>1158.7666666666669</v>
      </c>
      <c r="F59" s="36">
        <v>1153.1333333333334</v>
      </c>
      <c r="G59" s="36">
        <v>1147.4666666666669</v>
      </c>
      <c r="H59" s="36">
        <v>1170.0666666666668</v>
      </c>
      <c r="I59" s="36">
        <v>1175.7333333333333</v>
      </c>
      <c r="J59" s="36">
        <v>1181.3666666666668</v>
      </c>
      <c r="K59" s="31">
        <v>1170.0999999999999</v>
      </c>
      <c r="L59" s="31">
        <v>1158.8</v>
      </c>
      <c r="M59" s="31">
        <v>8.0220699999999994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312</v>
      </c>
      <c r="D60" s="36">
        <v>310.73333333333335</v>
      </c>
      <c r="E60" s="36">
        <v>307.81666666666672</v>
      </c>
      <c r="F60" s="36">
        <v>303.63333333333338</v>
      </c>
      <c r="G60" s="36">
        <v>300.71666666666675</v>
      </c>
      <c r="H60" s="36">
        <v>314.91666666666669</v>
      </c>
      <c r="I60" s="36">
        <v>317.83333333333331</v>
      </c>
      <c r="J60" s="36">
        <v>322.01666666666665</v>
      </c>
      <c r="K60" s="31">
        <v>313.64999999999998</v>
      </c>
      <c r="L60" s="31">
        <v>306.55</v>
      </c>
      <c r="M60" s="31">
        <v>105.35107000000001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5040.1499999999996</v>
      </c>
      <c r="D61" s="36">
        <v>5043.4333333333334</v>
      </c>
      <c r="E61" s="36">
        <v>4998.0666666666666</v>
      </c>
      <c r="F61" s="36">
        <v>4955.9833333333336</v>
      </c>
      <c r="G61" s="36">
        <v>4910.6166666666668</v>
      </c>
      <c r="H61" s="36">
        <v>5085.5166666666664</v>
      </c>
      <c r="I61" s="36">
        <v>5130.8833333333332</v>
      </c>
      <c r="J61" s="36">
        <v>5172.9666666666662</v>
      </c>
      <c r="K61" s="31">
        <v>5088.8</v>
      </c>
      <c r="L61" s="31">
        <v>5001.3500000000004</v>
      </c>
      <c r="M61" s="31">
        <v>3.4141699999999999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2074.1999999999998</v>
      </c>
      <c r="D62" s="36">
        <v>2067.8166666666666</v>
      </c>
      <c r="E62" s="36">
        <v>2046.6333333333332</v>
      </c>
      <c r="F62" s="36">
        <v>2019.0666666666666</v>
      </c>
      <c r="G62" s="36">
        <v>1997.8833333333332</v>
      </c>
      <c r="H62" s="36">
        <v>2095.3833333333332</v>
      </c>
      <c r="I62" s="36">
        <v>2116.5666666666666</v>
      </c>
      <c r="J62" s="36">
        <v>2144.1333333333332</v>
      </c>
      <c r="K62" s="31">
        <v>2089</v>
      </c>
      <c r="L62" s="31">
        <v>2040.25</v>
      </c>
      <c r="M62" s="31">
        <v>6.3870300000000002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716.6</v>
      </c>
      <c r="D63" s="36">
        <v>713.45000000000016</v>
      </c>
      <c r="E63" s="36">
        <v>708.60000000000036</v>
      </c>
      <c r="F63" s="36">
        <v>700.60000000000025</v>
      </c>
      <c r="G63" s="36">
        <v>695.75000000000045</v>
      </c>
      <c r="H63" s="36">
        <v>721.45000000000027</v>
      </c>
      <c r="I63" s="36">
        <v>726.3</v>
      </c>
      <c r="J63" s="36">
        <v>734.30000000000018</v>
      </c>
      <c r="K63" s="31">
        <v>718.3</v>
      </c>
      <c r="L63" s="31">
        <v>705.45</v>
      </c>
      <c r="M63" s="31">
        <v>13.70256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1154.5999999999999</v>
      </c>
      <c r="D64" s="36">
        <v>1156.55</v>
      </c>
      <c r="E64" s="36">
        <v>1146.6499999999999</v>
      </c>
      <c r="F64" s="36">
        <v>1138.6999999999998</v>
      </c>
      <c r="G64" s="36">
        <v>1128.7999999999997</v>
      </c>
      <c r="H64" s="36">
        <v>1164.5</v>
      </c>
      <c r="I64" s="36">
        <v>1174.4000000000001</v>
      </c>
      <c r="J64" s="36">
        <v>1182.3500000000001</v>
      </c>
      <c r="K64" s="31">
        <v>1166.45</v>
      </c>
      <c r="L64" s="31">
        <v>1148.5999999999999</v>
      </c>
      <c r="M64" s="31">
        <v>4.2503200000000003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300.45</v>
      </c>
      <c r="D65" s="36">
        <v>301.23333333333335</v>
      </c>
      <c r="E65" s="36">
        <v>299.26666666666671</v>
      </c>
      <c r="F65" s="36">
        <v>298.08333333333337</v>
      </c>
      <c r="G65" s="36">
        <v>296.11666666666673</v>
      </c>
      <c r="H65" s="36">
        <v>302.41666666666669</v>
      </c>
      <c r="I65" s="36">
        <v>304.38333333333338</v>
      </c>
      <c r="J65" s="36">
        <v>305.56666666666666</v>
      </c>
      <c r="K65" s="31">
        <v>303.2</v>
      </c>
      <c r="L65" s="31">
        <v>300.05</v>
      </c>
      <c r="M65" s="31">
        <v>8.3911200000000008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1717.15</v>
      </c>
      <c r="D66" s="36">
        <v>1719.6000000000001</v>
      </c>
      <c r="E66" s="36">
        <v>1706.3000000000002</v>
      </c>
      <c r="F66" s="36">
        <v>1695.45</v>
      </c>
      <c r="G66" s="36">
        <v>1682.15</v>
      </c>
      <c r="H66" s="36">
        <v>1730.4500000000003</v>
      </c>
      <c r="I66" s="36">
        <v>1743.75</v>
      </c>
      <c r="J66" s="36">
        <v>1754.6000000000004</v>
      </c>
      <c r="K66" s="31">
        <v>1732.9</v>
      </c>
      <c r="L66" s="31">
        <v>1708.75</v>
      </c>
      <c r="M66" s="31">
        <v>5.50814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536.95000000000005</v>
      </c>
      <c r="D67" s="36">
        <v>536.81666666666672</v>
      </c>
      <c r="E67" s="36">
        <v>534.68333333333339</v>
      </c>
      <c r="F67" s="36">
        <v>532.41666666666663</v>
      </c>
      <c r="G67" s="36">
        <v>530.2833333333333</v>
      </c>
      <c r="H67" s="36">
        <v>539.08333333333348</v>
      </c>
      <c r="I67" s="36">
        <v>541.21666666666692</v>
      </c>
      <c r="J67" s="36">
        <v>543.48333333333358</v>
      </c>
      <c r="K67" s="31">
        <v>538.95000000000005</v>
      </c>
      <c r="L67" s="31">
        <v>534.54999999999995</v>
      </c>
      <c r="M67" s="31">
        <v>18.072369999999999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2322.1</v>
      </c>
      <c r="D68" s="36">
        <v>2325.8166666666666</v>
      </c>
      <c r="E68" s="36">
        <v>2278.2833333333333</v>
      </c>
      <c r="F68" s="36">
        <v>2234.4666666666667</v>
      </c>
      <c r="G68" s="36">
        <v>2186.9333333333334</v>
      </c>
      <c r="H68" s="36">
        <v>2369.6333333333332</v>
      </c>
      <c r="I68" s="36">
        <v>2417.1666666666661</v>
      </c>
      <c r="J68" s="36">
        <v>2460.9833333333331</v>
      </c>
      <c r="K68" s="31">
        <v>2373.35</v>
      </c>
      <c r="L68" s="31">
        <v>2282</v>
      </c>
      <c r="M68" s="31">
        <v>14.06372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2111.1</v>
      </c>
      <c r="D69" s="36">
        <v>2102.6</v>
      </c>
      <c r="E69" s="36">
        <v>2084.1999999999998</v>
      </c>
      <c r="F69" s="36">
        <v>2057.2999999999997</v>
      </c>
      <c r="G69" s="36">
        <v>2038.8999999999996</v>
      </c>
      <c r="H69" s="36">
        <v>2129.5</v>
      </c>
      <c r="I69" s="36">
        <v>2147.9000000000005</v>
      </c>
      <c r="J69" s="36">
        <v>2174.8000000000002</v>
      </c>
      <c r="K69" s="31">
        <v>2121</v>
      </c>
      <c r="L69" s="31">
        <v>2075.6999999999998</v>
      </c>
      <c r="M69" s="31">
        <v>2.8237999999999999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425.1</v>
      </c>
      <c r="D70" s="36">
        <v>425.45</v>
      </c>
      <c r="E70" s="36">
        <v>422.29999999999995</v>
      </c>
      <c r="F70" s="36">
        <v>419.49999999999994</v>
      </c>
      <c r="G70" s="36">
        <v>416.34999999999991</v>
      </c>
      <c r="H70" s="36">
        <v>428.25</v>
      </c>
      <c r="I70" s="36">
        <v>431.4</v>
      </c>
      <c r="J70" s="36">
        <v>434.20000000000005</v>
      </c>
      <c r="K70" s="31">
        <v>428.6</v>
      </c>
      <c r="L70" s="31">
        <v>422.65</v>
      </c>
      <c r="M70" s="31">
        <v>6.0967700000000002</v>
      </c>
      <c r="N70" s="1"/>
      <c r="O70" s="1"/>
    </row>
    <row r="71" spans="1:15" ht="12.75" customHeight="1">
      <c r="A71" s="51">
        <v>62</v>
      </c>
      <c r="B71" s="53" t="s">
        <v>371</v>
      </c>
      <c r="C71" s="31">
        <v>211.25</v>
      </c>
      <c r="D71" s="36">
        <v>211.54999999999998</v>
      </c>
      <c r="E71" s="36">
        <v>210.09999999999997</v>
      </c>
      <c r="F71" s="36">
        <v>208.95</v>
      </c>
      <c r="G71" s="36">
        <v>207.49999999999997</v>
      </c>
      <c r="H71" s="36">
        <v>212.69999999999996</v>
      </c>
      <c r="I71" s="36">
        <v>214.14999999999995</v>
      </c>
      <c r="J71" s="36">
        <v>215.29999999999995</v>
      </c>
      <c r="K71" s="31">
        <v>213</v>
      </c>
      <c r="L71" s="31">
        <v>210.4</v>
      </c>
      <c r="M71" s="31">
        <v>3.9094099999999998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3655.2</v>
      </c>
      <c r="D72" s="36">
        <v>3673.85</v>
      </c>
      <c r="E72" s="36">
        <v>3621.1</v>
      </c>
      <c r="F72" s="36">
        <v>3587</v>
      </c>
      <c r="G72" s="36">
        <v>3534.25</v>
      </c>
      <c r="H72" s="36">
        <v>3707.95</v>
      </c>
      <c r="I72" s="36">
        <v>3760.7</v>
      </c>
      <c r="J72" s="36">
        <v>3794.7999999999997</v>
      </c>
      <c r="K72" s="31">
        <v>3726.6</v>
      </c>
      <c r="L72" s="31">
        <v>3639.75</v>
      </c>
      <c r="M72" s="31">
        <v>2.7484700000000002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5388.85</v>
      </c>
      <c r="D73" s="36">
        <v>5362.9333333333334</v>
      </c>
      <c r="E73" s="36">
        <v>5316.916666666667</v>
      </c>
      <c r="F73" s="36">
        <v>5244.9833333333336</v>
      </c>
      <c r="G73" s="36">
        <v>5198.9666666666672</v>
      </c>
      <c r="H73" s="36">
        <v>5434.8666666666668</v>
      </c>
      <c r="I73" s="36">
        <v>5480.8833333333332</v>
      </c>
      <c r="J73" s="36">
        <v>5552.8166666666666</v>
      </c>
      <c r="K73" s="31">
        <v>5408.95</v>
      </c>
      <c r="L73" s="31">
        <v>5291</v>
      </c>
      <c r="M73" s="31">
        <v>3.5638700000000001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567.1</v>
      </c>
      <c r="D74" s="36">
        <v>567.5333333333333</v>
      </c>
      <c r="E74" s="36">
        <v>563.16666666666663</v>
      </c>
      <c r="F74" s="36">
        <v>559.23333333333335</v>
      </c>
      <c r="G74" s="36">
        <v>554.86666666666667</v>
      </c>
      <c r="H74" s="36">
        <v>571.46666666666658</v>
      </c>
      <c r="I74" s="36">
        <v>575.83333333333337</v>
      </c>
      <c r="J74" s="36">
        <v>579.76666666666654</v>
      </c>
      <c r="K74" s="31">
        <v>571.9</v>
      </c>
      <c r="L74" s="31">
        <v>563.6</v>
      </c>
      <c r="M74" s="31">
        <v>21.321899999999999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3856.8</v>
      </c>
      <c r="D75" s="36">
        <v>3834.4833333333336</v>
      </c>
      <c r="E75" s="36">
        <v>3795.0666666666671</v>
      </c>
      <c r="F75" s="36">
        <v>3733.3333333333335</v>
      </c>
      <c r="G75" s="36">
        <v>3693.916666666667</v>
      </c>
      <c r="H75" s="36">
        <v>3896.2166666666672</v>
      </c>
      <c r="I75" s="36">
        <v>3935.6333333333332</v>
      </c>
      <c r="J75" s="36">
        <v>3997.3666666666672</v>
      </c>
      <c r="K75" s="31">
        <v>3873.9</v>
      </c>
      <c r="L75" s="31">
        <v>3772.75</v>
      </c>
      <c r="M75" s="31">
        <v>11.02582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5493.1</v>
      </c>
      <c r="D76" s="36">
        <v>5486.7</v>
      </c>
      <c r="E76" s="36">
        <v>5466.4</v>
      </c>
      <c r="F76" s="36">
        <v>5439.7</v>
      </c>
      <c r="G76" s="36">
        <v>5419.4</v>
      </c>
      <c r="H76" s="36">
        <v>5513.4</v>
      </c>
      <c r="I76" s="36">
        <v>5533.7000000000007</v>
      </c>
      <c r="J76" s="36">
        <v>5560.4</v>
      </c>
      <c r="K76" s="31">
        <v>5507</v>
      </c>
      <c r="L76" s="31">
        <v>5460</v>
      </c>
      <c r="M76" s="31">
        <v>1.71844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3486.6</v>
      </c>
      <c r="D77" s="36">
        <v>3483.9</v>
      </c>
      <c r="E77" s="36">
        <v>3464.8</v>
      </c>
      <c r="F77" s="36">
        <v>3443</v>
      </c>
      <c r="G77" s="36">
        <v>3423.9</v>
      </c>
      <c r="H77" s="36">
        <v>3505.7000000000003</v>
      </c>
      <c r="I77" s="36">
        <v>3524.7999999999997</v>
      </c>
      <c r="J77" s="36">
        <v>3546.6000000000004</v>
      </c>
      <c r="K77" s="31">
        <v>3503</v>
      </c>
      <c r="L77" s="31">
        <v>3462.1</v>
      </c>
      <c r="M77" s="31">
        <v>1.4766300000000001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3365.65</v>
      </c>
      <c r="D78" s="36">
        <v>3365.4666666666667</v>
      </c>
      <c r="E78" s="36">
        <v>3331.2833333333333</v>
      </c>
      <c r="F78" s="36">
        <v>3296.9166666666665</v>
      </c>
      <c r="G78" s="36">
        <v>3262.7333333333331</v>
      </c>
      <c r="H78" s="36">
        <v>3399.8333333333335</v>
      </c>
      <c r="I78" s="36">
        <v>3434.0166666666669</v>
      </c>
      <c r="J78" s="36">
        <v>3468.3833333333337</v>
      </c>
      <c r="K78" s="31">
        <v>3399.65</v>
      </c>
      <c r="L78" s="31">
        <v>3331.1</v>
      </c>
      <c r="M78" s="31">
        <v>2.4178299999999999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148.55000000000001</v>
      </c>
      <c r="D79" s="36">
        <v>149.28333333333333</v>
      </c>
      <c r="E79" s="36">
        <v>145.96666666666667</v>
      </c>
      <c r="F79" s="36">
        <v>143.38333333333333</v>
      </c>
      <c r="G79" s="36">
        <v>140.06666666666666</v>
      </c>
      <c r="H79" s="36">
        <v>151.86666666666667</v>
      </c>
      <c r="I79" s="36">
        <v>155.18333333333334</v>
      </c>
      <c r="J79" s="36">
        <v>157.76666666666668</v>
      </c>
      <c r="K79" s="31">
        <v>152.6</v>
      </c>
      <c r="L79" s="31">
        <v>146.69999999999999</v>
      </c>
      <c r="M79" s="31">
        <v>325.31560999999999</v>
      </c>
      <c r="N79" s="1"/>
      <c r="O79" s="1"/>
    </row>
    <row r="80" spans="1:15" ht="12.75" customHeight="1">
      <c r="A80" s="51">
        <v>71</v>
      </c>
      <c r="B80" s="53" t="s">
        <v>402</v>
      </c>
      <c r="C80" s="31">
        <v>2772.35</v>
      </c>
      <c r="D80" s="36">
        <v>2800.5833333333335</v>
      </c>
      <c r="E80" s="36">
        <v>2721.2166666666672</v>
      </c>
      <c r="F80" s="36">
        <v>2670.0833333333335</v>
      </c>
      <c r="G80" s="36">
        <v>2590.7166666666672</v>
      </c>
      <c r="H80" s="36">
        <v>2851.7166666666672</v>
      </c>
      <c r="I80" s="36">
        <v>2931.083333333333</v>
      </c>
      <c r="J80" s="36">
        <v>2982.2166666666672</v>
      </c>
      <c r="K80" s="31">
        <v>2879.95</v>
      </c>
      <c r="L80" s="31">
        <v>2749.45</v>
      </c>
      <c r="M80" s="31">
        <v>1.1184000000000001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337.2</v>
      </c>
      <c r="D81" s="36">
        <v>337.08333333333331</v>
      </c>
      <c r="E81" s="36">
        <v>334.41666666666663</v>
      </c>
      <c r="F81" s="36">
        <v>331.63333333333333</v>
      </c>
      <c r="G81" s="36">
        <v>328.96666666666664</v>
      </c>
      <c r="H81" s="36">
        <v>339.86666666666662</v>
      </c>
      <c r="I81" s="36">
        <v>342.53333333333325</v>
      </c>
      <c r="J81" s="36">
        <v>345.31666666666661</v>
      </c>
      <c r="K81" s="31">
        <v>339.75</v>
      </c>
      <c r="L81" s="31">
        <v>334.3</v>
      </c>
      <c r="M81" s="31">
        <v>14.430020000000001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129.94999999999999</v>
      </c>
      <c r="D82" s="36">
        <v>129.66666666666666</v>
      </c>
      <c r="E82" s="36">
        <v>128.48333333333332</v>
      </c>
      <c r="F82" s="36">
        <v>127.01666666666665</v>
      </c>
      <c r="G82" s="36">
        <v>125.83333333333331</v>
      </c>
      <c r="H82" s="36">
        <v>131.13333333333333</v>
      </c>
      <c r="I82" s="36">
        <v>132.31666666666666</v>
      </c>
      <c r="J82" s="36">
        <v>133.78333333333333</v>
      </c>
      <c r="K82" s="31">
        <v>130.85</v>
      </c>
      <c r="L82" s="31">
        <v>128.19999999999999</v>
      </c>
      <c r="M82" s="31">
        <v>224.11704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1573.8</v>
      </c>
      <c r="D83" s="36">
        <v>1589.5333333333335</v>
      </c>
      <c r="E83" s="36">
        <v>1550.366666666667</v>
      </c>
      <c r="F83" s="36">
        <v>1526.9333333333334</v>
      </c>
      <c r="G83" s="36">
        <v>1487.7666666666669</v>
      </c>
      <c r="H83" s="36">
        <v>1612.9666666666672</v>
      </c>
      <c r="I83" s="36">
        <v>1652.1333333333337</v>
      </c>
      <c r="J83" s="36">
        <v>1675.5666666666673</v>
      </c>
      <c r="K83" s="31">
        <v>1628.7</v>
      </c>
      <c r="L83" s="31">
        <v>1566.1</v>
      </c>
      <c r="M83" s="31">
        <v>3.32145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986.55</v>
      </c>
      <c r="D84" s="36">
        <v>984.7166666666667</v>
      </c>
      <c r="E84" s="36">
        <v>980.23333333333335</v>
      </c>
      <c r="F84" s="36">
        <v>973.91666666666663</v>
      </c>
      <c r="G84" s="36">
        <v>969.43333333333328</v>
      </c>
      <c r="H84" s="36">
        <v>991.03333333333342</v>
      </c>
      <c r="I84" s="36">
        <v>995.51666666666677</v>
      </c>
      <c r="J84" s="36">
        <v>1001.8333333333335</v>
      </c>
      <c r="K84" s="31">
        <v>989.2</v>
      </c>
      <c r="L84" s="31">
        <v>978.4</v>
      </c>
      <c r="M84" s="31">
        <v>5.0083599999999997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1701.15</v>
      </c>
      <c r="D85" s="36">
        <v>1692.7833333333335</v>
      </c>
      <c r="E85" s="36">
        <v>1680.5666666666671</v>
      </c>
      <c r="F85" s="36">
        <v>1659.9833333333336</v>
      </c>
      <c r="G85" s="36">
        <v>1647.7666666666671</v>
      </c>
      <c r="H85" s="36">
        <v>1713.366666666667</v>
      </c>
      <c r="I85" s="36">
        <v>1725.5833333333337</v>
      </c>
      <c r="J85" s="36">
        <v>1746.166666666667</v>
      </c>
      <c r="K85" s="31">
        <v>1705</v>
      </c>
      <c r="L85" s="31">
        <v>1672.2</v>
      </c>
      <c r="M85" s="31">
        <v>4.5170500000000002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1973.7</v>
      </c>
      <c r="D86" s="36">
        <v>1977.2333333333333</v>
      </c>
      <c r="E86" s="36">
        <v>1954.4666666666667</v>
      </c>
      <c r="F86" s="36">
        <v>1935.2333333333333</v>
      </c>
      <c r="G86" s="36">
        <v>1912.4666666666667</v>
      </c>
      <c r="H86" s="36">
        <v>1996.4666666666667</v>
      </c>
      <c r="I86" s="36">
        <v>2019.2333333333336</v>
      </c>
      <c r="J86" s="36">
        <v>2038.4666666666667</v>
      </c>
      <c r="K86" s="31">
        <v>2000</v>
      </c>
      <c r="L86" s="31">
        <v>1958</v>
      </c>
      <c r="M86" s="31">
        <v>6.6566700000000001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425.15</v>
      </c>
      <c r="D87" s="36">
        <v>425.45</v>
      </c>
      <c r="E87" s="36">
        <v>423.29999999999995</v>
      </c>
      <c r="F87" s="36">
        <v>421.45</v>
      </c>
      <c r="G87" s="36">
        <v>419.29999999999995</v>
      </c>
      <c r="H87" s="36">
        <v>427.29999999999995</v>
      </c>
      <c r="I87" s="36">
        <v>429.44999999999993</v>
      </c>
      <c r="J87" s="36">
        <v>431.29999999999995</v>
      </c>
      <c r="K87" s="31">
        <v>427.6</v>
      </c>
      <c r="L87" s="31">
        <v>423.6</v>
      </c>
      <c r="M87" s="31">
        <v>7.5926400000000003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1963.3</v>
      </c>
      <c r="D88" s="36">
        <v>1966.6833333333334</v>
      </c>
      <c r="E88" s="36">
        <v>1953.4166666666667</v>
      </c>
      <c r="F88" s="36">
        <v>1943.5333333333333</v>
      </c>
      <c r="G88" s="36">
        <v>1930.2666666666667</v>
      </c>
      <c r="H88" s="36">
        <v>1976.5666666666668</v>
      </c>
      <c r="I88" s="36">
        <v>1989.8333333333333</v>
      </c>
      <c r="J88" s="36">
        <v>1999.7166666666669</v>
      </c>
      <c r="K88" s="31">
        <v>1979.95</v>
      </c>
      <c r="L88" s="31">
        <v>1956.8</v>
      </c>
      <c r="M88" s="31">
        <v>7.8657599999999999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1414.25</v>
      </c>
      <c r="D89" s="36">
        <v>1406.3999999999999</v>
      </c>
      <c r="E89" s="36">
        <v>1392.7999999999997</v>
      </c>
      <c r="F89" s="36">
        <v>1371.35</v>
      </c>
      <c r="G89" s="36">
        <v>1357.7499999999998</v>
      </c>
      <c r="H89" s="36">
        <v>1427.8499999999997</v>
      </c>
      <c r="I89" s="36">
        <v>1441.4499999999996</v>
      </c>
      <c r="J89" s="36">
        <v>1462.8999999999996</v>
      </c>
      <c r="K89" s="31">
        <v>1420</v>
      </c>
      <c r="L89" s="31">
        <v>1384.95</v>
      </c>
      <c r="M89" s="31">
        <v>6.22342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1270.6500000000001</v>
      </c>
      <c r="D90" s="36">
        <v>1270.0833333333333</v>
      </c>
      <c r="E90" s="36">
        <v>1260.8666666666666</v>
      </c>
      <c r="F90" s="36">
        <v>1251.0833333333333</v>
      </c>
      <c r="G90" s="36">
        <v>1241.8666666666666</v>
      </c>
      <c r="H90" s="36">
        <v>1279.8666666666666</v>
      </c>
      <c r="I90" s="36">
        <v>1289.0833333333333</v>
      </c>
      <c r="J90" s="36">
        <v>1298.8666666666666</v>
      </c>
      <c r="K90" s="31">
        <v>1279.3</v>
      </c>
      <c r="L90" s="31">
        <v>1260.3</v>
      </c>
      <c r="M90" s="31">
        <v>25.271129999999999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2858.5</v>
      </c>
      <c r="D91" s="36">
        <v>2848.1333333333332</v>
      </c>
      <c r="E91" s="36">
        <v>2830.3666666666663</v>
      </c>
      <c r="F91" s="36">
        <v>2802.2333333333331</v>
      </c>
      <c r="G91" s="36">
        <v>2784.4666666666662</v>
      </c>
      <c r="H91" s="36">
        <v>2876.2666666666664</v>
      </c>
      <c r="I91" s="36">
        <v>2894.0333333333328</v>
      </c>
      <c r="J91" s="36">
        <v>2922.1666666666665</v>
      </c>
      <c r="K91" s="31">
        <v>2865.9</v>
      </c>
      <c r="L91" s="31">
        <v>2820</v>
      </c>
      <c r="M91" s="31">
        <v>4.4598199999999997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1529.6</v>
      </c>
      <c r="D92" s="36">
        <v>1528.1833333333334</v>
      </c>
      <c r="E92" s="36">
        <v>1521.9166666666667</v>
      </c>
      <c r="F92" s="36">
        <v>1514.2333333333333</v>
      </c>
      <c r="G92" s="36">
        <v>1507.9666666666667</v>
      </c>
      <c r="H92" s="36">
        <v>1535.8666666666668</v>
      </c>
      <c r="I92" s="36">
        <v>1542.1333333333332</v>
      </c>
      <c r="J92" s="36">
        <v>1549.8166666666668</v>
      </c>
      <c r="K92" s="31">
        <v>1534.45</v>
      </c>
      <c r="L92" s="31">
        <v>1520.5</v>
      </c>
      <c r="M92" s="31">
        <v>89.280420000000007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630.04999999999995</v>
      </c>
      <c r="D93" s="36">
        <v>628.23333333333323</v>
      </c>
      <c r="E93" s="36">
        <v>621.46666666666647</v>
      </c>
      <c r="F93" s="36">
        <v>612.88333333333321</v>
      </c>
      <c r="G93" s="36">
        <v>606.11666666666645</v>
      </c>
      <c r="H93" s="36">
        <v>636.81666666666649</v>
      </c>
      <c r="I93" s="36">
        <v>643.58333333333314</v>
      </c>
      <c r="J93" s="36">
        <v>652.16666666666652</v>
      </c>
      <c r="K93" s="31">
        <v>635</v>
      </c>
      <c r="L93" s="31">
        <v>619.65</v>
      </c>
      <c r="M93" s="31">
        <v>33.995930000000001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3161</v>
      </c>
      <c r="D94" s="36">
        <v>3145.0499999999997</v>
      </c>
      <c r="E94" s="36">
        <v>3115.7999999999993</v>
      </c>
      <c r="F94" s="36">
        <v>3070.5999999999995</v>
      </c>
      <c r="G94" s="36">
        <v>3041.349999999999</v>
      </c>
      <c r="H94" s="36">
        <v>3190.2499999999995</v>
      </c>
      <c r="I94" s="36">
        <v>3219.5000000000005</v>
      </c>
      <c r="J94" s="36">
        <v>3264.7</v>
      </c>
      <c r="K94" s="31">
        <v>3174.3</v>
      </c>
      <c r="L94" s="31">
        <v>3099.85</v>
      </c>
      <c r="M94" s="31">
        <v>9.6665100000000006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483.4</v>
      </c>
      <c r="D95" s="36">
        <v>481.73333333333335</v>
      </c>
      <c r="E95" s="36">
        <v>476.9666666666667</v>
      </c>
      <c r="F95" s="36">
        <v>470.53333333333336</v>
      </c>
      <c r="G95" s="36">
        <v>465.76666666666671</v>
      </c>
      <c r="H95" s="36">
        <v>488.16666666666669</v>
      </c>
      <c r="I95" s="36">
        <v>492.93333333333334</v>
      </c>
      <c r="J95" s="36">
        <v>499.36666666666667</v>
      </c>
      <c r="K95" s="31">
        <v>486.5</v>
      </c>
      <c r="L95" s="31">
        <v>475.3</v>
      </c>
      <c r="M95" s="31">
        <v>50.431579999999997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256.7</v>
      </c>
      <c r="D96" s="36">
        <v>255.45000000000002</v>
      </c>
      <c r="E96" s="36">
        <v>252.40000000000003</v>
      </c>
      <c r="F96" s="36">
        <v>248.10000000000002</v>
      </c>
      <c r="G96" s="36">
        <v>245.05000000000004</v>
      </c>
      <c r="H96" s="36">
        <v>259.75</v>
      </c>
      <c r="I96" s="36">
        <v>262.80000000000007</v>
      </c>
      <c r="J96" s="36">
        <v>267.10000000000002</v>
      </c>
      <c r="K96" s="31">
        <v>258.5</v>
      </c>
      <c r="L96" s="31">
        <v>251.15</v>
      </c>
      <c r="M96" s="31">
        <v>24.215160000000001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2558.3000000000002</v>
      </c>
      <c r="D97" s="36">
        <v>2564.2999999999997</v>
      </c>
      <c r="E97" s="36">
        <v>2546.5999999999995</v>
      </c>
      <c r="F97" s="36">
        <v>2534.8999999999996</v>
      </c>
      <c r="G97" s="36">
        <v>2517.1999999999994</v>
      </c>
      <c r="H97" s="36">
        <v>2575.9999999999995</v>
      </c>
      <c r="I97" s="36">
        <v>2593.6999999999994</v>
      </c>
      <c r="J97" s="36">
        <v>2605.3999999999996</v>
      </c>
      <c r="K97" s="31">
        <v>2582</v>
      </c>
      <c r="L97" s="31">
        <v>2552.6</v>
      </c>
      <c r="M97" s="31">
        <v>9.5489899999999999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321.89999999999998</v>
      </c>
      <c r="D98" s="36">
        <v>321.36666666666667</v>
      </c>
      <c r="E98" s="36">
        <v>318.13333333333333</v>
      </c>
      <c r="F98" s="36">
        <v>314.36666666666667</v>
      </c>
      <c r="G98" s="36">
        <v>311.13333333333333</v>
      </c>
      <c r="H98" s="36">
        <v>325.13333333333333</v>
      </c>
      <c r="I98" s="36">
        <v>328.36666666666667</v>
      </c>
      <c r="J98" s="36">
        <v>332.13333333333333</v>
      </c>
      <c r="K98" s="31">
        <v>324.60000000000002</v>
      </c>
      <c r="L98" s="31">
        <v>317.60000000000002</v>
      </c>
      <c r="M98" s="31">
        <v>7.1037100000000004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37873.4</v>
      </c>
      <c r="D99" s="36">
        <v>37947.483333333337</v>
      </c>
      <c r="E99" s="36">
        <v>37725.916666666672</v>
      </c>
      <c r="F99" s="36">
        <v>37578.433333333334</v>
      </c>
      <c r="G99" s="36">
        <v>37356.866666666669</v>
      </c>
      <c r="H99" s="36">
        <v>38094.966666666674</v>
      </c>
      <c r="I99" s="36">
        <v>38316.53333333334</v>
      </c>
      <c r="J99" s="36">
        <v>38464.016666666677</v>
      </c>
      <c r="K99" s="31">
        <v>38169.050000000003</v>
      </c>
      <c r="L99" s="31">
        <v>37800</v>
      </c>
      <c r="M99" s="31">
        <v>1.8929999999999999E-2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951.4</v>
      </c>
      <c r="D100" s="36">
        <v>950.80000000000007</v>
      </c>
      <c r="E100" s="36">
        <v>946.75000000000011</v>
      </c>
      <c r="F100" s="36">
        <v>942.1</v>
      </c>
      <c r="G100" s="36">
        <v>938.05000000000007</v>
      </c>
      <c r="H100" s="36">
        <v>955.45000000000016</v>
      </c>
      <c r="I100" s="36">
        <v>959.50000000000011</v>
      </c>
      <c r="J100" s="36">
        <v>964.1500000000002</v>
      </c>
      <c r="K100" s="31">
        <v>954.85</v>
      </c>
      <c r="L100" s="31">
        <v>946.15</v>
      </c>
      <c r="M100" s="31">
        <v>57.630240000000001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1337.55</v>
      </c>
      <c r="D101" s="36">
        <v>1331</v>
      </c>
      <c r="E101" s="36">
        <v>1319.55</v>
      </c>
      <c r="F101" s="36">
        <v>1301.55</v>
      </c>
      <c r="G101" s="36">
        <v>1290.0999999999999</v>
      </c>
      <c r="H101" s="36">
        <v>1349</v>
      </c>
      <c r="I101" s="36">
        <v>1360.4499999999998</v>
      </c>
      <c r="J101" s="36">
        <v>1378.45</v>
      </c>
      <c r="K101" s="31">
        <v>1342.45</v>
      </c>
      <c r="L101" s="31">
        <v>1313</v>
      </c>
      <c r="M101" s="31">
        <v>2.9873599999999998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531.04999999999995</v>
      </c>
      <c r="D102" s="36">
        <v>529.01666666666665</v>
      </c>
      <c r="E102" s="36">
        <v>524.58333333333326</v>
      </c>
      <c r="F102" s="36">
        <v>518.11666666666656</v>
      </c>
      <c r="G102" s="36">
        <v>513.68333333333317</v>
      </c>
      <c r="H102" s="36">
        <v>535.48333333333335</v>
      </c>
      <c r="I102" s="36">
        <v>539.91666666666674</v>
      </c>
      <c r="J102" s="36">
        <v>546.38333333333344</v>
      </c>
      <c r="K102" s="31">
        <v>533.45000000000005</v>
      </c>
      <c r="L102" s="31">
        <v>522.54999999999995</v>
      </c>
      <c r="M102" s="31">
        <v>19.047540000000001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11.8</v>
      </c>
      <c r="D103" s="36">
        <v>11.866666666666665</v>
      </c>
      <c r="E103" s="36">
        <v>11.633333333333331</v>
      </c>
      <c r="F103" s="36">
        <v>11.466666666666665</v>
      </c>
      <c r="G103" s="36">
        <v>11.233333333333331</v>
      </c>
      <c r="H103" s="36">
        <v>12.033333333333331</v>
      </c>
      <c r="I103" s="36">
        <v>12.266666666666666</v>
      </c>
      <c r="J103" s="36">
        <v>12.433333333333332</v>
      </c>
      <c r="K103" s="31">
        <v>12.1</v>
      </c>
      <c r="L103" s="31">
        <v>11.7</v>
      </c>
      <c r="M103" s="31">
        <v>1963.45841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90.95</v>
      </c>
      <c r="D104" s="36">
        <v>90.8</v>
      </c>
      <c r="E104" s="36">
        <v>90.3</v>
      </c>
      <c r="F104" s="36">
        <v>89.65</v>
      </c>
      <c r="G104" s="36">
        <v>89.15</v>
      </c>
      <c r="H104" s="36">
        <v>91.449999999999989</v>
      </c>
      <c r="I104" s="36">
        <v>91.949999999999989</v>
      </c>
      <c r="J104" s="36">
        <v>92.59999999999998</v>
      </c>
      <c r="K104" s="31">
        <v>91.3</v>
      </c>
      <c r="L104" s="31">
        <v>90.15</v>
      </c>
      <c r="M104" s="31">
        <v>185.04956000000001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481.05</v>
      </c>
      <c r="D105" s="36">
        <v>479.31666666666666</v>
      </c>
      <c r="E105" s="36">
        <v>473.73333333333335</v>
      </c>
      <c r="F105" s="36">
        <v>466.41666666666669</v>
      </c>
      <c r="G105" s="36">
        <v>460.83333333333337</v>
      </c>
      <c r="H105" s="36">
        <v>486.63333333333333</v>
      </c>
      <c r="I105" s="36">
        <v>492.2166666666667</v>
      </c>
      <c r="J105" s="36">
        <v>499.5333333333333</v>
      </c>
      <c r="K105" s="31">
        <v>484.9</v>
      </c>
      <c r="L105" s="31">
        <v>472</v>
      </c>
      <c r="M105" s="31">
        <v>19.618600000000001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416.7</v>
      </c>
      <c r="D106" s="36">
        <v>416.31666666666666</v>
      </c>
      <c r="E106" s="36">
        <v>412.13333333333333</v>
      </c>
      <c r="F106" s="36">
        <v>407.56666666666666</v>
      </c>
      <c r="G106" s="36">
        <v>403.38333333333333</v>
      </c>
      <c r="H106" s="36">
        <v>420.88333333333333</v>
      </c>
      <c r="I106" s="36">
        <v>425.06666666666661</v>
      </c>
      <c r="J106" s="36">
        <v>429.63333333333333</v>
      </c>
      <c r="K106" s="31">
        <v>420.5</v>
      </c>
      <c r="L106" s="31">
        <v>411.75</v>
      </c>
      <c r="M106" s="31">
        <v>21.351379999999999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430.15</v>
      </c>
      <c r="D107" s="36">
        <v>427.09999999999997</v>
      </c>
      <c r="E107" s="36">
        <v>422.69999999999993</v>
      </c>
      <c r="F107" s="36">
        <v>415.24999999999994</v>
      </c>
      <c r="G107" s="36">
        <v>410.84999999999991</v>
      </c>
      <c r="H107" s="36">
        <v>434.54999999999995</v>
      </c>
      <c r="I107" s="36">
        <v>438.94999999999993</v>
      </c>
      <c r="J107" s="36">
        <v>446.4</v>
      </c>
      <c r="K107" s="31">
        <v>431.5</v>
      </c>
      <c r="L107" s="31">
        <v>419.65</v>
      </c>
      <c r="M107" s="31">
        <v>10.530799999999999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2593.5500000000002</v>
      </c>
      <c r="D108" s="36">
        <v>2591.1833333333334</v>
      </c>
      <c r="E108" s="36">
        <v>2578.3666666666668</v>
      </c>
      <c r="F108" s="36">
        <v>2563.1833333333334</v>
      </c>
      <c r="G108" s="36">
        <v>2550.3666666666668</v>
      </c>
      <c r="H108" s="36">
        <v>2606.3666666666668</v>
      </c>
      <c r="I108" s="36">
        <v>2619.1833333333334</v>
      </c>
      <c r="J108" s="36">
        <v>2634.3666666666668</v>
      </c>
      <c r="K108" s="31">
        <v>2604</v>
      </c>
      <c r="L108" s="31">
        <v>2576</v>
      </c>
      <c r="M108" s="31">
        <v>3.9091900000000002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1446.4</v>
      </c>
      <c r="D109" s="36">
        <v>1451.2333333333333</v>
      </c>
      <c r="E109" s="36">
        <v>1439.6166666666668</v>
      </c>
      <c r="F109" s="36">
        <v>1432.8333333333335</v>
      </c>
      <c r="G109" s="36">
        <v>1421.2166666666669</v>
      </c>
      <c r="H109" s="36">
        <v>1458.0166666666667</v>
      </c>
      <c r="I109" s="36">
        <v>1469.633333333333</v>
      </c>
      <c r="J109" s="36">
        <v>1476.4166666666665</v>
      </c>
      <c r="K109" s="31">
        <v>1462.85</v>
      </c>
      <c r="L109" s="31">
        <v>1444.45</v>
      </c>
      <c r="M109" s="31">
        <v>19.137820000000001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188.85</v>
      </c>
      <c r="D110" s="36">
        <v>189.88333333333333</v>
      </c>
      <c r="E110" s="36">
        <v>186.66666666666666</v>
      </c>
      <c r="F110" s="36">
        <v>184.48333333333332</v>
      </c>
      <c r="G110" s="36">
        <v>181.26666666666665</v>
      </c>
      <c r="H110" s="36">
        <v>192.06666666666666</v>
      </c>
      <c r="I110" s="36">
        <v>195.28333333333336</v>
      </c>
      <c r="J110" s="36">
        <v>197.46666666666667</v>
      </c>
      <c r="K110" s="31">
        <v>193.1</v>
      </c>
      <c r="L110" s="31">
        <v>187.7</v>
      </c>
      <c r="M110" s="31">
        <v>58.152340000000002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1434.15</v>
      </c>
      <c r="D111" s="36">
        <v>1435.9166666666667</v>
      </c>
      <c r="E111" s="36">
        <v>1428.2333333333336</v>
      </c>
      <c r="F111" s="36">
        <v>1422.3166666666668</v>
      </c>
      <c r="G111" s="36">
        <v>1414.6333333333337</v>
      </c>
      <c r="H111" s="36">
        <v>1441.8333333333335</v>
      </c>
      <c r="I111" s="36">
        <v>1449.5166666666664</v>
      </c>
      <c r="J111" s="36">
        <v>1455.4333333333334</v>
      </c>
      <c r="K111" s="31">
        <v>1443.6</v>
      </c>
      <c r="L111" s="31">
        <v>1430</v>
      </c>
      <c r="M111" s="31">
        <v>48.507449999999999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90.9</v>
      </c>
      <c r="D112" s="36">
        <v>90.75</v>
      </c>
      <c r="E112" s="36">
        <v>90.35</v>
      </c>
      <c r="F112" s="36">
        <v>89.8</v>
      </c>
      <c r="G112" s="36">
        <v>89.399999999999991</v>
      </c>
      <c r="H112" s="36">
        <v>91.3</v>
      </c>
      <c r="I112" s="36">
        <v>91.7</v>
      </c>
      <c r="J112" s="36">
        <v>92.25</v>
      </c>
      <c r="K112" s="31">
        <v>91.15</v>
      </c>
      <c r="L112" s="31">
        <v>90.2</v>
      </c>
      <c r="M112" s="31">
        <v>86.312780000000004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963.8</v>
      </c>
      <c r="D113" s="36">
        <v>962.73333333333323</v>
      </c>
      <c r="E113" s="36">
        <v>955.46666666666647</v>
      </c>
      <c r="F113" s="36">
        <v>947.13333333333321</v>
      </c>
      <c r="G113" s="36">
        <v>939.86666666666645</v>
      </c>
      <c r="H113" s="36">
        <v>971.06666666666649</v>
      </c>
      <c r="I113" s="36">
        <v>978.33333333333314</v>
      </c>
      <c r="J113" s="36">
        <v>986.66666666666652</v>
      </c>
      <c r="K113" s="31">
        <v>970</v>
      </c>
      <c r="L113" s="31">
        <v>954.4</v>
      </c>
      <c r="M113" s="31">
        <v>5.1781899999999998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703.35</v>
      </c>
      <c r="D114" s="36">
        <v>704.55000000000007</v>
      </c>
      <c r="E114" s="36">
        <v>700.05000000000018</v>
      </c>
      <c r="F114" s="36">
        <v>696.75000000000011</v>
      </c>
      <c r="G114" s="36">
        <v>692.25000000000023</v>
      </c>
      <c r="H114" s="36">
        <v>707.85000000000014</v>
      </c>
      <c r="I114" s="36">
        <v>712.34999999999991</v>
      </c>
      <c r="J114" s="36">
        <v>715.65000000000009</v>
      </c>
      <c r="K114" s="31">
        <v>709.05</v>
      </c>
      <c r="L114" s="31">
        <v>701.25</v>
      </c>
      <c r="M114" s="31">
        <v>7.9956699999999996</v>
      </c>
      <c r="N114" s="1"/>
      <c r="O114" s="1"/>
    </row>
    <row r="115" spans="1:15" ht="12.75" customHeight="1">
      <c r="A115" s="51">
        <v>106</v>
      </c>
      <c r="B115" s="53" t="s">
        <v>422</v>
      </c>
      <c r="C115" s="31">
        <v>76.3</v>
      </c>
      <c r="D115" s="36">
        <v>76.583333333333329</v>
      </c>
      <c r="E115" s="36">
        <v>75.916666666666657</v>
      </c>
      <c r="F115" s="36">
        <v>75.533333333333331</v>
      </c>
      <c r="G115" s="36">
        <v>74.86666666666666</v>
      </c>
      <c r="H115" s="36">
        <v>76.966666666666654</v>
      </c>
      <c r="I115" s="36">
        <v>77.633333333333312</v>
      </c>
      <c r="J115" s="36">
        <v>78.016666666666652</v>
      </c>
      <c r="K115" s="31">
        <v>77.25</v>
      </c>
      <c r="L115" s="31">
        <v>76.2</v>
      </c>
      <c r="M115" s="31">
        <v>231.87941000000001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448.95</v>
      </c>
      <c r="D116" s="36">
        <v>448.7166666666667</v>
      </c>
      <c r="E116" s="36">
        <v>446.43333333333339</v>
      </c>
      <c r="F116" s="36">
        <v>443.91666666666669</v>
      </c>
      <c r="G116" s="36">
        <v>441.63333333333338</v>
      </c>
      <c r="H116" s="36">
        <v>451.23333333333341</v>
      </c>
      <c r="I116" s="36">
        <v>453.51666666666671</v>
      </c>
      <c r="J116" s="36">
        <v>456.03333333333342</v>
      </c>
      <c r="K116" s="31">
        <v>451</v>
      </c>
      <c r="L116" s="31">
        <v>446.2</v>
      </c>
      <c r="M116" s="31">
        <v>42.14958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691.85</v>
      </c>
      <c r="D117" s="36">
        <v>688.6</v>
      </c>
      <c r="E117" s="36">
        <v>679.95</v>
      </c>
      <c r="F117" s="36">
        <v>668.05000000000007</v>
      </c>
      <c r="G117" s="36">
        <v>659.40000000000009</v>
      </c>
      <c r="H117" s="36">
        <v>700.5</v>
      </c>
      <c r="I117" s="36">
        <v>709.14999999999986</v>
      </c>
      <c r="J117" s="36">
        <v>721.05</v>
      </c>
      <c r="K117" s="31">
        <v>697.25</v>
      </c>
      <c r="L117" s="31">
        <v>676.7</v>
      </c>
      <c r="M117" s="31">
        <v>14.3674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401.2</v>
      </c>
      <c r="D118" s="36">
        <v>401.09999999999997</v>
      </c>
      <c r="E118" s="36">
        <v>393.39999999999992</v>
      </c>
      <c r="F118" s="36">
        <v>385.59999999999997</v>
      </c>
      <c r="G118" s="36">
        <v>377.89999999999992</v>
      </c>
      <c r="H118" s="36">
        <v>408.89999999999992</v>
      </c>
      <c r="I118" s="36">
        <v>416.59999999999997</v>
      </c>
      <c r="J118" s="36">
        <v>424.39999999999992</v>
      </c>
      <c r="K118" s="31">
        <v>408.8</v>
      </c>
      <c r="L118" s="31">
        <v>393.3</v>
      </c>
      <c r="M118" s="31">
        <v>71.758949999999999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790.7</v>
      </c>
      <c r="D119" s="36">
        <v>786.01666666666677</v>
      </c>
      <c r="E119" s="36">
        <v>777.68333333333351</v>
      </c>
      <c r="F119" s="36">
        <v>764.66666666666674</v>
      </c>
      <c r="G119" s="36">
        <v>756.33333333333348</v>
      </c>
      <c r="H119" s="36">
        <v>799.03333333333353</v>
      </c>
      <c r="I119" s="36">
        <v>807.36666666666679</v>
      </c>
      <c r="J119" s="36">
        <v>820.38333333333355</v>
      </c>
      <c r="K119" s="31">
        <v>794.35</v>
      </c>
      <c r="L119" s="31">
        <v>773</v>
      </c>
      <c r="M119" s="31">
        <v>21.573409999999999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532.04999999999995</v>
      </c>
      <c r="D120" s="36">
        <v>533.30000000000007</v>
      </c>
      <c r="E120" s="36">
        <v>527.90000000000009</v>
      </c>
      <c r="F120" s="36">
        <v>523.75</v>
      </c>
      <c r="G120" s="36">
        <v>518.35</v>
      </c>
      <c r="H120" s="36">
        <v>537.45000000000016</v>
      </c>
      <c r="I120" s="36">
        <v>542.85</v>
      </c>
      <c r="J120" s="36">
        <v>547.00000000000023</v>
      </c>
      <c r="K120" s="31">
        <v>538.70000000000005</v>
      </c>
      <c r="L120" s="31">
        <v>529.15</v>
      </c>
      <c r="M120" s="31">
        <v>17.71724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1749.75</v>
      </c>
      <c r="D121" s="36">
        <v>1752.7833333333335</v>
      </c>
      <c r="E121" s="36">
        <v>1743.416666666667</v>
      </c>
      <c r="F121" s="36">
        <v>1737.0833333333335</v>
      </c>
      <c r="G121" s="36">
        <v>1727.7166666666669</v>
      </c>
      <c r="H121" s="36">
        <v>1759.116666666667</v>
      </c>
      <c r="I121" s="36">
        <v>1768.4833333333333</v>
      </c>
      <c r="J121" s="36">
        <v>1774.8166666666671</v>
      </c>
      <c r="K121" s="31">
        <v>1762.15</v>
      </c>
      <c r="L121" s="31">
        <v>1746.45</v>
      </c>
      <c r="M121" s="31">
        <v>15.799569999999999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134.9</v>
      </c>
      <c r="D122" s="36">
        <v>134.23333333333332</v>
      </c>
      <c r="E122" s="36">
        <v>131.96666666666664</v>
      </c>
      <c r="F122" s="36">
        <v>129.03333333333333</v>
      </c>
      <c r="G122" s="36">
        <v>126.76666666666665</v>
      </c>
      <c r="H122" s="36">
        <v>137.16666666666663</v>
      </c>
      <c r="I122" s="36">
        <v>139.43333333333334</v>
      </c>
      <c r="J122" s="36">
        <v>142.36666666666662</v>
      </c>
      <c r="K122" s="31">
        <v>136.5</v>
      </c>
      <c r="L122" s="31">
        <v>131.30000000000001</v>
      </c>
      <c r="M122" s="31">
        <v>96.340909999999994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2554.3000000000002</v>
      </c>
      <c r="D123" s="36">
        <v>2553.1166666666668</v>
      </c>
      <c r="E123" s="36">
        <v>2531.2333333333336</v>
      </c>
      <c r="F123" s="36">
        <v>2508.166666666667</v>
      </c>
      <c r="G123" s="36">
        <v>2486.2833333333338</v>
      </c>
      <c r="H123" s="36">
        <v>2576.1833333333334</v>
      </c>
      <c r="I123" s="36">
        <v>2598.0666666666666</v>
      </c>
      <c r="J123" s="36">
        <v>2621.1333333333332</v>
      </c>
      <c r="K123" s="31">
        <v>2575</v>
      </c>
      <c r="L123" s="31">
        <v>2530.0500000000002</v>
      </c>
      <c r="M123" s="31">
        <v>1.0849800000000001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398.7</v>
      </c>
      <c r="D124" s="36">
        <v>401.90000000000003</v>
      </c>
      <c r="E124" s="36">
        <v>392.80000000000007</v>
      </c>
      <c r="F124" s="36">
        <v>386.90000000000003</v>
      </c>
      <c r="G124" s="36">
        <v>377.80000000000007</v>
      </c>
      <c r="H124" s="36">
        <v>407.80000000000007</v>
      </c>
      <c r="I124" s="36">
        <v>416.90000000000009</v>
      </c>
      <c r="J124" s="36">
        <v>422.80000000000007</v>
      </c>
      <c r="K124" s="31">
        <v>411</v>
      </c>
      <c r="L124" s="31">
        <v>396</v>
      </c>
      <c r="M124" s="31">
        <v>35.021709999999999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471.7</v>
      </c>
      <c r="D125" s="36">
        <v>469.86666666666662</v>
      </c>
      <c r="E125" s="36">
        <v>466.13333333333321</v>
      </c>
      <c r="F125" s="36">
        <v>460.56666666666661</v>
      </c>
      <c r="G125" s="36">
        <v>456.8333333333332</v>
      </c>
      <c r="H125" s="36">
        <v>475.43333333333322</v>
      </c>
      <c r="I125" s="36">
        <v>479.16666666666669</v>
      </c>
      <c r="J125" s="36">
        <v>484.73333333333323</v>
      </c>
      <c r="K125" s="31">
        <v>473.6</v>
      </c>
      <c r="L125" s="31">
        <v>464.3</v>
      </c>
      <c r="M125" s="31">
        <v>15.085089999999999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637.15</v>
      </c>
      <c r="D126" s="36">
        <v>637.5</v>
      </c>
      <c r="E126" s="36">
        <v>634.29999999999995</v>
      </c>
      <c r="F126" s="36">
        <v>631.44999999999993</v>
      </c>
      <c r="G126" s="36">
        <v>628.24999999999989</v>
      </c>
      <c r="H126" s="36">
        <v>640.35</v>
      </c>
      <c r="I126" s="36">
        <v>643.55000000000007</v>
      </c>
      <c r="J126" s="36">
        <v>646.40000000000009</v>
      </c>
      <c r="K126" s="31">
        <v>640.70000000000005</v>
      </c>
      <c r="L126" s="31">
        <v>634.65</v>
      </c>
      <c r="M126" s="31">
        <v>11.392340000000001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3101.9</v>
      </c>
      <c r="D127" s="36">
        <v>3096.6166666666663</v>
      </c>
      <c r="E127" s="36">
        <v>3079.9833333333327</v>
      </c>
      <c r="F127" s="36">
        <v>3058.0666666666662</v>
      </c>
      <c r="G127" s="36">
        <v>3041.4333333333325</v>
      </c>
      <c r="H127" s="36">
        <v>3118.5333333333328</v>
      </c>
      <c r="I127" s="36">
        <v>3135.166666666667</v>
      </c>
      <c r="J127" s="36">
        <v>3157.083333333333</v>
      </c>
      <c r="K127" s="31">
        <v>3113.25</v>
      </c>
      <c r="L127" s="31">
        <v>3074.7</v>
      </c>
      <c r="M127" s="31">
        <v>8.1879399999999993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5162.45</v>
      </c>
      <c r="D128" s="36">
        <v>5151.1500000000005</v>
      </c>
      <c r="E128" s="36">
        <v>5110.3000000000011</v>
      </c>
      <c r="F128" s="36">
        <v>5058.1500000000005</v>
      </c>
      <c r="G128" s="36">
        <v>5017.3000000000011</v>
      </c>
      <c r="H128" s="36">
        <v>5203.3000000000011</v>
      </c>
      <c r="I128" s="36">
        <v>5244.1500000000015</v>
      </c>
      <c r="J128" s="36">
        <v>5296.3000000000011</v>
      </c>
      <c r="K128" s="31">
        <v>5192</v>
      </c>
      <c r="L128" s="31">
        <v>5099</v>
      </c>
      <c r="M128" s="31">
        <v>2.4402499999999998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4690.3</v>
      </c>
      <c r="D129" s="36">
        <v>4711.6500000000005</v>
      </c>
      <c r="E129" s="36">
        <v>4660.0000000000009</v>
      </c>
      <c r="F129" s="36">
        <v>4629.7000000000007</v>
      </c>
      <c r="G129" s="36">
        <v>4578.0500000000011</v>
      </c>
      <c r="H129" s="36">
        <v>4741.9500000000007</v>
      </c>
      <c r="I129" s="36">
        <v>4793.6000000000004</v>
      </c>
      <c r="J129" s="36">
        <v>4823.9000000000005</v>
      </c>
      <c r="K129" s="31">
        <v>4763.3</v>
      </c>
      <c r="L129" s="31">
        <v>4681.3500000000004</v>
      </c>
      <c r="M129" s="31">
        <v>1.41873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1198.3</v>
      </c>
      <c r="D130" s="36">
        <v>1195.1000000000001</v>
      </c>
      <c r="E130" s="36">
        <v>1188.6500000000003</v>
      </c>
      <c r="F130" s="36">
        <v>1179.0000000000002</v>
      </c>
      <c r="G130" s="36">
        <v>1172.5500000000004</v>
      </c>
      <c r="H130" s="36">
        <v>1204.7500000000002</v>
      </c>
      <c r="I130" s="36">
        <v>1211.2</v>
      </c>
      <c r="J130" s="36">
        <v>1220.8500000000001</v>
      </c>
      <c r="K130" s="31">
        <v>1201.55</v>
      </c>
      <c r="L130" s="31">
        <v>1185.45</v>
      </c>
      <c r="M130" s="31">
        <v>6.7391800000000002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1574.55</v>
      </c>
      <c r="D131" s="36">
        <v>1570.1000000000001</v>
      </c>
      <c r="E131" s="36">
        <v>1562.9500000000003</v>
      </c>
      <c r="F131" s="36">
        <v>1551.3500000000001</v>
      </c>
      <c r="G131" s="36">
        <v>1544.2000000000003</v>
      </c>
      <c r="H131" s="36">
        <v>1581.7000000000003</v>
      </c>
      <c r="I131" s="36">
        <v>1588.8500000000004</v>
      </c>
      <c r="J131" s="36">
        <v>1600.4500000000003</v>
      </c>
      <c r="K131" s="31">
        <v>1577.25</v>
      </c>
      <c r="L131" s="31">
        <v>1558.5</v>
      </c>
      <c r="M131" s="31">
        <v>10.896100000000001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285.3</v>
      </c>
      <c r="D132" s="36">
        <v>286.03333333333336</v>
      </c>
      <c r="E132" s="36">
        <v>283.11666666666673</v>
      </c>
      <c r="F132" s="36">
        <v>280.93333333333339</v>
      </c>
      <c r="G132" s="36">
        <v>278.01666666666677</v>
      </c>
      <c r="H132" s="36">
        <v>288.2166666666667</v>
      </c>
      <c r="I132" s="36">
        <v>291.13333333333333</v>
      </c>
      <c r="J132" s="36">
        <v>293.31666666666666</v>
      </c>
      <c r="K132" s="31">
        <v>288.95</v>
      </c>
      <c r="L132" s="31">
        <v>283.85000000000002</v>
      </c>
      <c r="M132" s="31">
        <v>29.451149999999998</v>
      </c>
      <c r="N132" s="1"/>
      <c r="O132" s="1"/>
    </row>
    <row r="133" spans="1:15" ht="12.75" customHeight="1">
      <c r="A133" s="51">
        <v>124</v>
      </c>
      <c r="B133" s="53" t="s">
        <v>864</v>
      </c>
      <c r="C133" s="31">
        <v>1814.25</v>
      </c>
      <c r="D133" s="36">
        <v>1805.6166666666668</v>
      </c>
      <c r="E133" s="36">
        <v>1782.7833333333335</v>
      </c>
      <c r="F133" s="36">
        <v>1751.3166666666668</v>
      </c>
      <c r="G133" s="36">
        <v>1728.4833333333336</v>
      </c>
      <c r="H133" s="36">
        <v>1837.0833333333335</v>
      </c>
      <c r="I133" s="36">
        <v>1859.9166666666665</v>
      </c>
      <c r="J133" s="36">
        <v>1891.3833333333334</v>
      </c>
      <c r="K133" s="31">
        <v>1828.45</v>
      </c>
      <c r="L133" s="31">
        <v>1774.15</v>
      </c>
      <c r="M133" s="31">
        <v>2.2157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542.85</v>
      </c>
      <c r="D134" s="36">
        <v>542.18333333333339</v>
      </c>
      <c r="E134" s="36">
        <v>540.66666666666674</v>
      </c>
      <c r="F134" s="36">
        <v>538.48333333333335</v>
      </c>
      <c r="G134" s="36">
        <v>536.9666666666667</v>
      </c>
      <c r="H134" s="36">
        <v>544.36666666666679</v>
      </c>
      <c r="I134" s="36">
        <v>545.88333333333344</v>
      </c>
      <c r="J134" s="36">
        <v>548.06666666666683</v>
      </c>
      <c r="K134" s="31">
        <v>543.70000000000005</v>
      </c>
      <c r="L134" s="31">
        <v>540</v>
      </c>
      <c r="M134" s="31">
        <v>6.1902799999999996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10704.5</v>
      </c>
      <c r="D135" s="36">
        <v>10726.783333333333</v>
      </c>
      <c r="E135" s="36">
        <v>10642.716666666665</v>
      </c>
      <c r="F135" s="36">
        <v>10580.933333333332</v>
      </c>
      <c r="G135" s="36">
        <v>10496.866666666665</v>
      </c>
      <c r="H135" s="36">
        <v>10788.566666666666</v>
      </c>
      <c r="I135" s="36">
        <v>10872.633333333331</v>
      </c>
      <c r="J135" s="36">
        <v>10934.416666666666</v>
      </c>
      <c r="K135" s="31">
        <v>10810.85</v>
      </c>
      <c r="L135" s="31">
        <v>10665</v>
      </c>
      <c r="M135" s="31">
        <v>3.04196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576.45000000000005</v>
      </c>
      <c r="D136" s="36">
        <v>579.76666666666677</v>
      </c>
      <c r="E136" s="36">
        <v>570.28333333333353</v>
      </c>
      <c r="F136" s="36">
        <v>564.11666666666679</v>
      </c>
      <c r="G136" s="36">
        <v>554.63333333333355</v>
      </c>
      <c r="H136" s="36">
        <v>585.93333333333351</v>
      </c>
      <c r="I136" s="36">
        <v>595.41666666666686</v>
      </c>
      <c r="J136" s="36">
        <v>601.58333333333348</v>
      </c>
      <c r="K136" s="31">
        <v>589.25</v>
      </c>
      <c r="L136" s="31">
        <v>573.6</v>
      </c>
      <c r="M136" s="31">
        <v>12.25625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1078</v>
      </c>
      <c r="D137" s="36">
        <v>1075.7166666666665</v>
      </c>
      <c r="E137" s="36">
        <v>1064.583333333333</v>
      </c>
      <c r="F137" s="36">
        <v>1051.1666666666665</v>
      </c>
      <c r="G137" s="36">
        <v>1040.0333333333331</v>
      </c>
      <c r="H137" s="36">
        <v>1089.133333333333</v>
      </c>
      <c r="I137" s="36">
        <v>1100.2666666666667</v>
      </c>
      <c r="J137" s="36">
        <v>1113.6833333333329</v>
      </c>
      <c r="K137" s="31">
        <v>1086.8499999999999</v>
      </c>
      <c r="L137" s="31">
        <v>1062.3</v>
      </c>
      <c r="M137" s="31">
        <v>9.8825500000000002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922.25</v>
      </c>
      <c r="D138" s="36">
        <v>917.91666666666663</v>
      </c>
      <c r="E138" s="36">
        <v>912.33333333333326</v>
      </c>
      <c r="F138" s="36">
        <v>902.41666666666663</v>
      </c>
      <c r="G138" s="36">
        <v>896.83333333333326</v>
      </c>
      <c r="H138" s="36">
        <v>927.83333333333326</v>
      </c>
      <c r="I138" s="36">
        <v>933.41666666666652</v>
      </c>
      <c r="J138" s="36">
        <v>943.33333333333326</v>
      </c>
      <c r="K138" s="31">
        <v>923.5</v>
      </c>
      <c r="L138" s="31">
        <v>908</v>
      </c>
      <c r="M138" s="31">
        <v>8.4972499999999993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97.35</v>
      </c>
      <c r="D139" s="36">
        <v>96.399999999999991</v>
      </c>
      <c r="E139" s="36">
        <v>95.149999999999977</v>
      </c>
      <c r="F139" s="36">
        <v>92.949999999999989</v>
      </c>
      <c r="G139" s="36">
        <v>91.699999999999974</v>
      </c>
      <c r="H139" s="36">
        <v>98.59999999999998</v>
      </c>
      <c r="I139" s="36">
        <v>99.850000000000009</v>
      </c>
      <c r="J139" s="36">
        <v>102.04999999999998</v>
      </c>
      <c r="K139" s="31">
        <v>97.65</v>
      </c>
      <c r="L139" s="31">
        <v>94.2</v>
      </c>
      <c r="M139" s="31">
        <v>88.454689999999999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2359.5</v>
      </c>
      <c r="D140" s="36">
        <v>2364.6</v>
      </c>
      <c r="E140" s="36">
        <v>2342.8999999999996</v>
      </c>
      <c r="F140" s="36">
        <v>2326.2999999999997</v>
      </c>
      <c r="G140" s="36">
        <v>2304.5999999999995</v>
      </c>
      <c r="H140" s="36">
        <v>2381.1999999999998</v>
      </c>
      <c r="I140" s="36">
        <v>2402.8999999999996</v>
      </c>
      <c r="J140" s="36">
        <v>2419.5</v>
      </c>
      <c r="K140" s="31">
        <v>2386.3000000000002</v>
      </c>
      <c r="L140" s="31">
        <v>2348</v>
      </c>
      <c r="M140" s="31">
        <v>3.3221500000000002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109548.45</v>
      </c>
      <c r="D141" s="36">
        <v>109239.8</v>
      </c>
      <c r="E141" s="36">
        <v>108629.6</v>
      </c>
      <c r="F141" s="36">
        <v>107710.75</v>
      </c>
      <c r="G141" s="36">
        <v>107100.55</v>
      </c>
      <c r="H141" s="36">
        <v>110158.65000000001</v>
      </c>
      <c r="I141" s="36">
        <v>110768.84999999999</v>
      </c>
      <c r="J141" s="36">
        <v>111687.70000000001</v>
      </c>
      <c r="K141" s="31">
        <v>109850</v>
      </c>
      <c r="L141" s="31">
        <v>108320.95</v>
      </c>
      <c r="M141" s="31">
        <v>4.6609999999999999E-2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62.75</v>
      </c>
      <c r="D142" s="36">
        <v>62.533333333333331</v>
      </c>
      <c r="E142" s="36">
        <v>62.11666666666666</v>
      </c>
      <c r="F142" s="36">
        <v>61.483333333333327</v>
      </c>
      <c r="G142" s="36">
        <v>61.066666666666656</v>
      </c>
      <c r="H142" s="36">
        <v>63.166666666666664</v>
      </c>
      <c r="I142" s="36">
        <v>63.583333333333336</v>
      </c>
      <c r="J142" s="36">
        <v>64.216666666666669</v>
      </c>
      <c r="K142" s="31">
        <v>62.95</v>
      </c>
      <c r="L142" s="31">
        <v>61.9</v>
      </c>
      <c r="M142" s="31">
        <v>40.756819999999998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1245.05</v>
      </c>
      <c r="D143" s="36">
        <v>1241.5666666666666</v>
      </c>
      <c r="E143" s="36">
        <v>1232.3333333333333</v>
      </c>
      <c r="F143" s="36">
        <v>1219.6166666666666</v>
      </c>
      <c r="G143" s="36">
        <v>1210.3833333333332</v>
      </c>
      <c r="H143" s="36">
        <v>1254.2833333333333</v>
      </c>
      <c r="I143" s="36">
        <v>1263.5166666666669</v>
      </c>
      <c r="J143" s="36">
        <v>1276.2333333333333</v>
      </c>
      <c r="K143" s="31">
        <v>1250.8</v>
      </c>
      <c r="L143" s="31">
        <v>1228.8499999999999</v>
      </c>
      <c r="M143" s="31">
        <v>3.3710800000000001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4125.25</v>
      </c>
      <c r="D144" s="36">
        <v>4126.083333333333</v>
      </c>
      <c r="E144" s="36">
        <v>4102.3166666666657</v>
      </c>
      <c r="F144" s="36">
        <v>4079.3833333333323</v>
      </c>
      <c r="G144" s="36">
        <v>4055.616666666665</v>
      </c>
      <c r="H144" s="36">
        <v>4149.0166666666664</v>
      </c>
      <c r="I144" s="36">
        <v>4172.7833333333347</v>
      </c>
      <c r="J144" s="36">
        <v>4195.7166666666672</v>
      </c>
      <c r="K144" s="31">
        <v>4149.8500000000004</v>
      </c>
      <c r="L144" s="31">
        <v>4103.1499999999996</v>
      </c>
      <c r="M144" s="31">
        <v>1.6397600000000001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3695.15</v>
      </c>
      <c r="D145" s="36">
        <v>3695.65</v>
      </c>
      <c r="E145" s="36">
        <v>3679.5</v>
      </c>
      <c r="F145" s="36">
        <v>3663.85</v>
      </c>
      <c r="G145" s="36">
        <v>3647.7</v>
      </c>
      <c r="H145" s="36">
        <v>3711.3</v>
      </c>
      <c r="I145" s="36">
        <v>3727.4500000000007</v>
      </c>
      <c r="J145" s="36">
        <v>3743.1000000000004</v>
      </c>
      <c r="K145" s="31">
        <v>3711.8</v>
      </c>
      <c r="L145" s="31">
        <v>3680</v>
      </c>
      <c r="M145" s="31">
        <v>1.5333699999999999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23108.55</v>
      </c>
      <c r="D146" s="36">
        <v>23211.200000000001</v>
      </c>
      <c r="E146" s="36">
        <v>22872.400000000001</v>
      </c>
      <c r="F146" s="36">
        <v>22636.25</v>
      </c>
      <c r="G146" s="36">
        <v>22297.45</v>
      </c>
      <c r="H146" s="36">
        <v>23447.350000000002</v>
      </c>
      <c r="I146" s="36">
        <v>23786.149999999998</v>
      </c>
      <c r="J146" s="36">
        <v>24022.300000000003</v>
      </c>
      <c r="K146" s="31">
        <v>23550</v>
      </c>
      <c r="L146" s="31">
        <v>22975.05</v>
      </c>
      <c r="M146" s="31">
        <v>0.86607999999999996</v>
      </c>
      <c r="N146" s="1"/>
      <c r="O146" s="1"/>
    </row>
    <row r="147" spans="1:15" ht="12.75" customHeight="1">
      <c r="A147" s="51">
        <v>138</v>
      </c>
      <c r="B147" s="53" t="s">
        <v>467</v>
      </c>
      <c r="C147" s="31">
        <v>52.15</v>
      </c>
      <c r="D147" s="36">
        <v>52.116666666666674</v>
      </c>
      <c r="E147" s="36">
        <v>51.733333333333348</v>
      </c>
      <c r="F147" s="36">
        <v>51.316666666666677</v>
      </c>
      <c r="G147" s="36">
        <v>50.933333333333351</v>
      </c>
      <c r="H147" s="36">
        <v>52.533333333333346</v>
      </c>
      <c r="I147" s="36">
        <v>52.916666666666671</v>
      </c>
      <c r="J147" s="36">
        <v>53.333333333333343</v>
      </c>
      <c r="K147" s="31">
        <v>52.5</v>
      </c>
      <c r="L147" s="31">
        <v>51.7</v>
      </c>
      <c r="M147" s="31">
        <v>129.13226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165.25</v>
      </c>
      <c r="D148" s="36">
        <v>163.73333333333332</v>
      </c>
      <c r="E148" s="36">
        <v>161.71666666666664</v>
      </c>
      <c r="F148" s="36">
        <v>158.18333333333331</v>
      </c>
      <c r="G148" s="36">
        <v>156.16666666666663</v>
      </c>
      <c r="H148" s="36">
        <v>167.26666666666665</v>
      </c>
      <c r="I148" s="36">
        <v>169.28333333333336</v>
      </c>
      <c r="J148" s="36">
        <v>172.81666666666666</v>
      </c>
      <c r="K148" s="31">
        <v>165.75</v>
      </c>
      <c r="L148" s="31">
        <v>160.19999999999999</v>
      </c>
      <c r="M148" s="31">
        <v>302.50871000000001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243.45</v>
      </c>
      <c r="D149" s="36">
        <v>243.15</v>
      </c>
      <c r="E149" s="36">
        <v>241.3</v>
      </c>
      <c r="F149" s="36">
        <v>239.15</v>
      </c>
      <c r="G149" s="36">
        <v>237.3</v>
      </c>
      <c r="H149" s="36">
        <v>245.3</v>
      </c>
      <c r="I149" s="36">
        <v>247.14999999999998</v>
      </c>
      <c r="J149" s="36">
        <v>249.3</v>
      </c>
      <c r="K149" s="31">
        <v>245</v>
      </c>
      <c r="L149" s="31">
        <v>241</v>
      </c>
      <c r="M149" s="31">
        <v>69.369479999999996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147.05000000000001</v>
      </c>
      <c r="D150" s="36">
        <v>146.68333333333334</v>
      </c>
      <c r="E150" s="36">
        <v>145.16666666666669</v>
      </c>
      <c r="F150" s="36">
        <v>143.28333333333336</v>
      </c>
      <c r="G150" s="36">
        <v>141.76666666666671</v>
      </c>
      <c r="H150" s="36">
        <v>148.56666666666666</v>
      </c>
      <c r="I150" s="36">
        <v>150.08333333333331</v>
      </c>
      <c r="J150" s="36">
        <v>151.96666666666664</v>
      </c>
      <c r="K150" s="31">
        <v>148.19999999999999</v>
      </c>
      <c r="L150" s="31">
        <v>144.80000000000001</v>
      </c>
      <c r="M150" s="31">
        <v>34.211210000000001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1130.75</v>
      </c>
      <c r="D151" s="36">
        <v>1133.0166666666667</v>
      </c>
      <c r="E151" s="36">
        <v>1123.3333333333333</v>
      </c>
      <c r="F151" s="36">
        <v>1115.9166666666665</v>
      </c>
      <c r="G151" s="36">
        <v>1106.2333333333331</v>
      </c>
      <c r="H151" s="36">
        <v>1140.4333333333334</v>
      </c>
      <c r="I151" s="36">
        <v>1150.1166666666668</v>
      </c>
      <c r="J151" s="36">
        <v>1157.5333333333335</v>
      </c>
      <c r="K151" s="31">
        <v>1142.7</v>
      </c>
      <c r="L151" s="31">
        <v>1125.5999999999999</v>
      </c>
      <c r="M151" s="31">
        <v>2.1725500000000002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4106.5</v>
      </c>
      <c r="D152" s="36">
        <v>4114.4000000000005</v>
      </c>
      <c r="E152" s="36">
        <v>4081.3500000000013</v>
      </c>
      <c r="F152" s="36">
        <v>4056.2000000000007</v>
      </c>
      <c r="G152" s="36">
        <v>4023.1500000000015</v>
      </c>
      <c r="H152" s="36">
        <v>4139.5500000000011</v>
      </c>
      <c r="I152" s="36">
        <v>4172.6000000000004</v>
      </c>
      <c r="J152" s="36">
        <v>4197.7500000000009</v>
      </c>
      <c r="K152" s="31">
        <v>4147.45</v>
      </c>
      <c r="L152" s="31">
        <v>4089.25</v>
      </c>
      <c r="M152" s="31">
        <v>0.44508999999999999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319.85000000000002</v>
      </c>
      <c r="D153" s="36">
        <v>321.05</v>
      </c>
      <c r="E153" s="36">
        <v>317.3</v>
      </c>
      <c r="F153" s="36">
        <v>314.75</v>
      </c>
      <c r="G153" s="36">
        <v>311</v>
      </c>
      <c r="H153" s="36">
        <v>323.60000000000002</v>
      </c>
      <c r="I153" s="36">
        <v>327.35000000000002</v>
      </c>
      <c r="J153" s="36">
        <v>329.90000000000003</v>
      </c>
      <c r="K153" s="31">
        <v>324.8</v>
      </c>
      <c r="L153" s="31">
        <v>318.5</v>
      </c>
      <c r="M153" s="31">
        <v>30.875540000000001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186.55</v>
      </c>
      <c r="D154" s="36">
        <v>187</v>
      </c>
      <c r="E154" s="36">
        <v>185.8</v>
      </c>
      <c r="F154" s="36">
        <v>185.05</v>
      </c>
      <c r="G154" s="36">
        <v>183.85000000000002</v>
      </c>
      <c r="H154" s="36">
        <v>187.75</v>
      </c>
      <c r="I154" s="36">
        <v>188.95</v>
      </c>
      <c r="J154" s="36">
        <v>189.7</v>
      </c>
      <c r="K154" s="31">
        <v>188.2</v>
      </c>
      <c r="L154" s="31">
        <v>186.25</v>
      </c>
      <c r="M154" s="31">
        <v>123.76549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38919.65</v>
      </c>
      <c r="D155" s="36">
        <v>39098.26666666667</v>
      </c>
      <c r="E155" s="36">
        <v>38701.383333333339</v>
      </c>
      <c r="F155" s="36">
        <v>38483.116666666669</v>
      </c>
      <c r="G155" s="36">
        <v>38086.233333333337</v>
      </c>
      <c r="H155" s="36">
        <v>39316.53333333334</v>
      </c>
      <c r="I155" s="36">
        <v>39713.416666666672</v>
      </c>
      <c r="J155" s="36">
        <v>39931.683333333342</v>
      </c>
      <c r="K155" s="31">
        <v>39495.15</v>
      </c>
      <c r="L155" s="31">
        <v>38880</v>
      </c>
      <c r="M155" s="31">
        <v>0.13904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1319.4</v>
      </c>
      <c r="D156" s="36">
        <v>1325.5333333333335</v>
      </c>
      <c r="E156" s="36">
        <v>1304.0666666666671</v>
      </c>
      <c r="F156" s="36">
        <v>1288.7333333333336</v>
      </c>
      <c r="G156" s="36">
        <v>1267.2666666666671</v>
      </c>
      <c r="H156" s="36">
        <v>1340.866666666667</v>
      </c>
      <c r="I156" s="36">
        <v>1362.3333333333337</v>
      </c>
      <c r="J156" s="36">
        <v>1377.666666666667</v>
      </c>
      <c r="K156" s="31">
        <v>1347</v>
      </c>
      <c r="L156" s="31">
        <v>1310.2</v>
      </c>
      <c r="M156" s="31">
        <v>3.6330900000000002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937.85</v>
      </c>
      <c r="D157" s="36">
        <v>935.61666666666667</v>
      </c>
      <c r="E157" s="36">
        <v>927.23333333333335</v>
      </c>
      <c r="F157" s="36">
        <v>916.61666666666667</v>
      </c>
      <c r="G157" s="36">
        <v>908.23333333333335</v>
      </c>
      <c r="H157" s="36">
        <v>946.23333333333335</v>
      </c>
      <c r="I157" s="36">
        <v>954.61666666666679</v>
      </c>
      <c r="J157" s="36">
        <v>965.23333333333335</v>
      </c>
      <c r="K157" s="31">
        <v>944</v>
      </c>
      <c r="L157" s="31">
        <v>925</v>
      </c>
      <c r="M157" s="31">
        <v>17.222349999999999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1056.5999999999999</v>
      </c>
      <c r="D158" s="36">
        <v>1057.5166666666667</v>
      </c>
      <c r="E158" s="36">
        <v>1047.1833333333334</v>
      </c>
      <c r="F158" s="36">
        <v>1037.7666666666667</v>
      </c>
      <c r="G158" s="36">
        <v>1027.4333333333334</v>
      </c>
      <c r="H158" s="36">
        <v>1066.9333333333334</v>
      </c>
      <c r="I158" s="36">
        <v>1077.2666666666669</v>
      </c>
      <c r="J158" s="36">
        <v>1086.6833333333334</v>
      </c>
      <c r="K158" s="31">
        <v>1067.8499999999999</v>
      </c>
      <c r="L158" s="31">
        <v>1048.0999999999999</v>
      </c>
      <c r="M158" s="31">
        <v>4.0133099999999997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5760.9</v>
      </c>
      <c r="D159" s="36">
        <v>5761.05</v>
      </c>
      <c r="E159" s="36">
        <v>5715.05</v>
      </c>
      <c r="F159" s="36">
        <v>5669.2</v>
      </c>
      <c r="G159" s="36">
        <v>5623.2</v>
      </c>
      <c r="H159" s="36">
        <v>5806.9000000000005</v>
      </c>
      <c r="I159" s="36">
        <v>5852.9000000000005</v>
      </c>
      <c r="J159" s="36">
        <v>5898.7500000000009</v>
      </c>
      <c r="K159" s="31">
        <v>5807.05</v>
      </c>
      <c r="L159" s="31">
        <v>5715.2</v>
      </c>
      <c r="M159" s="31">
        <v>4.2799100000000001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231.15</v>
      </c>
      <c r="D160" s="36">
        <v>231.51666666666665</v>
      </c>
      <c r="E160" s="36">
        <v>230.0333333333333</v>
      </c>
      <c r="F160" s="36">
        <v>228.91666666666666</v>
      </c>
      <c r="G160" s="36">
        <v>227.43333333333331</v>
      </c>
      <c r="H160" s="36">
        <v>232.6333333333333</v>
      </c>
      <c r="I160" s="36">
        <v>234.11666666666665</v>
      </c>
      <c r="J160" s="36">
        <v>235.23333333333329</v>
      </c>
      <c r="K160" s="31">
        <v>233</v>
      </c>
      <c r="L160" s="31">
        <v>230.4</v>
      </c>
      <c r="M160" s="31">
        <v>13.53768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251.9</v>
      </c>
      <c r="D161" s="36">
        <v>253.53333333333333</v>
      </c>
      <c r="E161" s="36">
        <v>248.86666666666667</v>
      </c>
      <c r="F161" s="36">
        <v>245.83333333333334</v>
      </c>
      <c r="G161" s="36">
        <v>241.16666666666669</v>
      </c>
      <c r="H161" s="36">
        <v>256.56666666666666</v>
      </c>
      <c r="I161" s="36">
        <v>261.23333333333335</v>
      </c>
      <c r="J161" s="36">
        <v>264.26666666666665</v>
      </c>
      <c r="K161" s="31">
        <v>258.2</v>
      </c>
      <c r="L161" s="31">
        <v>250.5</v>
      </c>
      <c r="M161" s="31">
        <v>158.28545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17598.7</v>
      </c>
      <c r="D162" s="36">
        <v>17633.933333333331</v>
      </c>
      <c r="E162" s="36">
        <v>17490.866666666661</v>
      </c>
      <c r="F162" s="36">
        <v>17383.033333333329</v>
      </c>
      <c r="G162" s="36">
        <v>17239.96666666666</v>
      </c>
      <c r="H162" s="36">
        <v>17741.766666666663</v>
      </c>
      <c r="I162" s="36">
        <v>17884.833333333336</v>
      </c>
      <c r="J162" s="36">
        <v>17992.666666666664</v>
      </c>
      <c r="K162" s="31">
        <v>17777</v>
      </c>
      <c r="L162" s="31">
        <v>17526.099999999999</v>
      </c>
      <c r="M162" s="31">
        <v>1.687E-2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2434.6</v>
      </c>
      <c r="D163" s="36">
        <v>2438.8666666666668</v>
      </c>
      <c r="E163" s="36">
        <v>2414.4833333333336</v>
      </c>
      <c r="F163" s="36">
        <v>2394.3666666666668</v>
      </c>
      <c r="G163" s="36">
        <v>2369.9833333333336</v>
      </c>
      <c r="H163" s="36">
        <v>2458.9833333333336</v>
      </c>
      <c r="I163" s="36">
        <v>2483.3666666666668</v>
      </c>
      <c r="J163" s="36">
        <v>2503.4833333333336</v>
      </c>
      <c r="K163" s="31">
        <v>2463.25</v>
      </c>
      <c r="L163" s="31">
        <v>2418.75</v>
      </c>
      <c r="M163" s="31">
        <v>4.1288799999999997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3500.05</v>
      </c>
      <c r="D164" s="36">
        <v>3504.3666666666663</v>
      </c>
      <c r="E164" s="36">
        <v>3475.3833333333328</v>
      </c>
      <c r="F164" s="36">
        <v>3450.7166666666662</v>
      </c>
      <c r="G164" s="36">
        <v>3421.7333333333327</v>
      </c>
      <c r="H164" s="36">
        <v>3529.0333333333328</v>
      </c>
      <c r="I164" s="36">
        <v>3558.0166666666664</v>
      </c>
      <c r="J164" s="36">
        <v>3582.6833333333329</v>
      </c>
      <c r="K164" s="31">
        <v>3533.35</v>
      </c>
      <c r="L164" s="31">
        <v>3479.7</v>
      </c>
      <c r="M164" s="31">
        <v>1.8636999999999999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75.25</v>
      </c>
      <c r="D165" s="36">
        <v>75.383333333333326</v>
      </c>
      <c r="E165" s="36">
        <v>74.666666666666657</v>
      </c>
      <c r="F165" s="36">
        <v>74.083333333333329</v>
      </c>
      <c r="G165" s="36">
        <v>73.36666666666666</v>
      </c>
      <c r="H165" s="36">
        <v>75.966666666666654</v>
      </c>
      <c r="I165" s="36">
        <v>76.683333333333323</v>
      </c>
      <c r="J165" s="36">
        <v>77.266666666666652</v>
      </c>
      <c r="K165" s="31">
        <v>76.099999999999994</v>
      </c>
      <c r="L165" s="31">
        <v>74.8</v>
      </c>
      <c r="M165" s="31">
        <v>316.64409000000001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738.5</v>
      </c>
      <c r="D166" s="36">
        <v>737.5</v>
      </c>
      <c r="E166" s="36">
        <v>729.05</v>
      </c>
      <c r="F166" s="36">
        <v>719.59999999999991</v>
      </c>
      <c r="G166" s="36">
        <v>711.14999999999986</v>
      </c>
      <c r="H166" s="36">
        <v>746.95</v>
      </c>
      <c r="I166" s="36">
        <v>755.40000000000009</v>
      </c>
      <c r="J166" s="36">
        <v>764.85000000000014</v>
      </c>
      <c r="K166" s="31">
        <v>745.95</v>
      </c>
      <c r="L166" s="31">
        <v>728.05</v>
      </c>
      <c r="M166" s="31">
        <v>10.674950000000001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5420.5</v>
      </c>
      <c r="D167" s="36">
        <v>5402.0999999999995</v>
      </c>
      <c r="E167" s="36">
        <v>5355.1999999999989</v>
      </c>
      <c r="F167" s="36">
        <v>5289.9</v>
      </c>
      <c r="G167" s="36">
        <v>5242.9999999999991</v>
      </c>
      <c r="H167" s="36">
        <v>5467.3999999999987</v>
      </c>
      <c r="I167" s="36">
        <v>5514.2999999999984</v>
      </c>
      <c r="J167" s="36">
        <v>5579.5999999999985</v>
      </c>
      <c r="K167" s="31">
        <v>5449</v>
      </c>
      <c r="L167" s="31">
        <v>5336.8</v>
      </c>
      <c r="M167" s="31">
        <v>7.2701799999999999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377.5</v>
      </c>
      <c r="D168" s="36">
        <v>378.01666666666665</v>
      </c>
      <c r="E168" s="36">
        <v>375.0333333333333</v>
      </c>
      <c r="F168" s="36">
        <v>372.56666666666666</v>
      </c>
      <c r="G168" s="36">
        <v>369.58333333333331</v>
      </c>
      <c r="H168" s="36">
        <v>380.48333333333329</v>
      </c>
      <c r="I168" s="36">
        <v>383.46666666666664</v>
      </c>
      <c r="J168" s="36">
        <v>385.93333333333328</v>
      </c>
      <c r="K168" s="31">
        <v>381</v>
      </c>
      <c r="L168" s="31">
        <v>375.55</v>
      </c>
      <c r="M168" s="31">
        <v>10.08065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203.05</v>
      </c>
      <c r="D169" s="36">
        <v>202.33333333333334</v>
      </c>
      <c r="E169" s="36">
        <v>200.81666666666669</v>
      </c>
      <c r="F169" s="36">
        <v>198.58333333333334</v>
      </c>
      <c r="G169" s="36">
        <v>197.06666666666669</v>
      </c>
      <c r="H169" s="36">
        <v>204.56666666666669</v>
      </c>
      <c r="I169" s="36">
        <v>206.08333333333334</v>
      </c>
      <c r="J169" s="36">
        <v>208.31666666666669</v>
      </c>
      <c r="K169" s="31">
        <v>203.85</v>
      </c>
      <c r="L169" s="31">
        <v>200.1</v>
      </c>
      <c r="M169" s="31">
        <v>183.36655999999999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721.4</v>
      </c>
      <c r="D170" s="36">
        <v>724.4666666666667</v>
      </c>
      <c r="E170" s="36">
        <v>713.93333333333339</v>
      </c>
      <c r="F170" s="36">
        <v>706.4666666666667</v>
      </c>
      <c r="G170" s="36">
        <v>695.93333333333339</v>
      </c>
      <c r="H170" s="36">
        <v>731.93333333333339</v>
      </c>
      <c r="I170" s="36">
        <v>742.4666666666667</v>
      </c>
      <c r="J170" s="36">
        <v>749.93333333333339</v>
      </c>
      <c r="K170" s="31">
        <v>735</v>
      </c>
      <c r="L170" s="31">
        <v>717</v>
      </c>
      <c r="M170" s="31">
        <v>8.6534399999999998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1000.4</v>
      </c>
      <c r="D171" s="36">
        <v>1001.1833333333334</v>
      </c>
      <c r="E171" s="36">
        <v>987.36666666666679</v>
      </c>
      <c r="F171" s="36">
        <v>974.33333333333337</v>
      </c>
      <c r="G171" s="36">
        <v>960.51666666666677</v>
      </c>
      <c r="H171" s="36">
        <v>1014.2166666666668</v>
      </c>
      <c r="I171" s="36">
        <v>1028.0333333333333</v>
      </c>
      <c r="J171" s="36">
        <v>1041.0666666666668</v>
      </c>
      <c r="K171" s="31">
        <v>1015</v>
      </c>
      <c r="L171" s="31">
        <v>988.15</v>
      </c>
      <c r="M171" s="31">
        <v>5.2328299999999999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294.05</v>
      </c>
      <c r="D172" s="36">
        <v>295.28333333333336</v>
      </c>
      <c r="E172" s="36">
        <v>291.36666666666673</v>
      </c>
      <c r="F172" s="36">
        <v>288.68333333333339</v>
      </c>
      <c r="G172" s="36">
        <v>284.76666666666677</v>
      </c>
      <c r="H172" s="36">
        <v>297.9666666666667</v>
      </c>
      <c r="I172" s="36">
        <v>301.88333333333333</v>
      </c>
      <c r="J172" s="36">
        <v>304.56666666666666</v>
      </c>
      <c r="K172" s="31">
        <v>299.2</v>
      </c>
      <c r="L172" s="31">
        <v>292.60000000000002</v>
      </c>
      <c r="M172" s="31">
        <v>97.448160000000001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2344.0500000000002</v>
      </c>
      <c r="D173" s="36">
        <v>2344.8666666666668</v>
      </c>
      <c r="E173" s="36">
        <v>2335.1833333333334</v>
      </c>
      <c r="F173" s="36">
        <v>2326.3166666666666</v>
      </c>
      <c r="G173" s="36">
        <v>2316.6333333333332</v>
      </c>
      <c r="H173" s="36">
        <v>2353.7333333333336</v>
      </c>
      <c r="I173" s="36">
        <v>2363.416666666667</v>
      </c>
      <c r="J173" s="36">
        <v>2372.2833333333338</v>
      </c>
      <c r="K173" s="31">
        <v>2354.5500000000002</v>
      </c>
      <c r="L173" s="31">
        <v>2336</v>
      </c>
      <c r="M173" s="31">
        <v>29.64518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89.2</v>
      </c>
      <c r="D174" s="36">
        <v>89.033333333333346</v>
      </c>
      <c r="E174" s="36">
        <v>88.566666666666691</v>
      </c>
      <c r="F174" s="36">
        <v>87.933333333333351</v>
      </c>
      <c r="G174" s="36">
        <v>87.466666666666697</v>
      </c>
      <c r="H174" s="36">
        <v>89.666666666666686</v>
      </c>
      <c r="I174" s="36">
        <v>90.133333333333354</v>
      </c>
      <c r="J174" s="36">
        <v>90.76666666666668</v>
      </c>
      <c r="K174" s="31">
        <v>89.5</v>
      </c>
      <c r="L174" s="31">
        <v>88.4</v>
      </c>
      <c r="M174" s="31">
        <v>104.87993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799.95</v>
      </c>
      <c r="D175" s="36">
        <v>798.01666666666677</v>
      </c>
      <c r="E175" s="36">
        <v>792.18333333333351</v>
      </c>
      <c r="F175" s="36">
        <v>784.41666666666674</v>
      </c>
      <c r="G175" s="36">
        <v>778.58333333333348</v>
      </c>
      <c r="H175" s="36">
        <v>805.78333333333353</v>
      </c>
      <c r="I175" s="36">
        <v>811.61666666666679</v>
      </c>
      <c r="J175" s="36">
        <v>819.38333333333355</v>
      </c>
      <c r="K175" s="31">
        <v>803.85</v>
      </c>
      <c r="L175" s="31">
        <v>790.25</v>
      </c>
      <c r="M175" s="31">
        <v>10.04989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1322.2</v>
      </c>
      <c r="D176" s="36">
        <v>1321.6499999999999</v>
      </c>
      <c r="E176" s="36">
        <v>1311.0999999999997</v>
      </c>
      <c r="F176" s="36">
        <v>1299.9999999999998</v>
      </c>
      <c r="G176" s="36">
        <v>1289.4499999999996</v>
      </c>
      <c r="H176" s="36">
        <v>1332.7499999999998</v>
      </c>
      <c r="I176" s="36">
        <v>1343.3</v>
      </c>
      <c r="J176" s="36">
        <v>1354.3999999999999</v>
      </c>
      <c r="K176" s="31">
        <v>1332.2</v>
      </c>
      <c r="L176" s="31">
        <v>1310.55</v>
      </c>
      <c r="M176" s="31">
        <v>5.7872899999999996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575.65</v>
      </c>
      <c r="D177" s="36">
        <v>575.30000000000007</v>
      </c>
      <c r="E177" s="36">
        <v>571.85000000000014</v>
      </c>
      <c r="F177" s="36">
        <v>568.05000000000007</v>
      </c>
      <c r="G177" s="36">
        <v>564.60000000000014</v>
      </c>
      <c r="H177" s="36">
        <v>579.10000000000014</v>
      </c>
      <c r="I177" s="36">
        <v>582.55000000000018</v>
      </c>
      <c r="J177" s="36">
        <v>586.35000000000014</v>
      </c>
      <c r="K177" s="31">
        <v>578.75</v>
      </c>
      <c r="L177" s="31">
        <v>571.5</v>
      </c>
      <c r="M177" s="31">
        <v>112.90293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26658.9</v>
      </c>
      <c r="D178" s="36">
        <v>26844.883333333335</v>
      </c>
      <c r="E178" s="36">
        <v>26390.816666666669</v>
      </c>
      <c r="F178" s="36">
        <v>26122.733333333334</v>
      </c>
      <c r="G178" s="36">
        <v>25668.666666666668</v>
      </c>
      <c r="H178" s="36">
        <v>27112.966666666671</v>
      </c>
      <c r="I178" s="36">
        <v>27567.033333333336</v>
      </c>
      <c r="J178" s="36">
        <v>27835.116666666672</v>
      </c>
      <c r="K178" s="31">
        <v>27298.95</v>
      </c>
      <c r="L178" s="31">
        <v>26576.799999999999</v>
      </c>
      <c r="M178" s="31">
        <v>0.28766000000000003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1867.55</v>
      </c>
      <c r="D179" s="36">
        <v>1869.3833333333332</v>
      </c>
      <c r="E179" s="36">
        <v>1853.7666666666664</v>
      </c>
      <c r="F179" s="36">
        <v>1839.9833333333331</v>
      </c>
      <c r="G179" s="36">
        <v>1824.3666666666663</v>
      </c>
      <c r="H179" s="36">
        <v>1883.1666666666665</v>
      </c>
      <c r="I179" s="36">
        <v>1898.7833333333333</v>
      </c>
      <c r="J179" s="36">
        <v>1912.5666666666666</v>
      </c>
      <c r="K179" s="31">
        <v>1885</v>
      </c>
      <c r="L179" s="31">
        <v>1855.6</v>
      </c>
      <c r="M179" s="31">
        <v>4.9279200000000003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3602.05</v>
      </c>
      <c r="D180" s="36">
        <v>3599.0333333333333</v>
      </c>
      <c r="E180" s="36">
        <v>3579.0666666666666</v>
      </c>
      <c r="F180" s="36">
        <v>3556.0833333333335</v>
      </c>
      <c r="G180" s="36">
        <v>3536.1166666666668</v>
      </c>
      <c r="H180" s="36">
        <v>3622.0166666666664</v>
      </c>
      <c r="I180" s="36">
        <v>3641.9833333333327</v>
      </c>
      <c r="J180" s="36">
        <v>3664.9666666666662</v>
      </c>
      <c r="K180" s="31">
        <v>3619</v>
      </c>
      <c r="L180" s="31">
        <v>3576.05</v>
      </c>
      <c r="M180" s="31">
        <v>2.88192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559.65</v>
      </c>
      <c r="D181" s="36">
        <v>560.31666666666672</v>
      </c>
      <c r="E181" s="36">
        <v>557.03333333333342</v>
      </c>
      <c r="F181" s="36">
        <v>554.41666666666674</v>
      </c>
      <c r="G181" s="36">
        <v>551.13333333333344</v>
      </c>
      <c r="H181" s="36">
        <v>562.93333333333339</v>
      </c>
      <c r="I181" s="36">
        <v>566.2166666666667</v>
      </c>
      <c r="J181" s="36">
        <v>568.83333333333337</v>
      </c>
      <c r="K181" s="31">
        <v>563.6</v>
      </c>
      <c r="L181" s="31">
        <v>557.70000000000005</v>
      </c>
      <c r="M181" s="31">
        <v>2.7700999999999998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2253.4</v>
      </c>
      <c r="D182" s="36">
        <v>2253.7999999999997</v>
      </c>
      <c r="E182" s="36">
        <v>2239.5999999999995</v>
      </c>
      <c r="F182" s="36">
        <v>2225.7999999999997</v>
      </c>
      <c r="G182" s="36">
        <v>2211.5999999999995</v>
      </c>
      <c r="H182" s="36">
        <v>2267.5999999999995</v>
      </c>
      <c r="I182" s="36">
        <v>2281.7999999999993</v>
      </c>
      <c r="J182" s="36">
        <v>2295.5999999999995</v>
      </c>
      <c r="K182" s="31">
        <v>2268</v>
      </c>
      <c r="L182" s="31">
        <v>2240</v>
      </c>
      <c r="M182" s="31">
        <v>3.8646799999999999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1135.3</v>
      </c>
      <c r="D183" s="36">
        <v>1138.5333333333335</v>
      </c>
      <c r="E183" s="36">
        <v>1129.8166666666671</v>
      </c>
      <c r="F183" s="36">
        <v>1124.3333333333335</v>
      </c>
      <c r="G183" s="36">
        <v>1115.616666666667</v>
      </c>
      <c r="H183" s="36">
        <v>1144.0166666666671</v>
      </c>
      <c r="I183" s="36">
        <v>1152.7333333333338</v>
      </c>
      <c r="J183" s="36">
        <v>1158.2166666666672</v>
      </c>
      <c r="K183" s="31">
        <v>1147.25</v>
      </c>
      <c r="L183" s="31">
        <v>1133.05</v>
      </c>
      <c r="M183" s="31">
        <v>11.44308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644.54999999999995</v>
      </c>
      <c r="D184" s="36">
        <v>629</v>
      </c>
      <c r="E184" s="36">
        <v>608.29999999999995</v>
      </c>
      <c r="F184" s="36">
        <v>572.04999999999995</v>
      </c>
      <c r="G184" s="36">
        <v>551.34999999999991</v>
      </c>
      <c r="H184" s="36">
        <v>665.25</v>
      </c>
      <c r="I184" s="36">
        <v>685.95</v>
      </c>
      <c r="J184" s="36">
        <v>722.2</v>
      </c>
      <c r="K184" s="31">
        <v>649.70000000000005</v>
      </c>
      <c r="L184" s="31">
        <v>592.75</v>
      </c>
      <c r="M184" s="31">
        <v>27.489229999999999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776.9</v>
      </c>
      <c r="D185" s="36">
        <v>777.94999999999993</v>
      </c>
      <c r="E185" s="36">
        <v>771.19999999999982</v>
      </c>
      <c r="F185" s="36">
        <v>765.49999999999989</v>
      </c>
      <c r="G185" s="36">
        <v>758.74999999999977</v>
      </c>
      <c r="H185" s="36">
        <v>783.64999999999986</v>
      </c>
      <c r="I185" s="36">
        <v>790.40000000000009</v>
      </c>
      <c r="J185" s="36">
        <v>796.09999999999991</v>
      </c>
      <c r="K185" s="31">
        <v>784.7</v>
      </c>
      <c r="L185" s="31">
        <v>772.25</v>
      </c>
      <c r="M185" s="31">
        <v>6.9248799999999999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1040.8499999999999</v>
      </c>
      <c r="D186" s="36">
        <v>1040.95</v>
      </c>
      <c r="E186" s="36">
        <v>1031.9000000000001</v>
      </c>
      <c r="F186" s="36">
        <v>1022.95</v>
      </c>
      <c r="G186" s="36">
        <v>1013.9000000000001</v>
      </c>
      <c r="H186" s="36">
        <v>1049.9000000000001</v>
      </c>
      <c r="I186" s="36">
        <v>1058.9499999999998</v>
      </c>
      <c r="J186" s="36">
        <v>1067.9000000000001</v>
      </c>
      <c r="K186" s="31">
        <v>1050</v>
      </c>
      <c r="L186" s="31">
        <v>1032</v>
      </c>
      <c r="M186" s="31">
        <v>5.8365799999999997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1796.95</v>
      </c>
      <c r="D187" s="36">
        <v>1802.7</v>
      </c>
      <c r="E187" s="36">
        <v>1785.4</v>
      </c>
      <c r="F187" s="36">
        <v>1773.8500000000001</v>
      </c>
      <c r="G187" s="36">
        <v>1756.5500000000002</v>
      </c>
      <c r="H187" s="36">
        <v>1814.25</v>
      </c>
      <c r="I187" s="36">
        <v>1831.5499999999997</v>
      </c>
      <c r="J187" s="36">
        <v>1843.1</v>
      </c>
      <c r="K187" s="31">
        <v>1820</v>
      </c>
      <c r="L187" s="31">
        <v>1791.15</v>
      </c>
      <c r="M187" s="31">
        <v>4.1084100000000001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908.6</v>
      </c>
      <c r="D188" s="36">
        <v>910.81666666666661</v>
      </c>
      <c r="E188" s="36">
        <v>903.83333333333326</v>
      </c>
      <c r="F188" s="36">
        <v>899.06666666666661</v>
      </c>
      <c r="G188" s="36">
        <v>892.08333333333326</v>
      </c>
      <c r="H188" s="36">
        <v>915.58333333333326</v>
      </c>
      <c r="I188" s="36">
        <v>922.56666666666661</v>
      </c>
      <c r="J188" s="36">
        <v>927.33333333333326</v>
      </c>
      <c r="K188" s="31">
        <v>917.8</v>
      </c>
      <c r="L188" s="31">
        <v>906.05</v>
      </c>
      <c r="M188" s="31">
        <v>15.24935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7477.05</v>
      </c>
      <c r="D189" s="36">
        <v>7450.6833333333334</v>
      </c>
      <c r="E189" s="36">
        <v>7411.3666666666668</v>
      </c>
      <c r="F189" s="36">
        <v>7345.6833333333334</v>
      </c>
      <c r="G189" s="36">
        <v>7306.3666666666668</v>
      </c>
      <c r="H189" s="36">
        <v>7516.3666666666668</v>
      </c>
      <c r="I189" s="36">
        <v>7555.6833333333343</v>
      </c>
      <c r="J189" s="36">
        <v>7621.3666666666668</v>
      </c>
      <c r="K189" s="31">
        <v>7490</v>
      </c>
      <c r="L189" s="31">
        <v>7385</v>
      </c>
      <c r="M189" s="31">
        <v>1.00722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666.2</v>
      </c>
      <c r="D190" s="36">
        <v>668.41666666666663</v>
      </c>
      <c r="E190" s="36">
        <v>659.0333333333333</v>
      </c>
      <c r="F190" s="36">
        <v>651.86666666666667</v>
      </c>
      <c r="G190" s="36">
        <v>642.48333333333335</v>
      </c>
      <c r="H190" s="36">
        <v>675.58333333333326</v>
      </c>
      <c r="I190" s="36">
        <v>684.9666666666667</v>
      </c>
      <c r="J190" s="36">
        <v>692.13333333333321</v>
      </c>
      <c r="K190" s="31">
        <v>677.8</v>
      </c>
      <c r="L190" s="31">
        <v>661.25</v>
      </c>
      <c r="M190" s="31">
        <v>200.05815999999999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254.8</v>
      </c>
      <c r="D191" s="36">
        <v>255.06666666666669</v>
      </c>
      <c r="E191" s="36">
        <v>253.28333333333336</v>
      </c>
      <c r="F191" s="36">
        <v>251.76666666666668</v>
      </c>
      <c r="G191" s="36">
        <v>249.98333333333335</v>
      </c>
      <c r="H191" s="36">
        <v>256.58333333333337</v>
      </c>
      <c r="I191" s="36">
        <v>258.36666666666673</v>
      </c>
      <c r="J191" s="36">
        <v>259.88333333333338</v>
      </c>
      <c r="K191" s="31">
        <v>256.85000000000002</v>
      </c>
      <c r="L191" s="31">
        <v>253.55</v>
      </c>
      <c r="M191" s="31">
        <v>67.2012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127</v>
      </c>
      <c r="D192" s="36">
        <v>126.39999999999999</v>
      </c>
      <c r="E192" s="36">
        <v>125.54999999999998</v>
      </c>
      <c r="F192" s="36">
        <v>124.1</v>
      </c>
      <c r="G192" s="36">
        <v>123.24999999999999</v>
      </c>
      <c r="H192" s="36">
        <v>127.84999999999998</v>
      </c>
      <c r="I192" s="36">
        <v>128.69999999999999</v>
      </c>
      <c r="J192" s="36">
        <v>130.14999999999998</v>
      </c>
      <c r="K192" s="31">
        <v>127.25</v>
      </c>
      <c r="L192" s="31">
        <v>124.95</v>
      </c>
      <c r="M192" s="31">
        <v>238.68700000000001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3524.05</v>
      </c>
      <c r="D193" s="36">
        <v>3539.2666666666669</v>
      </c>
      <c r="E193" s="36">
        <v>3503.8833333333337</v>
      </c>
      <c r="F193" s="36">
        <v>3483.7166666666667</v>
      </c>
      <c r="G193" s="36">
        <v>3448.3333333333335</v>
      </c>
      <c r="H193" s="36">
        <v>3559.4333333333338</v>
      </c>
      <c r="I193" s="36">
        <v>3594.8166666666671</v>
      </c>
      <c r="J193" s="36">
        <v>3614.983333333334</v>
      </c>
      <c r="K193" s="31">
        <v>3574.65</v>
      </c>
      <c r="L193" s="31">
        <v>3519.1</v>
      </c>
      <c r="M193" s="31">
        <v>16.711040000000001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1184.5999999999999</v>
      </c>
      <c r="D194" s="36">
        <v>1187.8833333333332</v>
      </c>
      <c r="E194" s="36">
        <v>1177.5166666666664</v>
      </c>
      <c r="F194" s="36">
        <v>1170.4333333333332</v>
      </c>
      <c r="G194" s="36">
        <v>1160.0666666666664</v>
      </c>
      <c r="H194" s="36">
        <v>1194.9666666666665</v>
      </c>
      <c r="I194" s="36">
        <v>1205.3333333333333</v>
      </c>
      <c r="J194" s="36">
        <v>1212.4166666666665</v>
      </c>
      <c r="K194" s="31">
        <v>1198.25</v>
      </c>
      <c r="L194" s="31">
        <v>1180.8</v>
      </c>
      <c r="M194" s="31">
        <v>26.38043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3010.85</v>
      </c>
      <c r="D195" s="36">
        <v>3002.5500000000006</v>
      </c>
      <c r="E195" s="36">
        <v>2975.1000000000013</v>
      </c>
      <c r="F195" s="36">
        <v>2939.3500000000008</v>
      </c>
      <c r="G195" s="36">
        <v>2911.9000000000015</v>
      </c>
      <c r="H195" s="36">
        <v>3038.3000000000011</v>
      </c>
      <c r="I195" s="36">
        <v>3065.7500000000009</v>
      </c>
      <c r="J195" s="36">
        <v>3101.5000000000009</v>
      </c>
      <c r="K195" s="31">
        <v>3030</v>
      </c>
      <c r="L195" s="31">
        <v>2966.8</v>
      </c>
      <c r="M195" s="31">
        <v>1.16181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3301.4</v>
      </c>
      <c r="D196" s="36">
        <v>3301.7999999999997</v>
      </c>
      <c r="E196" s="36">
        <v>3274.5999999999995</v>
      </c>
      <c r="F196" s="36">
        <v>3247.7999999999997</v>
      </c>
      <c r="G196" s="36">
        <v>3220.5999999999995</v>
      </c>
      <c r="H196" s="36">
        <v>3328.5999999999995</v>
      </c>
      <c r="I196" s="36">
        <v>3355.7999999999993</v>
      </c>
      <c r="J196" s="36">
        <v>3382.5999999999995</v>
      </c>
      <c r="K196" s="31">
        <v>3329</v>
      </c>
      <c r="L196" s="31">
        <v>3275</v>
      </c>
      <c r="M196" s="31">
        <v>7.7801400000000003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1912.35</v>
      </c>
      <c r="D197" s="36">
        <v>1915.3</v>
      </c>
      <c r="E197" s="36">
        <v>1891.6</v>
      </c>
      <c r="F197" s="36">
        <v>1870.85</v>
      </c>
      <c r="G197" s="36">
        <v>1847.1499999999999</v>
      </c>
      <c r="H197" s="36">
        <v>1936.05</v>
      </c>
      <c r="I197" s="36">
        <v>1959.7500000000002</v>
      </c>
      <c r="J197" s="36">
        <v>1980.5</v>
      </c>
      <c r="K197" s="31">
        <v>1939</v>
      </c>
      <c r="L197" s="31">
        <v>1894.55</v>
      </c>
      <c r="M197" s="31">
        <v>5.1062799999999999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734.4</v>
      </c>
      <c r="D198" s="36">
        <v>734.15</v>
      </c>
      <c r="E198" s="36">
        <v>728.3</v>
      </c>
      <c r="F198" s="36">
        <v>722.19999999999993</v>
      </c>
      <c r="G198" s="36">
        <v>716.34999999999991</v>
      </c>
      <c r="H198" s="36">
        <v>740.25</v>
      </c>
      <c r="I198" s="36">
        <v>746.10000000000014</v>
      </c>
      <c r="J198" s="36">
        <v>752.2</v>
      </c>
      <c r="K198" s="31">
        <v>740</v>
      </c>
      <c r="L198" s="31">
        <v>728.05</v>
      </c>
      <c r="M198" s="31">
        <v>3.12995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2107.65</v>
      </c>
      <c r="D199" s="36">
        <v>2101.7166666666667</v>
      </c>
      <c r="E199" s="36">
        <v>2086.4333333333334</v>
      </c>
      <c r="F199" s="36">
        <v>2065.2166666666667</v>
      </c>
      <c r="G199" s="36">
        <v>2049.9333333333334</v>
      </c>
      <c r="H199" s="36">
        <v>2122.9333333333334</v>
      </c>
      <c r="I199" s="36">
        <v>2138.2166666666672</v>
      </c>
      <c r="J199" s="36">
        <v>2159.4333333333334</v>
      </c>
      <c r="K199" s="31">
        <v>2117</v>
      </c>
      <c r="L199" s="31">
        <v>2080.5</v>
      </c>
      <c r="M199" s="31">
        <v>4.4601899999999999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37.15</v>
      </c>
      <c r="D200" s="36">
        <v>37.366666666666667</v>
      </c>
      <c r="E200" s="36">
        <v>36.833333333333336</v>
      </c>
      <c r="F200" s="36">
        <v>36.516666666666666</v>
      </c>
      <c r="G200" s="36">
        <v>35.983333333333334</v>
      </c>
      <c r="H200" s="36">
        <v>37.683333333333337</v>
      </c>
      <c r="I200" s="36">
        <v>38.216666666666669</v>
      </c>
      <c r="J200" s="36">
        <v>38.533333333333339</v>
      </c>
      <c r="K200" s="31">
        <v>37.9</v>
      </c>
      <c r="L200" s="31">
        <v>37.049999999999997</v>
      </c>
      <c r="M200" s="31">
        <v>78.80153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96.3</v>
      </c>
      <c r="D201" s="36">
        <v>96.84999999999998</v>
      </c>
      <c r="E201" s="36">
        <v>95.349999999999966</v>
      </c>
      <c r="F201" s="36">
        <v>94.399999999999991</v>
      </c>
      <c r="G201" s="36">
        <v>92.899999999999977</v>
      </c>
      <c r="H201" s="36">
        <v>97.799999999999955</v>
      </c>
      <c r="I201" s="36">
        <v>99.299999999999983</v>
      </c>
      <c r="J201" s="36">
        <v>100.24999999999994</v>
      </c>
      <c r="K201" s="31">
        <v>98.35</v>
      </c>
      <c r="L201" s="31">
        <v>95.9</v>
      </c>
      <c r="M201" s="31">
        <v>30.89479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1601.7</v>
      </c>
      <c r="D202" s="36">
        <v>1604.4333333333334</v>
      </c>
      <c r="E202" s="36">
        <v>1591.5666666666668</v>
      </c>
      <c r="F202" s="36">
        <v>1581.4333333333334</v>
      </c>
      <c r="G202" s="36">
        <v>1568.5666666666668</v>
      </c>
      <c r="H202" s="36">
        <v>1614.5666666666668</v>
      </c>
      <c r="I202" s="36">
        <v>1627.4333333333336</v>
      </c>
      <c r="J202" s="36">
        <v>1637.5666666666668</v>
      </c>
      <c r="K202" s="31">
        <v>1617.3</v>
      </c>
      <c r="L202" s="31">
        <v>1594.3</v>
      </c>
      <c r="M202" s="31">
        <v>5.8245399999999998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1565.2</v>
      </c>
      <c r="D203" s="36">
        <v>1563.7666666666667</v>
      </c>
      <c r="E203" s="36">
        <v>1542.4333333333334</v>
      </c>
      <c r="F203" s="36">
        <v>1519.6666666666667</v>
      </c>
      <c r="G203" s="36">
        <v>1498.3333333333335</v>
      </c>
      <c r="H203" s="36">
        <v>1586.5333333333333</v>
      </c>
      <c r="I203" s="36">
        <v>1607.8666666666668</v>
      </c>
      <c r="J203" s="36">
        <v>1630.6333333333332</v>
      </c>
      <c r="K203" s="31">
        <v>1585.1</v>
      </c>
      <c r="L203" s="31">
        <v>1541</v>
      </c>
      <c r="M203" s="31">
        <v>3.6252800000000001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8292.2000000000007</v>
      </c>
      <c r="D204" s="36">
        <v>8340.4</v>
      </c>
      <c r="E204" s="36">
        <v>8225.7999999999993</v>
      </c>
      <c r="F204" s="36">
        <v>8159.4</v>
      </c>
      <c r="G204" s="36">
        <v>8044.7999999999993</v>
      </c>
      <c r="H204" s="36">
        <v>8406.7999999999993</v>
      </c>
      <c r="I204" s="36">
        <v>8521.4000000000015</v>
      </c>
      <c r="J204" s="36">
        <v>8587.7999999999993</v>
      </c>
      <c r="K204" s="31">
        <v>8455</v>
      </c>
      <c r="L204" s="31">
        <v>8274</v>
      </c>
      <c r="M204" s="31">
        <v>3.6398999999999999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105.05</v>
      </c>
      <c r="D205" s="36">
        <v>104.68333333333332</v>
      </c>
      <c r="E205" s="36">
        <v>103.26666666666665</v>
      </c>
      <c r="F205" s="36">
        <v>101.48333333333333</v>
      </c>
      <c r="G205" s="36">
        <v>100.06666666666666</v>
      </c>
      <c r="H205" s="36">
        <v>106.46666666666664</v>
      </c>
      <c r="I205" s="36">
        <v>107.8833333333333</v>
      </c>
      <c r="J205" s="36">
        <v>109.66666666666663</v>
      </c>
      <c r="K205" s="31">
        <v>106.1</v>
      </c>
      <c r="L205" s="31">
        <v>102.9</v>
      </c>
      <c r="M205" s="31">
        <v>186.81567000000001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630.95000000000005</v>
      </c>
      <c r="D206" s="36">
        <v>628.44999999999993</v>
      </c>
      <c r="E206" s="36">
        <v>623.89999999999986</v>
      </c>
      <c r="F206" s="36">
        <v>616.84999999999991</v>
      </c>
      <c r="G206" s="36">
        <v>612.29999999999984</v>
      </c>
      <c r="H206" s="36">
        <v>635.49999999999989</v>
      </c>
      <c r="I206" s="36">
        <v>640.04999999999984</v>
      </c>
      <c r="J206" s="36">
        <v>647.09999999999991</v>
      </c>
      <c r="K206" s="31">
        <v>633</v>
      </c>
      <c r="L206" s="31">
        <v>621.4</v>
      </c>
      <c r="M206" s="31">
        <v>19.172260000000001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922.65</v>
      </c>
      <c r="D207" s="36">
        <v>923.31666666666661</v>
      </c>
      <c r="E207" s="36">
        <v>917.13333333333321</v>
      </c>
      <c r="F207" s="36">
        <v>911.61666666666656</v>
      </c>
      <c r="G207" s="36">
        <v>905.43333333333317</v>
      </c>
      <c r="H207" s="36">
        <v>928.83333333333326</v>
      </c>
      <c r="I207" s="36">
        <v>935.01666666666665</v>
      </c>
      <c r="J207" s="36">
        <v>940.5333333333333</v>
      </c>
      <c r="K207" s="31">
        <v>929.5</v>
      </c>
      <c r="L207" s="31">
        <v>917.8</v>
      </c>
      <c r="M207" s="31">
        <v>18.200839999999999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229.85</v>
      </c>
      <c r="D208" s="36">
        <v>228.94999999999996</v>
      </c>
      <c r="E208" s="36">
        <v>225.19999999999993</v>
      </c>
      <c r="F208" s="36">
        <v>220.54999999999998</v>
      </c>
      <c r="G208" s="36">
        <v>216.79999999999995</v>
      </c>
      <c r="H208" s="36">
        <v>233.59999999999991</v>
      </c>
      <c r="I208" s="36">
        <v>237.34999999999997</v>
      </c>
      <c r="J208" s="36">
        <v>241.99999999999989</v>
      </c>
      <c r="K208" s="31">
        <v>232.7</v>
      </c>
      <c r="L208" s="31">
        <v>224.3</v>
      </c>
      <c r="M208" s="31">
        <v>101.85424999999999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852.4</v>
      </c>
      <c r="D209" s="36">
        <v>849.75</v>
      </c>
      <c r="E209" s="36">
        <v>844.65</v>
      </c>
      <c r="F209" s="36">
        <v>836.9</v>
      </c>
      <c r="G209" s="36">
        <v>831.8</v>
      </c>
      <c r="H209" s="36">
        <v>857.5</v>
      </c>
      <c r="I209" s="36">
        <v>862.59999999999991</v>
      </c>
      <c r="J209" s="36">
        <v>870.35</v>
      </c>
      <c r="K209" s="31">
        <v>854.85</v>
      </c>
      <c r="L209" s="31">
        <v>842</v>
      </c>
      <c r="M209" s="31">
        <v>8.8983399999999993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1692.7</v>
      </c>
      <c r="D210" s="36">
        <v>1694.75</v>
      </c>
      <c r="E210" s="36">
        <v>1679.2</v>
      </c>
      <c r="F210" s="36">
        <v>1665.7</v>
      </c>
      <c r="G210" s="36">
        <v>1650.15</v>
      </c>
      <c r="H210" s="36">
        <v>1708.25</v>
      </c>
      <c r="I210" s="36">
        <v>1723.8000000000002</v>
      </c>
      <c r="J210" s="36">
        <v>1737.3</v>
      </c>
      <c r="K210" s="31">
        <v>1710.3</v>
      </c>
      <c r="L210" s="31">
        <v>1681.25</v>
      </c>
      <c r="M210" s="31">
        <v>0.32218999999999998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410.2</v>
      </c>
      <c r="D211" s="36">
        <v>410.08333333333331</v>
      </c>
      <c r="E211" s="36">
        <v>408.26666666666665</v>
      </c>
      <c r="F211" s="36">
        <v>406.33333333333331</v>
      </c>
      <c r="G211" s="36">
        <v>404.51666666666665</v>
      </c>
      <c r="H211" s="36">
        <v>412.01666666666665</v>
      </c>
      <c r="I211" s="36">
        <v>413.83333333333337</v>
      </c>
      <c r="J211" s="36">
        <v>415.76666666666665</v>
      </c>
      <c r="K211" s="31">
        <v>411.9</v>
      </c>
      <c r="L211" s="31">
        <v>408.15</v>
      </c>
      <c r="M211" s="31">
        <v>26.388259999999999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17.05</v>
      </c>
      <c r="D212" s="36">
        <v>17.099999999999998</v>
      </c>
      <c r="E212" s="36">
        <v>16.999999999999996</v>
      </c>
      <c r="F212" s="36">
        <v>16.95</v>
      </c>
      <c r="G212" s="36">
        <v>16.849999999999998</v>
      </c>
      <c r="H212" s="36">
        <v>17.149999999999995</v>
      </c>
      <c r="I212" s="36">
        <v>17.249999999999996</v>
      </c>
      <c r="J212" s="36">
        <v>17.299999999999994</v>
      </c>
      <c r="K212" s="31">
        <v>17.2</v>
      </c>
      <c r="L212" s="31">
        <v>17.05</v>
      </c>
      <c r="M212" s="31">
        <v>670.53869999999995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255.65</v>
      </c>
      <c r="D213" s="36">
        <v>256.25</v>
      </c>
      <c r="E213" s="36">
        <v>254.3</v>
      </c>
      <c r="F213" s="36">
        <v>252.95000000000002</v>
      </c>
      <c r="G213" s="36">
        <v>251.00000000000003</v>
      </c>
      <c r="H213" s="36">
        <v>257.60000000000002</v>
      </c>
      <c r="I213" s="36">
        <v>259.55000000000007</v>
      </c>
      <c r="J213" s="36">
        <v>260.89999999999998</v>
      </c>
      <c r="K213" s="31">
        <v>258.2</v>
      </c>
      <c r="L213" s="31">
        <v>254.9</v>
      </c>
      <c r="M213" s="31">
        <v>33.967770000000002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111.5</v>
      </c>
      <c r="D214" s="36">
        <v>111.7</v>
      </c>
      <c r="E214" s="36">
        <v>110.65</v>
      </c>
      <c r="F214" s="36">
        <v>109.8</v>
      </c>
      <c r="G214" s="36">
        <v>108.75</v>
      </c>
      <c r="H214" s="36">
        <v>112.55000000000001</v>
      </c>
      <c r="I214" s="36">
        <v>113.6</v>
      </c>
      <c r="J214" s="36">
        <v>114.45000000000002</v>
      </c>
      <c r="K214" s="31">
        <v>112.75</v>
      </c>
      <c r="L214" s="31">
        <v>110.85</v>
      </c>
      <c r="M214" s="31">
        <v>474.55520999999999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591.20000000000005</v>
      </c>
      <c r="D215" s="36">
        <v>589.76666666666677</v>
      </c>
      <c r="E215" s="36">
        <v>587.43333333333351</v>
      </c>
      <c r="F215" s="36">
        <v>583.66666666666674</v>
      </c>
      <c r="G215" s="36">
        <v>581.33333333333348</v>
      </c>
      <c r="H215" s="36">
        <v>593.53333333333353</v>
      </c>
      <c r="I215" s="36">
        <v>595.86666666666679</v>
      </c>
      <c r="J215" s="36">
        <v>599.63333333333355</v>
      </c>
      <c r="K215" s="31">
        <v>592.1</v>
      </c>
      <c r="L215" s="31">
        <v>586</v>
      </c>
      <c r="M215" s="31">
        <v>5.0912499999999996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77"/>
      <c r="B1" s="378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45216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1" t="s">
        <v>16</v>
      </c>
      <c r="B9" s="373" t="s">
        <v>18</v>
      </c>
      <c r="C9" s="376" t="s">
        <v>20</v>
      </c>
      <c r="D9" s="376" t="s">
        <v>21</v>
      </c>
      <c r="E9" s="368" t="s">
        <v>22</v>
      </c>
      <c r="F9" s="369"/>
      <c r="G9" s="370"/>
      <c r="H9" s="368" t="s">
        <v>23</v>
      </c>
      <c r="I9" s="369"/>
      <c r="J9" s="370"/>
      <c r="K9" s="26"/>
      <c r="L9" s="27"/>
      <c r="M9" s="48"/>
      <c r="N9" s="1"/>
      <c r="O9" s="1"/>
    </row>
    <row r="10" spans="1:15" ht="42.75" customHeight="1">
      <c r="A10" s="372"/>
      <c r="B10" s="375"/>
      <c r="C10" s="375"/>
      <c r="D10" s="37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553.1</v>
      </c>
      <c r="D11" s="36">
        <v>546.4666666666667</v>
      </c>
      <c r="E11" s="36">
        <v>537.73333333333335</v>
      </c>
      <c r="F11" s="36">
        <v>522.36666666666667</v>
      </c>
      <c r="G11" s="36">
        <v>513.63333333333333</v>
      </c>
      <c r="H11" s="36">
        <v>561.83333333333337</v>
      </c>
      <c r="I11" s="36">
        <v>570.56666666666672</v>
      </c>
      <c r="J11" s="36">
        <v>585.93333333333339</v>
      </c>
      <c r="K11" s="31">
        <v>555.20000000000005</v>
      </c>
      <c r="L11" s="31">
        <v>531.1</v>
      </c>
      <c r="M11" s="31">
        <v>6.3310599999999999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30619.75</v>
      </c>
      <c r="D12" s="36">
        <v>30761.666666666668</v>
      </c>
      <c r="E12" s="36">
        <v>30408.283333333336</v>
      </c>
      <c r="F12" s="36">
        <v>30196.816666666669</v>
      </c>
      <c r="G12" s="36">
        <v>29843.433333333338</v>
      </c>
      <c r="H12" s="36">
        <v>30973.133333333335</v>
      </c>
      <c r="I12" s="36">
        <v>31326.516666666666</v>
      </c>
      <c r="J12" s="36">
        <v>31537.983333333334</v>
      </c>
      <c r="K12" s="31">
        <v>31115.05</v>
      </c>
      <c r="L12" s="31">
        <v>30550.2</v>
      </c>
      <c r="M12" s="31">
        <v>4.4569999999999999E-2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522.5</v>
      </c>
      <c r="D13" s="36">
        <v>522.69999999999993</v>
      </c>
      <c r="E13" s="36">
        <v>520.04999999999984</v>
      </c>
      <c r="F13" s="36">
        <v>517.59999999999991</v>
      </c>
      <c r="G13" s="36">
        <v>514.94999999999982</v>
      </c>
      <c r="H13" s="36">
        <v>525.14999999999986</v>
      </c>
      <c r="I13" s="36">
        <v>527.79999999999995</v>
      </c>
      <c r="J13" s="36">
        <v>530.24999999999989</v>
      </c>
      <c r="K13" s="31">
        <v>525.35</v>
      </c>
      <c r="L13" s="31">
        <v>520.25</v>
      </c>
      <c r="M13" s="31">
        <v>0.85929999999999995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490.6</v>
      </c>
      <c r="D14" s="36">
        <v>490.25</v>
      </c>
      <c r="E14" s="36">
        <v>485</v>
      </c>
      <c r="F14" s="36">
        <v>479.4</v>
      </c>
      <c r="G14" s="36">
        <v>474.15</v>
      </c>
      <c r="H14" s="36">
        <v>495.85</v>
      </c>
      <c r="I14" s="36">
        <v>501.1</v>
      </c>
      <c r="J14" s="36">
        <v>506.70000000000005</v>
      </c>
      <c r="K14" s="31">
        <v>495.5</v>
      </c>
      <c r="L14" s="31">
        <v>484.65</v>
      </c>
      <c r="M14" s="31">
        <v>11.71547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1632.7</v>
      </c>
      <c r="D15" s="36">
        <v>1636.3833333333332</v>
      </c>
      <c r="E15" s="36">
        <v>1608.3166666666664</v>
      </c>
      <c r="F15" s="36">
        <v>1583.9333333333332</v>
      </c>
      <c r="G15" s="36">
        <v>1555.8666666666663</v>
      </c>
      <c r="H15" s="36">
        <v>1660.7666666666664</v>
      </c>
      <c r="I15" s="36">
        <v>1688.833333333333</v>
      </c>
      <c r="J15" s="36">
        <v>1713.2166666666665</v>
      </c>
      <c r="K15" s="31">
        <v>1664.45</v>
      </c>
      <c r="L15" s="31">
        <v>1612</v>
      </c>
      <c r="M15" s="31">
        <v>1.59988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4281.45</v>
      </c>
      <c r="D16" s="36">
        <v>4268.9166666666661</v>
      </c>
      <c r="E16" s="36">
        <v>4238.4333333333325</v>
      </c>
      <c r="F16" s="36">
        <v>4195.4166666666661</v>
      </c>
      <c r="G16" s="36">
        <v>4164.9333333333325</v>
      </c>
      <c r="H16" s="36">
        <v>4311.9333333333325</v>
      </c>
      <c r="I16" s="36">
        <v>4342.4166666666661</v>
      </c>
      <c r="J16" s="36">
        <v>4385.4333333333325</v>
      </c>
      <c r="K16" s="31">
        <v>4299.3999999999996</v>
      </c>
      <c r="L16" s="31">
        <v>4225.8999999999996</v>
      </c>
      <c r="M16" s="31">
        <v>2.6496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22476.9</v>
      </c>
      <c r="D17" s="36">
        <v>22442.3</v>
      </c>
      <c r="E17" s="36">
        <v>22134.6</v>
      </c>
      <c r="F17" s="36">
        <v>21792.3</v>
      </c>
      <c r="G17" s="36">
        <v>21484.6</v>
      </c>
      <c r="H17" s="36">
        <v>22784.6</v>
      </c>
      <c r="I17" s="36">
        <v>23092.300000000003</v>
      </c>
      <c r="J17" s="36">
        <v>23434.6</v>
      </c>
      <c r="K17" s="31">
        <v>22750</v>
      </c>
      <c r="L17" s="31">
        <v>22100</v>
      </c>
      <c r="M17" s="31">
        <v>0.1671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2030.85</v>
      </c>
      <c r="D18" s="36">
        <v>2023.2833333333335</v>
      </c>
      <c r="E18" s="36">
        <v>2009.5666666666671</v>
      </c>
      <c r="F18" s="36">
        <v>1988.2833333333335</v>
      </c>
      <c r="G18" s="36">
        <v>1974.5666666666671</v>
      </c>
      <c r="H18" s="36">
        <v>2044.5666666666671</v>
      </c>
      <c r="I18" s="36">
        <v>2058.2833333333338</v>
      </c>
      <c r="J18" s="36">
        <v>2079.5666666666671</v>
      </c>
      <c r="K18" s="31">
        <v>2037</v>
      </c>
      <c r="L18" s="31">
        <v>2002</v>
      </c>
      <c r="M18" s="31">
        <v>2.2840699999999998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2429.35</v>
      </c>
      <c r="D19" s="36">
        <v>2438.6333333333332</v>
      </c>
      <c r="E19" s="36">
        <v>2412.5666666666666</v>
      </c>
      <c r="F19" s="36">
        <v>2395.7833333333333</v>
      </c>
      <c r="G19" s="36">
        <v>2369.7166666666667</v>
      </c>
      <c r="H19" s="36">
        <v>2455.4166666666665</v>
      </c>
      <c r="I19" s="36">
        <v>2481.4833333333331</v>
      </c>
      <c r="J19" s="36">
        <v>2498.2666666666664</v>
      </c>
      <c r="K19" s="31">
        <v>2464.6999999999998</v>
      </c>
      <c r="L19" s="31">
        <v>2421.85</v>
      </c>
      <c r="M19" s="31">
        <v>8.0385600000000004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938.8</v>
      </c>
      <c r="D20" s="36">
        <v>943.80000000000007</v>
      </c>
      <c r="E20" s="36">
        <v>931.00000000000011</v>
      </c>
      <c r="F20" s="36">
        <v>923.2</v>
      </c>
      <c r="G20" s="36">
        <v>910.40000000000009</v>
      </c>
      <c r="H20" s="36">
        <v>951.60000000000014</v>
      </c>
      <c r="I20" s="36">
        <v>964.40000000000009</v>
      </c>
      <c r="J20" s="36">
        <v>972.20000000000016</v>
      </c>
      <c r="K20" s="31">
        <v>956.6</v>
      </c>
      <c r="L20" s="31">
        <v>936</v>
      </c>
      <c r="M20" s="31">
        <v>3.7685200000000001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805.65</v>
      </c>
      <c r="D21" s="36">
        <v>809.13333333333333</v>
      </c>
      <c r="E21" s="36">
        <v>799.76666666666665</v>
      </c>
      <c r="F21" s="36">
        <v>793.88333333333333</v>
      </c>
      <c r="G21" s="36">
        <v>784.51666666666665</v>
      </c>
      <c r="H21" s="36">
        <v>815.01666666666665</v>
      </c>
      <c r="I21" s="36">
        <v>824.38333333333321</v>
      </c>
      <c r="J21" s="36">
        <v>830.26666666666665</v>
      </c>
      <c r="K21" s="31">
        <v>818.5</v>
      </c>
      <c r="L21" s="31">
        <v>803.25</v>
      </c>
      <c r="M21" s="31">
        <v>26.647939999999998</v>
      </c>
      <c r="N21" s="1"/>
      <c r="O21" s="1"/>
    </row>
    <row r="22" spans="1:15" ht="12" customHeight="1">
      <c r="A22" s="33">
        <v>12</v>
      </c>
      <c r="B22" s="53" t="s">
        <v>844</v>
      </c>
      <c r="C22" s="31">
        <v>329.65</v>
      </c>
      <c r="D22" s="36">
        <v>333.43333333333334</v>
      </c>
      <c r="E22" s="36">
        <v>323.2166666666667</v>
      </c>
      <c r="F22" s="36">
        <v>316.78333333333336</v>
      </c>
      <c r="G22" s="36">
        <v>306.56666666666672</v>
      </c>
      <c r="H22" s="36">
        <v>339.86666666666667</v>
      </c>
      <c r="I22" s="36">
        <v>350.08333333333326</v>
      </c>
      <c r="J22" s="36">
        <v>356.51666666666665</v>
      </c>
      <c r="K22" s="31">
        <v>343.65</v>
      </c>
      <c r="L22" s="31">
        <v>327</v>
      </c>
      <c r="M22" s="31">
        <v>55.695529999999998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595.20000000000005</v>
      </c>
      <c r="D23" s="36">
        <v>598.23333333333335</v>
      </c>
      <c r="E23" s="36">
        <v>591.9666666666667</v>
      </c>
      <c r="F23" s="36">
        <v>588.73333333333335</v>
      </c>
      <c r="G23" s="36">
        <v>582.4666666666667</v>
      </c>
      <c r="H23" s="36">
        <v>601.4666666666667</v>
      </c>
      <c r="I23" s="36">
        <v>607.73333333333335</v>
      </c>
      <c r="J23" s="36">
        <v>610.9666666666667</v>
      </c>
      <c r="K23" s="31">
        <v>604.5</v>
      </c>
      <c r="L23" s="31">
        <v>595</v>
      </c>
      <c r="M23" s="31">
        <v>3.27251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341.75</v>
      </c>
      <c r="D24" s="36">
        <v>343</v>
      </c>
      <c r="E24" s="36">
        <v>339.85</v>
      </c>
      <c r="F24" s="36">
        <v>337.95000000000005</v>
      </c>
      <c r="G24" s="36">
        <v>334.80000000000007</v>
      </c>
      <c r="H24" s="36">
        <v>344.9</v>
      </c>
      <c r="I24" s="36">
        <v>348.04999999999995</v>
      </c>
      <c r="J24" s="36">
        <v>349.94999999999993</v>
      </c>
      <c r="K24" s="31">
        <v>346.15</v>
      </c>
      <c r="L24" s="31">
        <v>341.1</v>
      </c>
      <c r="M24" s="31">
        <v>5.3784200000000002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180.45</v>
      </c>
      <c r="D25" s="36">
        <v>180.35</v>
      </c>
      <c r="E25" s="36">
        <v>179</v>
      </c>
      <c r="F25" s="36">
        <v>177.55</v>
      </c>
      <c r="G25" s="36">
        <v>176.20000000000002</v>
      </c>
      <c r="H25" s="36">
        <v>181.79999999999998</v>
      </c>
      <c r="I25" s="36">
        <v>183.14999999999995</v>
      </c>
      <c r="J25" s="36">
        <v>184.59999999999997</v>
      </c>
      <c r="K25" s="31">
        <v>181.7</v>
      </c>
      <c r="L25" s="31">
        <v>178.9</v>
      </c>
      <c r="M25" s="31">
        <v>16.954560000000001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227.15</v>
      </c>
      <c r="D26" s="36">
        <v>225.98333333333335</v>
      </c>
      <c r="E26" s="36">
        <v>223.16666666666669</v>
      </c>
      <c r="F26" s="36">
        <v>219.18333333333334</v>
      </c>
      <c r="G26" s="36">
        <v>216.36666666666667</v>
      </c>
      <c r="H26" s="36">
        <v>229.9666666666667</v>
      </c>
      <c r="I26" s="36">
        <v>232.78333333333336</v>
      </c>
      <c r="J26" s="36">
        <v>236.76666666666671</v>
      </c>
      <c r="K26" s="31">
        <v>228.8</v>
      </c>
      <c r="L26" s="31">
        <v>222</v>
      </c>
      <c r="M26" s="31">
        <v>33.991540000000001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322.95</v>
      </c>
      <c r="D27" s="36">
        <v>323.48333333333329</v>
      </c>
      <c r="E27" s="36">
        <v>321.61666666666656</v>
      </c>
      <c r="F27" s="36">
        <v>320.28333333333325</v>
      </c>
      <c r="G27" s="36">
        <v>318.41666666666652</v>
      </c>
      <c r="H27" s="36">
        <v>324.81666666666661</v>
      </c>
      <c r="I27" s="36">
        <v>326.68333333333328</v>
      </c>
      <c r="J27" s="36">
        <v>328.01666666666665</v>
      </c>
      <c r="K27" s="31">
        <v>325.35000000000002</v>
      </c>
      <c r="L27" s="31">
        <v>322.14999999999998</v>
      </c>
      <c r="M27" s="31">
        <v>1.5200400000000001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929.65</v>
      </c>
      <c r="D28" s="36">
        <v>934.43333333333339</v>
      </c>
      <c r="E28" s="36">
        <v>921.51666666666677</v>
      </c>
      <c r="F28" s="36">
        <v>913.38333333333333</v>
      </c>
      <c r="G28" s="36">
        <v>900.4666666666667</v>
      </c>
      <c r="H28" s="36">
        <v>942.56666666666683</v>
      </c>
      <c r="I28" s="36">
        <v>955.48333333333335</v>
      </c>
      <c r="J28" s="36">
        <v>963.6166666666669</v>
      </c>
      <c r="K28" s="31">
        <v>947.35</v>
      </c>
      <c r="L28" s="31">
        <v>926.3</v>
      </c>
      <c r="M28" s="31">
        <v>0.97811999999999999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1060.8499999999999</v>
      </c>
      <c r="D29" s="36">
        <v>1065.25</v>
      </c>
      <c r="E29" s="36">
        <v>1053.5999999999999</v>
      </c>
      <c r="F29" s="36">
        <v>1046.3499999999999</v>
      </c>
      <c r="G29" s="36">
        <v>1034.6999999999998</v>
      </c>
      <c r="H29" s="36">
        <v>1072.5</v>
      </c>
      <c r="I29" s="36">
        <v>1084.1500000000001</v>
      </c>
      <c r="J29" s="36">
        <v>1091.4000000000001</v>
      </c>
      <c r="K29" s="31">
        <v>1076.9000000000001</v>
      </c>
      <c r="L29" s="31">
        <v>1058</v>
      </c>
      <c r="M29" s="31">
        <v>1.0983099999999999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3468.1</v>
      </c>
      <c r="D30" s="36">
        <v>3441.0833333333335</v>
      </c>
      <c r="E30" s="36">
        <v>3407.166666666667</v>
      </c>
      <c r="F30" s="36">
        <v>3346.2333333333336</v>
      </c>
      <c r="G30" s="36">
        <v>3312.3166666666671</v>
      </c>
      <c r="H30" s="36">
        <v>3502.0166666666669</v>
      </c>
      <c r="I30" s="36">
        <v>3535.9333333333338</v>
      </c>
      <c r="J30" s="36">
        <v>3596.8666666666668</v>
      </c>
      <c r="K30" s="31">
        <v>3475</v>
      </c>
      <c r="L30" s="31">
        <v>3380.15</v>
      </c>
      <c r="M30" s="31">
        <v>0.48257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1759.9</v>
      </c>
      <c r="D31" s="36">
        <v>1764.9666666666665</v>
      </c>
      <c r="E31" s="36">
        <v>1739.9333333333329</v>
      </c>
      <c r="F31" s="36">
        <v>1719.9666666666665</v>
      </c>
      <c r="G31" s="36">
        <v>1694.9333333333329</v>
      </c>
      <c r="H31" s="36">
        <v>1784.9333333333329</v>
      </c>
      <c r="I31" s="36">
        <v>1809.9666666666662</v>
      </c>
      <c r="J31" s="36">
        <v>1829.9333333333329</v>
      </c>
      <c r="K31" s="31">
        <v>1790</v>
      </c>
      <c r="L31" s="31">
        <v>1745</v>
      </c>
      <c r="M31" s="31">
        <v>0.63270000000000004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806.8</v>
      </c>
      <c r="D32" s="36">
        <v>807.0333333333333</v>
      </c>
      <c r="E32" s="36">
        <v>800.31666666666661</v>
      </c>
      <c r="F32" s="36">
        <v>793.83333333333326</v>
      </c>
      <c r="G32" s="36">
        <v>787.11666666666656</v>
      </c>
      <c r="H32" s="36">
        <v>813.51666666666665</v>
      </c>
      <c r="I32" s="36">
        <v>820.23333333333335</v>
      </c>
      <c r="J32" s="36">
        <v>826.7166666666667</v>
      </c>
      <c r="K32" s="31">
        <v>813.75</v>
      </c>
      <c r="L32" s="31">
        <v>800.55</v>
      </c>
      <c r="M32" s="31">
        <v>1.20899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3609.35</v>
      </c>
      <c r="D33" s="36">
        <v>3603.7833333333333</v>
      </c>
      <c r="E33" s="36">
        <v>3587.6666666666665</v>
      </c>
      <c r="F33" s="36">
        <v>3565.9833333333331</v>
      </c>
      <c r="G33" s="36">
        <v>3549.8666666666663</v>
      </c>
      <c r="H33" s="36">
        <v>3625.4666666666667</v>
      </c>
      <c r="I33" s="36">
        <v>3641.5833333333335</v>
      </c>
      <c r="J33" s="36">
        <v>3663.2666666666669</v>
      </c>
      <c r="K33" s="31">
        <v>3619.9</v>
      </c>
      <c r="L33" s="31">
        <v>3582.1</v>
      </c>
      <c r="M33" s="31">
        <v>0.82518999999999998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2303.85</v>
      </c>
      <c r="D34" s="36">
        <v>2297.9500000000003</v>
      </c>
      <c r="E34" s="36">
        <v>2275.9000000000005</v>
      </c>
      <c r="F34" s="36">
        <v>2247.9500000000003</v>
      </c>
      <c r="G34" s="36">
        <v>2225.9000000000005</v>
      </c>
      <c r="H34" s="36">
        <v>2325.9000000000005</v>
      </c>
      <c r="I34" s="36">
        <v>2347.9500000000007</v>
      </c>
      <c r="J34" s="36">
        <v>2375.9000000000005</v>
      </c>
      <c r="K34" s="31">
        <v>2320</v>
      </c>
      <c r="L34" s="31">
        <v>2270</v>
      </c>
      <c r="M34" s="31">
        <v>0.25668999999999997</v>
      </c>
      <c r="N34" s="1"/>
      <c r="O34" s="1"/>
    </row>
    <row r="35" spans="1:15" ht="12.75" customHeight="1">
      <c r="A35" s="33">
        <v>25</v>
      </c>
      <c r="B35" s="53" t="s">
        <v>324</v>
      </c>
      <c r="C35" s="31">
        <v>638.79999999999995</v>
      </c>
      <c r="D35" s="36">
        <v>640.55000000000007</v>
      </c>
      <c r="E35" s="36">
        <v>635.90000000000009</v>
      </c>
      <c r="F35" s="36">
        <v>633</v>
      </c>
      <c r="G35" s="36">
        <v>628.35</v>
      </c>
      <c r="H35" s="36">
        <v>643.45000000000016</v>
      </c>
      <c r="I35" s="36">
        <v>648.1</v>
      </c>
      <c r="J35" s="36">
        <v>651.00000000000023</v>
      </c>
      <c r="K35" s="31">
        <v>645.20000000000005</v>
      </c>
      <c r="L35" s="31">
        <v>637.65</v>
      </c>
      <c r="M35" s="31">
        <v>3.5133399999999999</v>
      </c>
      <c r="N35" s="1"/>
      <c r="O35" s="1"/>
    </row>
    <row r="36" spans="1:15" ht="12.75" customHeight="1">
      <c r="A36" s="33">
        <v>26</v>
      </c>
      <c r="B36" s="53" t="s">
        <v>325</v>
      </c>
      <c r="C36" s="31">
        <v>2937.05</v>
      </c>
      <c r="D36" s="36">
        <v>2947.0166666666664</v>
      </c>
      <c r="E36" s="36">
        <v>2915.0333333333328</v>
      </c>
      <c r="F36" s="36">
        <v>2893.0166666666664</v>
      </c>
      <c r="G36" s="36">
        <v>2861.0333333333328</v>
      </c>
      <c r="H36" s="36">
        <v>2969.0333333333328</v>
      </c>
      <c r="I36" s="36">
        <v>3001.0166666666664</v>
      </c>
      <c r="J36" s="36">
        <v>3023.0333333333328</v>
      </c>
      <c r="K36" s="31">
        <v>2979</v>
      </c>
      <c r="L36" s="31">
        <v>2925</v>
      </c>
      <c r="M36" s="31">
        <v>0.30918000000000001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443.25</v>
      </c>
      <c r="D37" s="36">
        <v>442.33333333333331</v>
      </c>
      <c r="E37" s="36">
        <v>439.86666666666662</v>
      </c>
      <c r="F37" s="36">
        <v>436.48333333333329</v>
      </c>
      <c r="G37" s="36">
        <v>434.01666666666659</v>
      </c>
      <c r="H37" s="36">
        <v>445.71666666666664</v>
      </c>
      <c r="I37" s="36">
        <v>448.18333333333334</v>
      </c>
      <c r="J37" s="36">
        <v>451.56666666666666</v>
      </c>
      <c r="K37" s="31">
        <v>444.8</v>
      </c>
      <c r="L37" s="31">
        <v>438.95</v>
      </c>
      <c r="M37" s="31">
        <v>13.53905</v>
      </c>
      <c r="N37" s="1"/>
      <c r="O37" s="1"/>
    </row>
    <row r="38" spans="1:15" ht="12.75" customHeight="1">
      <c r="A38" s="33">
        <v>28</v>
      </c>
      <c r="B38" s="53" t="s">
        <v>326</v>
      </c>
      <c r="C38" s="31">
        <v>2059.4499999999998</v>
      </c>
      <c r="D38" s="36">
        <v>2073.15</v>
      </c>
      <c r="E38" s="36">
        <v>2032.3000000000002</v>
      </c>
      <c r="F38" s="36">
        <v>2005.15</v>
      </c>
      <c r="G38" s="36">
        <v>1964.3000000000002</v>
      </c>
      <c r="H38" s="36">
        <v>2100.3000000000002</v>
      </c>
      <c r="I38" s="36">
        <v>2141.1499999999996</v>
      </c>
      <c r="J38" s="36">
        <v>2168.3000000000002</v>
      </c>
      <c r="K38" s="31">
        <v>2114</v>
      </c>
      <c r="L38" s="31">
        <v>2046</v>
      </c>
      <c r="M38" s="31">
        <v>8.4704899999999999</v>
      </c>
      <c r="N38" s="1"/>
      <c r="O38" s="1"/>
    </row>
    <row r="39" spans="1:15" ht="12.75" customHeight="1">
      <c r="A39" s="33">
        <v>29</v>
      </c>
      <c r="B39" s="53" t="s">
        <v>327</v>
      </c>
      <c r="C39" s="31">
        <v>881.55</v>
      </c>
      <c r="D39" s="36">
        <v>881.21666666666658</v>
      </c>
      <c r="E39" s="36">
        <v>873.38333333333321</v>
      </c>
      <c r="F39" s="36">
        <v>865.21666666666658</v>
      </c>
      <c r="G39" s="36">
        <v>857.38333333333321</v>
      </c>
      <c r="H39" s="36">
        <v>889.38333333333321</v>
      </c>
      <c r="I39" s="36">
        <v>897.21666666666647</v>
      </c>
      <c r="J39" s="36">
        <v>905.38333333333321</v>
      </c>
      <c r="K39" s="31">
        <v>889.05</v>
      </c>
      <c r="L39" s="31">
        <v>873.05</v>
      </c>
      <c r="M39" s="31">
        <v>1.20869</v>
      </c>
      <c r="N39" s="1"/>
      <c r="O39" s="1"/>
    </row>
    <row r="40" spans="1:15" ht="12.75" customHeight="1">
      <c r="A40" s="33">
        <v>30</v>
      </c>
      <c r="B40" s="53" t="s">
        <v>846</v>
      </c>
      <c r="C40" s="31">
        <v>5496.5</v>
      </c>
      <c r="D40" s="36">
        <v>5458.166666666667</v>
      </c>
      <c r="E40" s="36">
        <v>5408.3333333333339</v>
      </c>
      <c r="F40" s="36">
        <v>5320.166666666667</v>
      </c>
      <c r="G40" s="36">
        <v>5270.3333333333339</v>
      </c>
      <c r="H40" s="36">
        <v>5546.3333333333339</v>
      </c>
      <c r="I40" s="36">
        <v>5596.1666666666679</v>
      </c>
      <c r="J40" s="36">
        <v>5684.3333333333339</v>
      </c>
      <c r="K40" s="31">
        <v>5508</v>
      </c>
      <c r="L40" s="31">
        <v>5370</v>
      </c>
      <c r="M40" s="31">
        <v>0.57679999999999998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1719.6</v>
      </c>
      <c r="D41" s="36">
        <v>1724.75</v>
      </c>
      <c r="E41" s="36">
        <v>1700.55</v>
      </c>
      <c r="F41" s="36">
        <v>1681.5</v>
      </c>
      <c r="G41" s="36">
        <v>1657.3</v>
      </c>
      <c r="H41" s="36">
        <v>1743.8</v>
      </c>
      <c r="I41" s="36">
        <v>1767.9999999999998</v>
      </c>
      <c r="J41" s="36">
        <v>1787.05</v>
      </c>
      <c r="K41" s="31">
        <v>1748.95</v>
      </c>
      <c r="L41" s="31">
        <v>1705.7</v>
      </c>
      <c r="M41" s="31">
        <v>7.2174899999999997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5021.7</v>
      </c>
      <c r="D42" s="36">
        <v>5019.1833333333334</v>
      </c>
      <c r="E42" s="36">
        <v>4988.916666666667</v>
      </c>
      <c r="F42" s="36">
        <v>4956.1333333333332</v>
      </c>
      <c r="G42" s="36">
        <v>4925.8666666666668</v>
      </c>
      <c r="H42" s="36">
        <v>5051.9666666666672</v>
      </c>
      <c r="I42" s="36">
        <v>5082.2333333333336</v>
      </c>
      <c r="J42" s="36">
        <v>5115.0166666666673</v>
      </c>
      <c r="K42" s="31">
        <v>5049.45</v>
      </c>
      <c r="L42" s="31">
        <v>4986.3999999999996</v>
      </c>
      <c r="M42" s="31">
        <v>2.5980599999999998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380.6</v>
      </c>
      <c r="D43" s="36">
        <v>378.55</v>
      </c>
      <c r="E43" s="36">
        <v>375.35</v>
      </c>
      <c r="F43" s="36">
        <v>370.1</v>
      </c>
      <c r="G43" s="36">
        <v>366.90000000000003</v>
      </c>
      <c r="H43" s="36">
        <v>383.8</v>
      </c>
      <c r="I43" s="36">
        <v>386.99999999999994</v>
      </c>
      <c r="J43" s="36">
        <v>392.25</v>
      </c>
      <c r="K43" s="31">
        <v>381.75</v>
      </c>
      <c r="L43" s="31">
        <v>373.3</v>
      </c>
      <c r="M43" s="31">
        <v>22.83521</v>
      </c>
      <c r="N43" s="1"/>
      <c r="O43" s="1"/>
    </row>
    <row r="44" spans="1:15" ht="12.75" customHeight="1">
      <c r="A44" s="33">
        <v>34</v>
      </c>
      <c r="B44" s="53" t="s">
        <v>328</v>
      </c>
      <c r="C44" s="31">
        <v>290.45</v>
      </c>
      <c r="D44" s="36">
        <v>290.61666666666662</v>
      </c>
      <c r="E44" s="36">
        <v>288.83333333333326</v>
      </c>
      <c r="F44" s="36">
        <v>287.21666666666664</v>
      </c>
      <c r="G44" s="36">
        <v>285.43333333333328</v>
      </c>
      <c r="H44" s="36">
        <v>292.23333333333323</v>
      </c>
      <c r="I44" s="36">
        <v>294.01666666666665</v>
      </c>
      <c r="J44" s="36">
        <v>295.63333333333321</v>
      </c>
      <c r="K44" s="31">
        <v>292.39999999999998</v>
      </c>
      <c r="L44" s="31">
        <v>289</v>
      </c>
      <c r="M44" s="31">
        <v>8.0935000000000006</v>
      </c>
      <c r="N44" s="1"/>
      <c r="O44" s="1"/>
    </row>
    <row r="45" spans="1:15" ht="12.75" customHeight="1">
      <c r="A45" s="33">
        <v>35</v>
      </c>
      <c r="B45" s="53" t="s">
        <v>845</v>
      </c>
      <c r="C45" s="31">
        <v>658.75</v>
      </c>
      <c r="D45" s="36">
        <v>658.33333333333337</v>
      </c>
      <c r="E45" s="36">
        <v>652.4666666666667</v>
      </c>
      <c r="F45" s="36">
        <v>646.18333333333328</v>
      </c>
      <c r="G45" s="36">
        <v>640.31666666666661</v>
      </c>
      <c r="H45" s="36">
        <v>664.61666666666679</v>
      </c>
      <c r="I45" s="36">
        <v>670.48333333333335</v>
      </c>
      <c r="J45" s="36">
        <v>676.76666666666688</v>
      </c>
      <c r="K45" s="31">
        <v>664.2</v>
      </c>
      <c r="L45" s="31">
        <v>652.04999999999995</v>
      </c>
      <c r="M45" s="31">
        <v>3.2096</v>
      </c>
      <c r="N45" s="1"/>
      <c r="O45" s="1"/>
    </row>
    <row r="46" spans="1:15" ht="12.75" customHeight="1">
      <c r="A46" s="33">
        <v>36</v>
      </c>
      <c r="B46" s="53" t="s">
        <v>329</v>
      </c>
      <c r="C46" s="31">
        <v>587.75</v>
      </c>
      <c r="D46" s="36">
        <v>592.7833333333333</v>
      </c>
      <c r="E46" s="36">
        <v>581.56666666666661</v>
      </c>
      <c r="F46" s="36">
        <v>575.38333333333333</v>
      </c>
      <c r="G46" s="36">
        <v>564.16666666666663</v>
      </c>
      <c r="H46" s="36">
        <v>598.96666666666658</v>
      </c>
      <c r="I46" s="36">
        <v>610.18333333333328</v>
      </c>
      <c r="J46" s="36">
        <v>616.36666666666656</v>
      </c>
      <c r="K46" s="31">
        <v>604</v>
      </c>
      <c r="L46" s="31">
        <v>586.6</v>
      </c>
      <c r="M46" s="31">
        <v>0.78178000000000003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176.3</v>
      </c>
      <c r="D47" s="36">
        <v>176.65</v>
      </c>
      <c r="E47" s="36">
        <v>175.3</v>
      </c>
      <c r="F47" s="36">
        <v>174.3</v>
      </c>
      <c r="G47" s="36">
        <v>172.95000000000002</v>
      </c>
      <c r="H47" s="36">
        <v>177.65</v>
      </c>
      <c r="I47" s="36">
        <v>178.99999999999997</v>
      </c>
      <c r="J47" s="36">
        <v>180</v>
      </c>
      <c r="K47" s="31">
        <v>178</v>
      </c>
      <c r="L47" s="31">
        <v>175.65</v>
      </c>
      <c r="M47" s="31">
        <v>101.19504000000001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3112.05</v>
      </c>
      <c r="D48" s="36">
        <v>3112.0499999999997</v>
      </c>
      <c r="E48" s="36">
        <v>3096.0999999999995</v>
      </c>
      <c r="F48" s="36">
        <v>3080.1499999999996</v>
      </c>
      <c r="G48" s="36">
        <v>3064.1999999999994</v>
      </c>
      <c r="H48" s="36">
        <v>3127.9999999999995</v>
      </c>
      <c r="I48" s="36">
        <v>3143.9499999999994</v>
      </c>
      <c r="J48" s="36">
        <v>3159.8999999999996</v>
      </c>
      <c r="K48" s="31">
        <v>3128</v>
      </c>
      <c r="L48" s="31">
        <v>3096.1</v>
      </c>
      <c r="M48" s="31">
        <v>8.5301100000000005</v>
      </c>
      <c r="N48" s="1"/>
      <c r="O48" s="1"/>
    </row>
    <row r="49" spans="1:15" ht="12.75" customHeight="1">
      <c r="A49" s="33">
        <v>39</v>
      </c>
      <c r="B49" s="53" t="s">
        <v>330</v>
      </c>
      <c r="C49" s="31">
        <v>335.85</v>
      </c>
      <c r="D49" s="36">
        <v>336.73333333333335</v>
      </c>
      <c r="E49" s="36">
        <v>332.66666666666669</v>
      </c>
      <c r="F49" s="36">
        <v>329.48333333333335</v>
      </c>
      <c r="G49" s="36">
        <v>325.41666666666669</v>
      </c>
      <c r="H49" s="36">
        <v>339.91666666666669</v>
      </c>
      <c r="I49" s="36">
        <v>343.98333333333329</v>
      </c>
      <c r="J49" s="36">
        <v>347.16666666666669</v>
      </c>
      <c r="K49" s="31">
        <v>340.8</v>
      </c>
      <c r="L49" s="31">
        <v>333.55</v>
      </c>
      <c r="M49" s="31">
        <v>1.9698599999999999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1949.45</v>
      </c>
      <c r="D50" s="36">
        <v>1948.2833333333335</v>
      </c>
      <c r="E50" s="36">
        <v>1929.5666666666671</v>
      </c>
      <c r="F50" s="36">
        <v>1909.6833333333336</v>
      </c>
      <c r="G50" s="36">
        <v>1890.9666666666672</v>
      </c>
      <c r="H50" s="36">
        <v>1968.166666666667</v>
      </c>
      <c r="I50" s="36">
        <v>1986.8833333333337</v>
      </c>
      <c r="J50" s="36">
        <v>2006.7666666666669</v>
      </c>
      <c r="K50" s="31">
        <v>1967</v>
      </c>
      <c r="L50" s="31">
        <v>1928.4</v>
      </c>
      <c r="M50" s="31">
        <v>7.7404400000000004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6877.65</v>
      </c>
      <c r="D51" s="36">
        <v>6897.8833333333323</v>
      </c>
      <c r="E51" s="36">
        <v>6829.8166666666648</v>
      </c>
      <c r="F51" s="36">
        <v>6781.9833333333327</v>
      </c>
      <c r="G51" s="36">
        <v>6713.9166666666652</v>
      </c>
      <c r="H51" s="36">
        <v>6945.7166666666644</v>
      </c>
      <c r="I51" s="36">
        <v>7013.7833333333319</v>
      </c>
      <c r="J51" s="36">
        <v>7061.6166666666641</v>
      </c>
      <c r="K51" s="31">
        <v>6965.95</v>
      </c>
      <c r="L51" s="31">
        <v>6850.05</v>
      </c>
      <c r="M51" s="31">
        <v>0.67552000000000001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709.35</v>
      </c>
      <c r="D52" s="36">
        <v>709.81666666666672</v>
      </c>
      <c r="E52" s="36">
        <v>702.68333333333339</v>
      </c>
      <c r="F52" s="36">
        <v>696.01666666666665</v>
      </c>
      <c r="G52" s="36">
        <v>688.88333333333333</v>
      </c>
      <c r="H52" s="36">
        <v>716.48333333333346</v>
      </c>
      <c r="I52" s="36">
        <v>723.6166666666669</v>
      </c>
      <c r="J52" s="36">
        <v>730.28333333333353</v>
      </c>
      <c r="K52" s="31">
        <v>716.95</v>
      </c>
      <c r="L52" s="31">
        <v>703.15</v>
      </c>
      <c r="M52" s="31">
        <v>16.80941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909.5</v>
      </c>
      <c r="D53" s="36">
        <v>911.7833333333333</v>
      </c>
      <c r="E53" s="36">
        <v>904.81666666666661</v>
      </c>
      <c r="F53" s="36">
        <v>900.13333333333333</v>
      </c>
      <c r="G53" s="36">
        <v>893.16666666666663</v>
      </c>
      <c r="H53" s="36">
        <v>916.46666666666658</v>
      </c>
      <c r="I53" s="36">
        <v>923.43333333333328</v>
      </c>
      <c r="J53" s="36">
        <v>928.11666666666656</v>
      </c>
      <c r="K53" s="31">
        <v>918.75</v>
      </c>
      <c r="L53" s="31">
        <v>907.1</v>
      </c>
      <c r="M53" s="31">
        <v>12.32225</v>
      </c>
      <c r="N53" s="1"/>
      <c r="O53" s="1"/>
    </row>
    <row r="54" spans="1:15" ht="12.75" customHeight="1">
      <c r="A54" s="33">
        <v>44</v>
      </c>
      <c r="B54" s="53" t="s">
        <v>331</v>
      </c>
      <c r="C54" s="31">
        <v>429.35</v>
      </c>
      <c r="D54" s="36">
        <v>432.16666666666669</v>
      </c>
      <c r="E54" s="36">
        <v>426.08333333333337</v>
      </c>
      <c r="F54" s="36">
        <v>422.81666666666666</v>
      </c>
      <c r="G54" s="36">
        <v>416.73333333333335</v>
      </c>
      <c r="H54" s="36">
        <v>435.43333333333339</v>
      </c>
      <c r="I54" s="36">
        <v>441.51666666666677</v>
      </c>
      <c r="J54" s="36">
        <v>444.78333333333342</v>
      </c>
      <c r="K54" s="31">
        <v>438.25</v>
      </c>
      <c r="L54" s="31">
        <v>428.9</v>
      </c>
      <c r="M54" s="31">
        <v>1.87717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3856.8</v>
      </c>
      <c r="D55" s="36">
        <v>3834.4833333333336</v>
      </c>
      <c r="E55" s="36">
        <v>3795.0666666666671</v>
      </c>
      <c r="F55" s="36">
        <v>3733.3333333333335</v>
      </c>
      <c r="G55" s="36">
        <v>3693.916666666667</v>
      </c>
      <c r="H55" s="36">
        <v>3896.2166666666672</v>
      </c>
      <c r="I55" s="36">
        <v>3935.6333333333332</v>
      </c>
      <c r="J55" s="36">
        <v>3997.3666666666672</v>
      </c>
      <c r="K55" s="31">
        <v>3873.9</v>
      </c>
      <c r="L55" s="31">
        <v>3772.75</v>
      </c>
      <c r="M55" s="31">
        <v>11.02582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1004.8</v>
      </c>
      <c r="D56" s="36">
        <v>1001.4166666666666</v>
      </c>
      <c r="E56" s="36">
        <v>993.38333333333321</v>
      </c>
      <c r="F56" s="36">
        <v>981.96666666666658</v>
      </c>
      <c r="G56" s="36">
        <v>973.93333333333317</v>
      </c>
      <c r="H56" s="36">
        <v>1012.8333333333333</v>
      </c>
      <c r="I56" s="36">
        <v>1020.8666666666668</v>
      </c>
      <c r="J56" s="36">
        <v>1032.2833333333333</v>
      </c>
      <c r="K56" s="31">
        <v>1009.45</v>
      </c>
      <c r="L56" s="31">
        <v>990</v>
      </c>
      <c r="M56" s="31">
        <v>46.4696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5076.7</v>
      </c>
      <c r="D57" s="36">
        <v>5069.3666666666659</v>
      </c>
      <c r="E57" s="36">
        <v>5039.3333333333321</v>
      </c>
      <c r="F57" s="36">
        <v>5001.9666666666662</v>
      </c>
      <c r="G57" s="36">
        <v>4971.9333333333325</v>
      </c>
      <c r="H57" s="36">
        <v>5106.7333333333318</v>
      </c>
      <c r="I57" s="36">
        <v>5136.7666666666664</v>
      </c>
      <c r="J57" s="36">
        <v>5174.1333333333314</v>
      </c>
      <c r="K57" s="31">
        <v>5099.3999999999996</v>
      </c>
      <c r="L57" s="31">
        <v>5032</v>
      </c>
      <c r="M57" s="31">
        <v>1.5855999999999999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8036</v>
      </c>
      <c r="D58" s="36">
        <v>8029.2166666666672</v>
      </c>
      <c r="E58" s="36">
        <v>7989.4333333333343</v>
      </c>
      <c r="F58" s="36">
        <v>7942.8666666666668</v>
      </c>
      <c r="G58" s="36">
        <v>7903.0833333333339</v>
      </c>
      <c r="H58" s="36">
        <v>8075.7833333333347</v>
      </c>
      <c r="I58" s="36">
        <v>8115.5666666666675</v>
      </c>
      <c r="J58" s="36">
        <v>8162.133333333335</v>
      </c>
      <c r="K58" s="31">
        <v>8069</v>
      </c>
      <c r="L58" s="31">
        <v>7982.65</v>
      </c>
      <c r="M58" s="31">
        <v>4.38246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1642.35</v>
      </c>
      <c r="D59" s="36">
        <v>1640.7166666666665</v>
      </c>
      <c r="E59" s="36">
        <v>1632.0333333333328</v>
      </c>
      <c r="F59" s="36">
        <v>1621.7166666666665</v>
      </c>
      <c r="G59" s="36">
        <v>1613.0333333333328</v>
      </c>
      <c r="H59" s="36">
        <v>1651.0333333333328</v>
      </c>
      <c r="I59" s="36">
        <v>1659.7166666666667</v>
      </c>
      <c r="J59" s="36">
        <v>1670.0333333333328</v>
      </c>
      <c r="K59" s="31">
        <v>1649.4</v>
      </c>
      <c r="L59" s="31">
        <v>1630.4</v>
      </c>
      <c r="M59" s="31">
        <v>8.5954800000000002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6850.25</v>
      </c>
      <c r="D60" s="36">
        <v>6835</v>
      </c>
      <c r="E60" s="36">
        <v>6806.6</v>
      </c>
      <c r="F60" s="36">
        <v>6762.9500000000007</v>
      </c>
      <c r="G60" s="36">
        <v>6734.5500000000011</v>
      </c>
      <c r="H60" s="36">
        <v>6878.65</v>
      </c>
      <c r="I60" s="36">
        <v>6907.0499999999993</v>
      </c>
      <c r="J60" s="36">
        <v>6950.6999999999989</v>
      </c>
      <c r="K60" s="31">
        <v>6863.4</v>
      </c>
      <c r="L60" s="31">
        <v>6791.35</v>
      </c>
      <c r="M60" s="31">
        <v>0.25559999999999999</v>
      </c>
      <c r="N60" s="1"/>
      <c r="O60" s="1"/>
    </row>
    <row r="61" spans="1:15" ht="12.75" customHeight="1">
      <c r="A61" s="33">
        <v>51</v>
      </c>
      <c r="B61" s="53" t="s">
        <v>335</v>
      </c>
      <c r="C61" s="31">
        <v>2192.85</v>
      </c>
      <c r="D61" s="36">
        <v>2195.65</v>
      </c>
      <c r="E61" s="36">
        <v>2182.2000000000003</v>
      </c>
      <c r="F61" s="36">
        <v>2171.5500000000002</v>
      </c>
      <c r="G61" s="36">
        <v>2158.1000000000004</v>
      </c>
      <c r="H61" s="36">
        <v>2206.3000000000002</v>
      </c>
      <c r="I61" s="36">
        <v>2219.75</v>
      </c>
      <c r="J61" s="36">
        <v>2230.4</v>
      </c>
      <c r="K61" s="31">
        <v>2209.1</v>
      </c>
      <c r="L61" s="31">
        <v>2185</v>
      </c>
      <c r="M61" s="31">
        <v>0.26444000000000001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2594.6999999999998</v>
      </c>
      <c r="D62" s="36">
        <v>2575.2000000000003</v>
      </c>
      <c r="E62" s="36">
        <v>2550.6000000000004</v>
      </c>
      <c r="F62" s="36">
        <v>2506.5</v>
      </c>
      <c r="G62" s="36">
        <v>2481.9</v>
      </c>
      <c r="H62" s="36">
        <v>2619.3000000000006</v>
      </c>
      <c r="I62" s="36">
        <v>2643.9</v>
      </c>
      <c r="J62" s="36">
        <v>2688.0000000000009</v>
      </c>
      <c r="K62" s="31">
        <v>2599.8000000000002</v>
      </c>
      <c r="L62" s="31">
        <v>2531.1</v>
      </c>
      <c r="M62" s="31">
        <v>2.2893699999999999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423.2</v>
      </c>
      <c r="D63" s="36">
        <v>423.56666666666666</v>
      </c>
      <c r="E63" s="36">
        <v>416.63333333333333</v>
      </c>
      <c r="F63" s="36">
        <v>410.06666666666666</v>
      </c>
      <c r="G63" s="36">
        <v>403.13333333333333</v>
      </c>
      <c r="H63" s="36">
        <v>430.13333333333333</v>
      </c>
      <c r="I63" s="36">
        <v>437.06666666666661</v>
      </c>
      <c r="J63" s="36">
        <v>443.63333333333333</v>
      </c>
      <c r="K63" s="31">
        <v>430.5</v>
      </c>
      <c r="L63" s="31">
        <v>417</v>
      </c>
      <c r="M63" s="31">
        <v>15.81554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244.1</v>
      </c>
      <c r="D64" s="36">
        <v>243.23333333333335</v>
      </c>
      <c r="E64" s="36">
        <v>240.56666666666669</v>
      </c>
      <c r="F64" s="36">
        <v>237.03333333333333</v>
      </c>
      <c r="G64" s="36">
        <v>234.36666666666667</v>
      </c>
      <c r="H64" s="36">
        <v>246.76666666666671</v>
      </c>
      <c r="I64" s="36">
        <v>249.43333333333334</v>
      </c>
      <c r="J64" s="36">
        <v>252.96666666666673</v>
      </c>
      <c r="K64" s="31">
        <v>245.9</v>
      </c>
      <c r="L64" s="31">
        <v>239.7</v>
      </c>
      <c r="M64" s="31">
        <v>61.820549999999997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205.8</v>
      </c>
      <c r="D65" s="36">
        <v>204.58333333333334</v>
      </c>
      <c r="E65" s="36">
        <v>202.66666666666669</v>
      </c>
      <c r="F65" s="36">
        <v>199.53333333333333</v>
      </c>
      <c r="G65" s="36">
        <v>197.61666666666667</v>
      </c>
      <c r="H65" s="36">
        <v>207.7166666666667</v>
      </c>
      <c r="I65" s="36">
        <v>209.63333333333338</v>
      </c>
      <c r="J65" s="36">
        <v>212.76666666666671</v>
      </c>
      <c r="K65" s="31">
        <v>206.5</v>
      </c>
      <c r="L65" s="31">
        <v>201.45</v>
      </c>
      <c r="M65" s="31">
        <v>157.30298999999999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105.2</v>
      </c>
      <c r="D66" s="36">
        <v>105.53333333333335</v>
      </c>
      <c r="E66" s="36">
        <v>104.61666666666669</v>
      </c>
      <c r="F66" s="36">
        <v>104.03333333333335</v>
      </c>
      <c r="G66" s="36">
        <v>103.11666666666669</v>
      </c>
      <c r="H66" s="36">
        <v>106.11666666666669</v>
      </c>
      <c r="I66" s="36">
        <v>107.03333333333335</v>
      </c>
      <c r="J66" s="36">
        <v>107.61666666666669</v>
      </c>
      <c r="K66" s="31">
        <v>106.45</v>
      </c>
      <c r="L66" s="31">
        <v>104.95</v>
      </c>
      <c r="M66" s="31">
        <v>62.003680000000003</v>
      </c>
      <c r="N66" s="1"/>
      <c r="O66" s="1"/>
    </row>
    <row r="67" spans="1:15" ht="12.75" customHeight="1">
      <c r="A67" s="33">
        <v>57</v>
      </c>
      <c r="B67" s="53" t="s">
        <v>336</v>
      </c>
      <c r="C67" s="31">
        <v>47.45</v>
      </c>
      <c r="D67" s="36">
        <v>47.333333333333336</v>
      </c>
      <c r="E67" s="36">
        <v>46.666666666666671</v>
      </c>
      <c r="F67" s="36">
        <v>45.883333333333333</v>
      </c>
      <c r="G67" s="36">
        <v>45.216666666666669</v>
      </c>
      <c r="H67" s="36">
        <v>48.116666666666674</v>
      </c>
      <c r="I67" s="36">
        <v>48.783333333333346</v>
      </c>
      <c r="J67" s="36">
        <v>49.566666666666677</v>
      </c>
      <c r="K67" s="31">
        <v>48</v>
      </c>
      <c r="L67" s="31">
        <v>46.55</v>
      </c>
      <c r="M67" s="31">
        <v>494.13511</v>
      </c>
      <c r="N67" s="1"/>
      <c r="O67" s="1"/>
    </row>
    <row r="68" spans="1:15" ht="12.75" customHeight="1">
      <c r="A68" s="33">
        <v>58</v>
      </c>
      <c r="B68" s="53" t="s">
        <v>332</v>
      </c>
      <c r="C68" s="31">
        <v>2593.25</v>
      </c>
      <c r="D68" s="36">
        <v>2591.9166666666665</v>
      </c>
      <c r="E68" s="36">
        <v>2576.833333333333</v>
      </c>
      <c r="F68" s="36">
        <v>2560.4166666666665</v>
      </c>
      <c r="G68" s="36">
        <v>2545.333333333333</v>
      </c>
      <c r="H68" s="36">
        <v>2608.333333333333</v>
      </c>
      <c r="I68" s="36">
        <v>2623.4166666666661</v>
      </c>
      <c r="J68" s="36">
        <v>2639.833333333333</v>
      </c>
      <c r="K68" s="31">
        <v>2607</v>
      </c>
      <c r="L68" s="31">
        <v>2575.5</v>
      </c>
      <c r="M68" s="31">
        <v>5.0340000000000003E-2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1634.25</v>
      </c>
      <c r="D69" s="36">
        <v>1631.4166666666667</v>
      </c>
      <c r="E69" s="36">
        <v>1617.8333333333335</v>
      </c>
      <c r="F69" s="36">
        <v>1601.4166666666667</v>
      </c>
      <c r="G69" s="36">
        <v>1587.8333333333335</v>
      </c>
      <c r="H69" s="36">
        <v>1647.8333333333335</v>
      </c>
      <c r="I69" s="36">
        <v>1661.416666666667</v>
      </c>
      <c r="J69" s="36">
        <v>1677.8333333333335</v>
      </c>
      <c r="K69" s="31">
        <v>1645</v>
      </c>
      <c r="L69" s="31">
        <v>1615</v>
      </c>
      <c r="M69" s="31">
        <v>1.49743</v>
      </c>
      <c r="N69" s="1"/>
      <c r="O69" s="1"/>
    </row>
    <row r="70" spans="1:15" ht="12.75" customHeight="1">
      <c r="A70" s="33">
        <v>60</v>
      </c>
      <c r="B70" s="53" t="s">
        <v>337</v>
      </c>
      <c r="C70" s="31">
        <v>5276.8</v>
      </c>
      <c r="D70" s="36">
        <v>5272.4666666666662</v>
      </c>
      <c r="E70" s="36">
        <v>5244.9333333333325</v>
      </c>
      <c r="F70" s="36">
        <v>5213.0666666666666</v>
      </c>
      <c r="G70" s="36">
        <v>5185.5333333333328</v>
      </c>
      <c r="H70" s="36">
        <v>5304.3333333333321</v>
      </c>
      <c r="I70" s="36">
        <v>5331.8666666666668</v>
      </c>
      <c r="J70" s="36">
        <v>5363.7333333333318</v>
      </c>
      <c r="K70" s="31">
        <v>5300</v>
      </c>
      <c r="L70" s="31">
        <v>5240.6000000000004</v>
      </c>
      <c r="M70" s="31">
        <v>4.7940000000000003E-2</v>
      </c>
      <c r="N70" s="1"/>
      <c r="O70" s="1"/>
    </row>
    <row r="71" spans="1:15" ht="12.75" customHeight="1">
      <c r="A71" s="33">
        <v>61</v>
      </c>
      <c r="B71" s="53" t="s">
        <v>333</v>
      </c>
      <c r="C71" s="31">
        <v>2416.1</v>
      </c>
      <c r="D71" s="36">
        <v>2384.65</v>
      </c>
      <c r="E71" s="36">
        <v>2331.3000000000002</v>
      </c>
      <c r="F71" s="36">
        <v>2246.5</v>
      </c>
      <c r="G71" s="36">
        <v>2193.15</v>
      </c>
      <c r="H71" s="36">
        <v>2469.4500000000003</v>
      </c>
      <c r="I71" s="36">
        <v>2522.7999999999997</v>
      </c>
      <c r="J71" s="36">
        <v>2607.6000000000004</v>
      </c>
      <c r="K71" s="31">
        <v>2438</v>
      </c>
      <c r="L71" s="31">
        <v>2299.85</v>
      </c>
      <c r="M71" s="31">
        <v>5.7299899999999999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569.20000000000005</v>
      </c>
      <c r="D72" s="36">
        <v>566.9666666666667</v>
      </c>
      <c r="E72" s="36">
        <v>562.48333333333335</v>
      </c>
      <c r="F72" s="36">
        <v>555.76666666666665</v>
      </c>
      <c r="G72" s="36">
        <v>551.2833333333333</v>
      </c>
      <c r="H72" s="36">
        <v>573.68333333333339</v>
      </c>
      <c r="I72" s="36">
        <v>578.16666666666674</v>
      </c>
      <c r="J72" s="36">
        <v>584.88333333333344</v>
      </c>
      <c r="K72" s="31">
        <v>571.45000000000005</v>
      </c>
      <c r="L72" s="31">
        <v>560.25</v>
      </c>
      <c r="M72" s="31">
        <v>9.2870100000000004</v>
      </c>
      <c r="N72" s="1"/>
      <c r="O72" s="1"/>
    </row>
    <row r="73" spans="1:15" ht="12.75" customHeight="1">
      <c r="A73" s="33">
        <v>63</v>
      </c>
      <c r="B73" s="53" t="s">
        <v>338</v>
      </c>
      <c r="C73" s="31">
        <v>1001.8</v>
      </c>
      <c r="D73" s="36">
        <v>1001.6</v>
      </c>
      <c r="E73" s="36">
        <v>990.2</v>
      </c>
      <c r="F73" s="36">
        <v>978.6</v>
      </c>
      <c r="G73" s="36">
        <v>967.2</v>
      </c>
      <c r="H73" s="36">
        <v>1013.2</v>
      </c>
      <c r="I73" s="36">
        <v>1024.5999999999999</v>
      </c>
      <c r="J73" s="36">
        <v>1036.2</v>
      </c>
      <c r="K73" s="31">
        <v>1013</v>
      </c>
      <c r="L73" s="31">
        <v>990</v>
      </c>
      <c r="M73" s="31">
        <v>3.8155000000000001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137.4</v>
      </c>
      <c r="D74" s="36">
        <v>137.28333333333333</v>
      </c>
      <c r="E74" s="36">
        <v>136.66666666666666</v>
      </c>
      <c r="F74" s="36">
        <v>135.93333333333334</v>
      </c>
      <c r="G74" s="36">
        <v>135.31666666666666</v>
      </c>
      <c r="H74" s="36">
        <v>138.01666666666665</v>
      </c>
      <c r="I74" s="36">
        <v>138.63333333333333</v>
      </c>
      <c r="J74" s="36">
        <v>139.36666666666665</v>
      </c>
      <c r="K74" s="31">
        <v>137.9</v>
      </c>
      <c r="L74" s="31">
        <v>136.55000000000001</v>
      </c>
      <c r="M74" s="31">
        <v>77.854799999999997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1122.3499999999999</v>
      </c>
      <c r="D75" s="36">
        <v>1120.45</v>
      </c>
      <c r="E75" s="36">
        <v>1113.9000000000001</v>
      </c>
      <c r="F75" s="36">
        <v>1105.45</v>
      </c>
      <c r="G75" s="36">
        <v>1098.9000000000001</v>
      </c>
      <c r="H75" s="36">
        <v>1128.9000000000001</v>
      </c>
      <c r="I75" s="36">
        <v>1135.4499999999998</v>
      </c>
      <c r="J75" s="36">
        <v>1143.9000000000001</v>
      </c>
      <c r="K75" s="31">
        <v>1127</v>
      </c>
      <c r="L75" s="31">
        <v>1112</v>
      </c>
      <c r="M75" s="31">
        <v>5.7577199999999999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131.15</v>
      </c>
      <c r="D76" s="36">
        <v>129.91666666666666</v>
      </c>
      <c r="E76" s="36">
        <v>128.23333333333332</v>
      </c>
      <c r="F76" s="36">
        <v>125.31666666666666</v>
      </c>
      <c r="G76" s="36">
        <v>123.63333333333333</v>
      </c>
      <c r="H76" s="36">
        <v>132.83333333333331</v>
      </c>
      <c r="I76" s="36">
        <v>134.51666666666665</v>
      </c>
      <c r="J76" s="36">
        <v>137.43333333333331</v>
      </c>
      <c r="K76" s="31">
        <v>131.6</v>
      </c>
      <c r="L76" s="31">
        <v>127</v>
      </c>
      <c r="M76" s="31">
        <v>150.14283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347.25</v>
      </c>
      <c r="D77" s="36">
        <v>345.90000000000003</v>
      </c>
      <c r="E77" s="36">
        <v>343.35000000000008</v>
      </c>
      <c r="F77" s="36">
        <v>339.45000000000005</v>
      </c>
      <c r="G77" s="36">
        <v>336.90000000000009</v>
      </c>
      <c r="H77" s="36">
        <v>349.80000000000007</v>
      </c>
      <c r="I77" s="36">
        <v>352.35</v>
      </c>
      <c r="J77" s="36">
        <v>356.25000000000006</v>
      </c>
      <c r="K77" s="31">
        <v>348.45</v>
      </c>
      <c r="L77" s="31">
        <v>342</v>
      </c>
      <c r="M77" s="31">
        <v>16.312349999999999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946.55</v>
      </c>
      <c r="D78" s="36">
        <v>949.7166666666667</v>
      </c>
      <c r="E78" s="36">
        <v>940.68333333333339</v>
      </c>
      <c r="F78" s="36">
        <v>934.81666666666672</v>
      </c>
      <c r="G78" s="36">
        <v>925.78333333333342</v>
      </c>
      <c r="H78" s="36">
        <v>955.58333333333337</v>
      </c>
      <c r="I78" s="36">
        <v>964.61666666666667</v>
      </c>
      <c r="J78" s="36">
        <v>970.48333333333335</v>
      </c>
      <c r="K78" s="31">
        <v>958.75</v>
      </c>
      <c r="L78" s="31">
        <v>943.85</v>
      </c>
      <c r="M78" s="31">
        <v>18.817209999999999</v>
      </c>
      <c r="N78" s="1"/>
      <c r="O78" s="1"/>
    </row>
    <row r="79" spans="1:15" ht="12.75" customHeight="1">
      <c r="A79" s="33">
        <v>69</v>
      </c>
      <c r="B79" s="53" t="s">
        <v>847</v>
      </c>
      <c r="C79" s="31">
        <v>491.3</v>
      </c>
      <c r="D79" s="36">
        <v>488.09999999999997</v>
      </c>
      <c r="E79" s="36">
        <v>482.19999999999993</v>
      </c>
      <c r="F79" s="36">
        <v>473.09999999999997</v>
      </c>
      <c r="G79" s="36">
        <v>467.19999999999993</v>
      </c>
      <c r="H79" s="36">
        <v>497.19999999999993</v>
      </c>
      <c r="I79" s="36">
        <v>503.09999999999991</v>
      </c>
      <c r="J79" s="36">
        <v>512.19999999999993</v>
      </c>
      <c r="K79" s="31">
        <v>494</v>
      </c>
      <c r="L79" s="31">
        <v>479</v>
      </c>
      <c r="M79" s="31">
        <v>3.9062999999999999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254.2</v>
      </c>
      <c r="D80" s="36">
        <v>253.91666666666666</v>
      </c>
      <c r="E80" s="36">
        <v>252.7833333333333</v>
      </c>
      <c r="F80" s="36">
        <v>251.36666666666665</v>
      </c>
      <c r="G80" s="36">
        <v>250.23333333333329</v>
      </c>
      <c r="H80" s="36">
        <v>255.33333333333331</v>
      </c>
      <c r="I80" s="36">
        <v>256.4666666666667</v>
      </c>
      <c r="J80" s="36">
        <v>257.88333333333333</v>
      </c>
      <c r="K80" s="31">
        <v>255.05</v>
      </c>
      <c r="L80" s="31">
        <v>252.5</v>
      </c>
      <c r="M80" s="31">
        <v>15.140700000000001</v>
      </c>
      <c r="N80" s="1"/>
      <c r="O80" s="1"/>
    </row>
    <row r="81" spans="1:15" ht="12.75" customHeight="1">
      <c r="A81" s="33">
        <v>71</v>
      </c>
      <c r="B81" s="53" t="s">
        <v>339</v>
      </c>
      <c r="C81" s="31">
        <v>1275.5999999999999</v>
      </c>
      <c r="D81" s="36">
        <v>1278.5833333333333</v>
      </c>
      <c r="E81" s="36">
        <v>1258.2166666666665</v>
      </c>
      <c r="F81" s="36">
        <v>1240.8333333333333</v>
      </c>
      <c r="G81" s="36">
        <v>1220.4666666666665</v>
      </c>
      <c r="H81" s="36">
        <v>1295.9666666666665</v>
      </c>
      <c r="I81" s="36">
        <v>1316.3333333333333</v>
      </c>
      <c r="J81" s="36">
        <v>1333.7166666666665</v>
      </c>
      <c r="K81" s="31">
        <v>1298.95</v>
      </c>
      <c r="L81" s="31">
        <v>1261.2</v>
      </c>
      <c r="M81" s="31">
        <v>0.90783999999999998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544.1</v>
      </c>
      <c r="D82" s="36">
        <v>544.06666666666672</v>
      </c>
      <c r="E82" s="36">
        <v>540.23333333333346</v>
      </c>
      <c r="F82" s="36">
        <v>536.36666666666679</v>
      </c>
      <c r="G82" s="36">
        <v>532.53333333333353</v>
      </c>
      <c r="H82" s="36">
        <v>547.93333333333339</v>
      </c>
      <c r="I82" s="36">
        <v>551.76666666666665</v>
      </c>
      <c r="J82" s="36">
        <v>555.63333333333333</v>
      </c>
      <c r="K82" s="31">
        <v>547.9</v>
      </c>
      <c r="L82" s="31">
        <v>540.20000000000005</v>
      </c>
      <c r="M82" s="31">
        <v>10.735239999999999</v>
      </c>
      <c r="N82" s="1"/>
      <c r="O82" s="1"/>
    </row>
    <row r="83" spans="1:15" ht="12.75" customHeight="1">
      <c r="A83" s="33">
        <v>73</v>
      </c>
      <c r="B83" s="53" t="s">
        <v>848</v>
      </c>
      <c r="C83" s="31">
        <v>261.55</v>
      </c>
      <c r="D83" s="36">
        <v>261.01666666666665</v>
      </c>
      <c r="E83" s="36">
        <v>251.5333333333333</v>
      </c>
      <c r="F83" s="36">
        <v>241.51666666666665</v>
      </c>
      <c r="G83" s="36">
        <v>232.0333333333333</v>
      </c>
      <c r="H83" s="36">
        <v>271.0333333333333</v>
      </c>
      <c r="I83" s="36">
        <v>280.51666666666665</v>
      </c>
      <c r="J83" s="36">
        <v>290.5333333333333</v>
      </c>
      <c r="K83" s="31">
        <v>270.5</v>
      </c>
      <c r="L83" s="31">
        <v>251</v>
      </c>
      <c r="M83" s="31">
        <v>134.32946000000001</v>
      </c>
      <c r="N83" s="1"/>
      <c r="O83" s="1"/>
    </row>
    <row r="84" spans="1:15" ht="12.75" customHeight="1">
      <c r="A84" s="33">
        <v>74</v>
      </c>
      <c r="B84" s="53" t="s">
        <v>340</v>
      </c>
      <c r="C84" s="31">
        <v>6687.85</v>
      </c>
      <c r="D84" s="36">
        <v>6683.95</v>
      </c>
      <c r="E84" s="36">
        <v>6623.9</v>
      </c>
      <c r="F84" s="36">
        <v>6559.95</v>
      </c>
      <c r="G84" s="36">
        <v>6499.9</v>
      </c>
      <c r="H84" s="36">
        <v>6747.9</v>
      </c>
      <c r="I84" s="36">
        <v>6807.9500000000007</v>
      </c>
      <c r="J84" s="36">
        <v>6871.9</v>
      </c>
      <c r="K84" s="31">
        <v>6744</v>
      </c>
      <c r="L84" s="31">
        <v>6620</v>
      </c>
      <c r="M84" s="31">
        <v>8.6279999999999996E-2</v>
      </c>
      <c r="N84" s="1"/>
      <c r="O84" s="1"/>
    </row>
    <row r="85" spans="1:15" ht="12.75" customHeight="1">
      <c r="A85" s="33">
        <v>75</v>
      </c>
      <c r="B85" s="53" t="s">
        <v>341</v>
      </c>
      <c r="C85" s="31">
        <v>889.4</v>
      </c>
      <c r="D85" s="36">
        <v>884.76666666666677</v>
      </c>
      <c r="E85" s="36">
        <v>877.53333333333353</v>
      </c>
      <c r="F85" s="36">
        <v>865.66666666666674</v>
      </c>
      <c r="G85" s="36">
        <v>858.43333333333351</v>
      </c>
      <c r="H85" s="36">
        <v>896.63333333333355</v>
      </c>
      <c r="I85" s="36">
        <v>903.8666666666669</v>
      </c>
      <c r="J85" s="36">
        <v>915.73333333333358</v>
      </c>
      <c r="K85" s="31">
        <v>892</v>
      </c>
      <c r="L85" s="31">
        <v>872.9</v>
      </c>
      <c r="M85" s="31">
        <v>0.93469999999999998</v>
      </c>
      <c r="N85" s="1"/>
      <c r="O85" s="1"/>
    </row>
    <row r="86" spans="1:15" ht="12.75" customHeight="1">
      <c r="A86" s="33">
        <v>76</v>
      </c>
      <c r="B86" s="53" t="s">
        <v>342</v>
      </c>
      <c r="C86" s="31">
        <v>1184.45</v>
      </c>
      <c r="D86" s="36">
        <v>1189.8333333333333</v>
      </c>
      <c r="E86" s="36">
        <v>1169.6666666666665</v>
      </c>
      <c r="F86" s="36">
        <v>1154.8833333333332</v>
      </c>
      <c r="G86" s="36">
        <v>1134.7166666666665</v>
      </c>
      <c r="H86" s="36">
        <v>1204.6166666666666</v>
      </c>
      <c r="I86" s="36">
        <v>1224.7833333333331</v>
      </c>
      <c r="J86" s="36">
        <v>1239.5666666666666</v>
      </c>
      <c r="K86" s="31">
        <v>1210</v>
      </c>
      <c r="L86" s="31">
        <v>1175.05</v>
      </c>
      <c r="M86" s="31">
        <v>0.57598000000000005</v>
      </c>
      <c r="N86" s="1"/>
      <c r="O86" s="1"/>
    </row>
    <row r="87" spans="1:15" ht="12.75" customHeight="1">
      <c r="A87" s="33">
        <v>77</v>
      </c>
      <c r="B87" s="53" t="s">
        <v>343</v>
      </c>
      <c r="C87" s="31">
        <v>418.65</v>
      </c>
      <c r="D87" s="36">
        <v>419.61666666666662</v>
      </c>
      <c r="E87" s="36">
        <v>416.03333333333325</v>
      </c>
      <c r="F87" s="36">
        <v>413.41666666666663</v>
      </c>
      <c r="G87" s="36">
        <v>409.83333333333326</v>
      </c>
      <c r="H87" s="36">
        <v>422.23333333333323</v>
      </c>
      <c r="I87" s="36">
        <v>425.81666666666661</v>
      </c>
      <c r="J87" s="36">
        <v>428.43333333333322</v>
      </c>
      <c r="K87" s="31">
        <v>423.2</v>
      </c>
      <c r="L87" s="31">
        <v>417</v>
      </c>
      <c r="M87" s="31">
        <v>2.2288100000000002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20674.05</v>
      </c>
      <c r="D88" s="36">
        <v>20644.7</v>
      </c>
      <c r="E88" s="36">
        <v>20529.400000000001</v>
      </c>
      <c r="F88" s="36">
        <v>20384.75</v>
      </c>
      <c r="G88" s="36">
        <v>20269.45</v>
      </c>
      <c r="H88" s="36">
        <v>20789.350000000002</v>
      </c>
      <c r="I88" s="36">
        <v>20904.649999999998</v>
      </c>
      <c r="J88" s="36">
        <v>21049.300000000003</v>
      </c>
      <c r="K88" s="31">
        <v>20760</v>
      </c>
      <c r="L88" s="31">
        <v>20500.05</v>
      </c>
      <c r="M88" s="31">
        <v>0.25226999999999999</v>
      </c>
      <c r="N88" s="1"/>
      <c r="O88" s="1"/>
    </row>
    <row r="89" spans="1:15" ht="12.75" customHeight="1">
      <c r="A89" s="33">
        <v>79</v>
      </c>
      <c r="B89" s="53" t="s">
        <v>344</v>
      </c>
      <c r="C89" s="31">
        <v>610.79999999999995</v>
      </c>
      <c r="D89" s="36">
        <v>615.01666666666665</v>
      </c>
      <c r="E89" s="36">
        <v>604.2833333333333</v>
      </c>
      <c r="F89" s="36">
        <v>597.76666666666665</v>
      </c>
      <c r="G89" s="36">
        <v>587.0333333333333</v>
      </c>
      <c r="H89" s="36">
        <v>621.5333333333333</v>
      </c>
      <c r="I89" s="36">
        <v>632.26666666666665</v>
      </c>
      <c r="J89" s="36">
        <v>638.7833333333333</v>
      </c>
      <c r="K89" s="31">
        <v>625.75</v>
      </c>
      <c r="L89" s="31">
        <v>608.5</v>
      </c>
      <c r="M89" s="31">
        <v>1.5912500000000001</v>
      </c>
      <c r="N89" s="1"/>
      <c r="O89" s="1"/>
    </row>
    <row r="90" spans="1:15" ht="12.75" customHeight="1">
      <c r="A90" s="33">
        <v>80</v>
      </c>
      <c r="B90" s="53" t="s">
        <v>345</v>
      </c>
      <c r="C90" s="31">
        <v>17.5</v>
      </c>
      <c r="D90" s="36">
        <v>17.616666666666667</v>
      </c>
      <c r="E90" s="36">
        <v>16.983333333333334</v>
      </c>
      <c r="F90" s="36">
        <v>16.466666666666669</v>
      </c>
      <c r="G90" s="36">
        <v>15.833333333333336</v>
      </c>
      <c r="H90" s="36">
        <v>18.133333333333333</v>
      </c>
      <c r="I90" s="36">
        <v>18.766666666666666</v>
      </c>
      <c r="J90" s="36">
        <v>19.283333333333331</v>
      </c>
      <c r="K90" s="31">
        <v>18.25</v>
      </c>
      <c r="L90" s="31">
        <v>17.100000000000001</v>
      </c>
      <c r="M90" s="31">
        <v>111.98142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4586.05</v>
      </c>
      <c r="D91" s="36">
        <v>4577.5</v>
      </c>
      <c r="E91" s="36">
        <v>4563.55</v>
      </c>
      <c r="F91" s="36">
        <v>4541.05</v>
      </c>
      <c r="G91" s="36">
        <v>4527.1000000000004</v>
      </c>
      <c r="H91" s="36">
        <v>4600</v>
      </c>
      <c r="I91" s="36">
        <v>4613.9500000000007</v>
      </c>
      <c r="J91" s="36">
        <v>4636.45</v>
      </c>
      <c r="K91" s="31">
        <v>4591.45</v>
      </c>
      <c r="L91" s="31">
        <v>4555</v>
      </c>
      <c r="M91" s="31">
        <v>2.9211800000000001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1481</v>
      </c>
      <c r="D92" s="36">
        <v>1490.0666666666666</v>
      </c>
      <c r="E92" s="36">
        <v>1461.1333333333332</v>
      </c>
      <c r="F92" s="36">
        <v>1441.2666666666667</v>
      </c>
      <c r="G92" s="36">
        <v>1412.3333333333333</v>
      </c>
      <c r="H92" s="36">
        <v>1509.9333333333332</v>
      </c>
      <c r="I92" s="36">
        <v>1538.8666666666666</v>
      </c>
      <c r="J92" s="36">
        <v>1558.7333333333331</v>
      </c>
      <c r="K92" s="31">
        <v>1519</v>
      </c>
      <c r="L92" s="31">
        <v>1470.2</v>
      </c>
      <c r="M92" s="31">
        <v>9.5724699999999991</v>
      </c>
      <c r="N92" s="1"/>
      <c r="O92" s="1"/>
    </row>
    <row r="93" spans="1:15" ht="12.75" customHeight="1">
      <c r="A93" s="33">
        <v>83</v>
      </c>
      <c r="B93" s="53" t="s">
        <v>346</v>
      </c>
      <c r="C93" s="31">
        <v>2018.45</v>
      </c>
      <c r="D93" s="36">
        <v>2021.1499999999999</v>
      </c>
      <c r="E93" s="36">
        <v>1997.2999999999997</v>
      </c>
      <c r="F93" s="36">
        <v>1976.1499999999999</v>
      </c>
      <c r="G93" s="36">
        <v>1952.2999999999997</v>
      </c>
      <c r="H93" s="36">
        <v>2042.2999999999997</v>
      </c>
      <c r="I93" s="36">
        <v>2066.1499999999996</v>
      </c>
      <c r="J93" s="36">
        <v>2087.2999999999997</v>
      </c>
      <c r="K93" s="31">
        <v>2045</v>
      </c>
      <c r="L93" s="31">
        <v>2000</v>
      </c>
      <c r="M93" s="31">
        <v>1.1957100000000001</v>
      </c>
      <c r="N93" s="1"/>
      <c r="O93" s="1"/>
    </row>
    <row r="94" spans="1:15" ht="12.75" customHeight="1">
      <c r="A94" s="33">
        <v>84</v>
      </c>
      <c r="B94" s="53" t="s">
        <v>352</v>
      </c>
      <c r="C94" s="31">
        <v>290.10000000000002</v>
      </c>
      <c r="D94" s="36">
        <v>290.61666666666662</v>
      </c>
      <c r="E94" s="36">
        <v>285.78333333333325</v>
      </c>
      <c r="F94" s="36">
        <v>281.46666666666664</v>
      </c>
      <c r="G94" s="36">
        <v>276.63333333333327</v>
      </c>
      <c r="H94" s="36">
        <v>294.93333333333322</v>
      </c>
      <c r="I94" s="36">
        <v>299.76666666666659</v>
      </c>
      <c r="J94" s="36">
        <v>304.0833333333332</v>
      </c>
      <c r="K94" s="31">
        <v>295.45</v>
      </c>
      <c r="L94" s="31">
        <v>286.3</v>
      </c>
      <c r="M94" s="31">
        <v>12.64625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738.95</v>
      </c>
      <c r="D95" s="36">
        <v>741.26666666666677</v>
      </c>
      <c r="E95" s="36">
        <v>735.68333333333351</v>
      </c>
      <c r="F95" s="36">
        <v>732.41666666666674</v>
      </c>
      <c r="G95" s="36">
        <v>726.83333333333348</v>
      </c>
      <c r="H95" s="36">
        <v>744.53333333333353</v>
      </c>
      <c r="I95" s="36">
        <v>750.11666666666679</v>
      </c>
      <c r="J95" s="36">
        <v>753.38333333333355</v>
      </c>
      <c r="K95" s="31">
        <v>746.85</v>
      </c>
      <c r="L95" s="31">
        <v>738</v>
      </c>
      <c r="M95" s="31">
        <v>3.8713700000000002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371.35</v>
      </c>
      <c r="D96" s="36">
        <v>370.38333333333338</v>
      </c>
      <c r="E96" s="36">
        <v>365.96666666666675</v>
      </c>
      <c r="F96" s="36">
        <v>360.58333333333337</v>
      </c>
      <c r="G96" s="36">
        <v>356.16666666666674</v>
      </c>
      <c r="H96" s="36">
        <v>375.76666666666677</v>
      </c>
      <c r="I96" s="36">
        <v>380.18333333333339</v>
      </c>
      <c r="J96" s="36">
        <v>385.56666666666678</v>
      </c>
      <c r="K96" s="31">
        <v>374.8</v>
      </c>
      <c r="L96" s="31">
        <v>365</v>
      </c>
      <c r="M96" s="31">
        <v>63.012610000000002</v>
      </c>
      <c r="N96" s="1"/>
      <c r="O96" s="1"/>
    </row>
    <row r="97" spans="1:15" ht="12.75" customHeight="1">
      <c r="A97" s="33">
        <v>87</v>
      </c>
      <c r="B97" s="53" t="s">
        <v>353</v>
      </c>
      <c r="C97" s="31">
        <v>756.75</v>
      </c>
      <c r="D97" s="36">
        <v>758.93333333333339</v>
      </c>
      <c r="E97" s="36">
        <v>750.86666666666679</v>
      </c>
      <c r="F97" s="36">
        <v>744.98333333333335</v>
      </c>
      <c r="G97" s="36">
        <v>736.91666666666674</v>
      </c>
      <c r="H97" s="36">
        <v>764.81666666666683</v>
      </c>
      <c r="I97" s="36">
        <v>772.88333333333344</v>
      </c>
      <c r="J97" s="36">
        <v>778.76666666666688</v>
      </c>
      <c r="K97" s="31">
        <v>767</v>
      </c>
      <c r="L97" s="31">
        <v>753.05</v>
      </c>
      <c r="M97" s="31">
        <v>2.24424</v>
      </c>
      <c r="N97" s="1"/>
      <c r="O97" s="1"/>
    </row>
    <row r="98" spans="1:15" ht="12.75" customHeight="1">
      <c r="A98" s="33">
        <v>88</v>
      </c>
      <c r="B98" s="53" t="s">
        <v>354</v>
      </c>
      <c r="C98" s="31">
        <v>1164.9000000000001</v>
      </c>
      <c r="D98" s="36">
        <v>1166.4333333333334</v>
      </c>
      <c r="E98" s="36">
        <v>1152.7166666666667</v>
      </c>
      <c r="F98" s="36">
        <v>1140.5333333333333</v>
      </c>
      <c r="G98" s="36">
        <v>1126.8166666666666</v>
      </c>
      <c r="H98" s="36">
        <v>1178.6166666666668</v>
      </c>
      <c r="I98" s="36">
        <v>1192.3333333333335</v>
      </c>
      <c r="J98" s="36">
        <v>1204.5166666666669</v>
      </c>
      <c r="K98" s="31">
        <v>1180.1500000000001</v>
      </c>
      <c r="L98" s="31">
        <v>1154.25</v>
      </c>
      <c r="M98" s="31">
        <v>0.55952999999999997</v>
      </c>
      <c r="N98" s="1"/>
      <c r="O98" s="1"/>
    </row>
    <row r="99" spans="1:15" ht="12.75" customHeight="1">
      <c r="A99" s="33">
        <v>89</v>
      </c>
      <c r="B99" s="53" t="s">
        <v>355</v>
      </c>
      <c r="C99" s="31">
        <v>145.94999999999999</v>
      </c>
      <c r="D99" s="36">
        <v>146.54999999999998</v>
      </c>
      <c r="E99" s="36">
        <v>144.49999999999997</v>
      </c>
      <c r="F99" s="36">
        <v>143.04999999999998</v>
      </c>
      <c r="G99" s="36">
        <v>140.99999999999997</v>
      </c>
      <c r="H99" s="36">
        <v>147.99999999999997</v>
      </c>
      <c r="I99" s="36">
        <v>150.04999999999998</v>
      </c>
      <c r="J99" s="36">
        <v>151.49999999999997</v>
      </c>
      <c r="K99" s="31">
        <v>148.6</v>
      </c>
      <c r="L99" s="31">
        <v>145.1</v>
      </c>
      <c r="M99" s="31">
        <v>20.147749999999998</v>
      </c>
      <c r="N99" s="1"/>
      <c r="O99" s="1"/>
    </row>
    <row r="100" spans="1:15" ht="12.75" customHeight="1">
      <c r="A100" s="33">
        <v>90</v>
      </c>
      <c r="B100" s="53" t="s">
        <v>347</v>
      </c>
      <c r="C100" s="31">
        <v>643.5</v>
      </c>
      <c r="D100" s="36">
        <v>649.18333333333328</v>
      </c>
      <c r="E100" s="36">
        <v>635.36666666666656</v>
      </c>
      <c r="F100" s="36">
        <v>627.23333333333323</v>
      </c>
      <c r="G100" s="36">
        <v>613.41666666666652</v>
      </c>
      <c r="H100" s="36">
        <v>657.31666666666661</v>
      </c>
      <c r="I100" s="36">
        <v>671.13333333333344</v>
      </c>
      <c r="J100" s="36">
        <v>679.26666666666665</v>
      </c>
      <c r="K100" s="31">
        <v>663</v>
      </c>
      <c r="L100" s="31">
        <v>641.04999999999995</v>
      </c>
      <c r="M100" s="31">
        <v>1.1545799999999999</v>
      </c>
      <c r="N100" s="1"/>
      <c r="O100" s="1"/>
    </row>
    <row r="101" spans="1:15" ht="12.75" customHeight="1">
      <c r="A101" s="33">
        <v>91</v>
      </c>
      <c r="B101" s="53" t="s">
        <v>356</v>
      </c>
      <c r="C101" s="31">
        <v>2101.9499999999998</v>
      </c>
      <c r="D101" s="36">
        <v>2118.6333333333332</v>
      </c>
      <c r="E101" s="36">
        <v>2074.3166666666666</v>
      </c>
      <c r="F101" s="36">
        <v>2046.6833333333334</v>
      </c>
      <c r="G101" s="36">
        <v>2002.3666666666668</v>
      </c>
      <c r="H101" s="36">
        <v>2146.2666666666664</v>
      </c>
      <c r="I101" s="36">
        <v>2190.583333333333</v>
      </c>
      <c r="J101" s="36">
        <v>2218.2166666666662</v>
      </c>
      <c r="K101" s="31">
        <v>2162.9499999999998</v>
      </c>
      <c r="L101" s="31">
        <v>2091</v>
      </c>
      <c r="M101" s="31">
        <v>1.4531400000000001</v>
      </c>
      <c r="N101" s="1"/>
      <c r="O101" s="1"/>
    </row>
    <row r="102" spans="1:15" ht="12.75" customHeight="1">
      <c r="A102" s="33">
        <v>92</v>
      </c>
      <c r="B102" s="53" t="s">
        <v>357</v>
      </c>
      <c r="C102" s="31">
        <v>48</v>
      </c>
      <c r="D102" s="36">
        <v>48.133333333333326</v>
      </c>
      <c r="E102" s="36">
        <v>47.66666666666665</v>
      </c>
      <c r="F102" s="36">
        <v>47.333333333333321</v>
      </c>
      <c r="G102" s="36">
        <v>46.866666666666646</v>
      </c>
      <c r="H102" s="36">
        <v>48.466666666666654</v>
      </c>
      <c r="I102" s="36">
        <v>48.933333333333323</v>
      </c>
      <c r="J102" s="36">
        <v>49.266666666666659</v>
      </c>
      <c r="K102" s="31">
        <v>48.6</v>
      </c>
      <c r="L102" s="31">
        <v>47.8</v>
      </c>
      <c r="M102" s="31">
        <v>163.81545</v>
      </c>
      <c r="N102" s="1"/>
      <c r="O102" s="1"/>
    </row>
    <row r="103" spans="1:15" ht="12.75" customHeight="1">
      <c r="A103" s="33">
        <v>93</v>
      </c>
      <c r="B103" s="53" t="s">
        <v>358</v>
      </c>
      <c r="C103" s="31">
        <v>1369.8</v>
      </c>
      <c r="D103" s="36">
        <v>1377.3333333333333</v>
      </c>
      <c r="E103" s="36">
        <v>1357.4666666666665</v>
      </c>
      <c r="F103" s="36">
        <v>1345.1333333333332</v>
      </c>
      <c r="G103" s="36">
        <v>1325.2666666666664</v>
      </c>
      <c r="H103" s="36">
        <v>1389.6666666666665</v>
      </c>
      <c r="I103" s="36">
        <v>1409.5333333333333</v>
      </c>
      <c r="J103" s="36">
        <v>1421.8666666666666</v>
      </c>
      <c r="K103" s="31">
        <v>1397.2</v>
      </c>
      <c r="L103" s="31">
        <v>1365</v>
      </c>
      <c r="M103" s="31">
        <v>9.1650700000000001</v>
      </c>
      <c r="N103" s="1"/>
      <c r="O103" s="1"/>
    </row>
    <row r="104" spans="1:15" ht="12.75" customHeight="1">
      <c r="A104" s="33">
        <v>94</v>
      </c>
      <c r="B104" s="53" t="s">
        <v>359</v>
      </c>
      <c r="C104" s="31">
        <v>637.70000000000005</v>
      </c>
      <c r="D104" s="36">
        <v>641.1</v>
      </c>
      <c r="E104" s="36">
        <v>630.20000000000005</v>
      </c>
      <c r="F104" s="36">
        <v>622.70000000000005</v>
      </c>
      <c r="G104" s="36">
        <v>611.80000000000007</v>
      </c>
      <c r="H104" s="36">
        <v>648.6</v>
      </c>
      <c r="I104" s="36">
        <v>659.49999999999989</v>
      </c>
      <c r="J104" s="36">
        <v>667</v>
      </c>
      <c r="K104" s="31">
        <v>652</v>
      </c>
      <c r="L104" s="31">
        <v>633.6</v>
      </c>
      <c r="M104" s="31">
        <v>0.46153</v>
      </c>
      <c r="N104" s="1"/>
      <c r="O104" s="1"/>
    </row>
    <row r="105" spans="1:15" ht="12.75" customHeight="1">
      <c r="A105" s="33">
        <v>95</v>
      </c>
      <c r="B105" s="53" t="s">
        <v>360</v>
      </c>
      <c r="C105" s="31">
        <v>1186.9000000000001</v>
      </c>
      <c r="D105" s="36">
        <v>1183.4000000000001</v>
      </c>
      <c r="E105" s="36">
        <v>1175.6000000000001</v>
      </c>
      <c r="F105" s="36">
        <v>1164.3</v>
      </c>
      <c r="G105" s="36">
        <v>1156.5</v>
      </c>
      <c r="H105" s="36">
        <v>1194.7000000000003</v>
      </c>
      <c r="I105" s="36">
        <v>1202.5000000000005</v>
      </c>
      <c r="J105" s="36">
        <v>1213.8000000000004</v>
      </c>
      <c r="K105" s="31">
        <v>1191.2</v>
      </c>
      <c r="L105" s="31">
        <v>1172.0999999999999</v>
      </c>
      <c r="M105" s="31">
        <v>0.98136000000000001</v>
      </c>
      <c r="N105" s="1"/>
      <c r="O105" s="1"/>
    </row>
    <row r="106" spans="1:15" ht="12.75" customHeight="1">
      <c r="A106" s="33">
        <v>96</v>
      </c>
      <c r="B106" s="53" t="s">
        <v>361</v>
      </c>
      <c r="C106" s="31">
        <v>9000.5499999999993</v>
      </c>
      <c r="D106" s="36">
        <v>8918.5833333333321</v>
      </c>
      <c r="E106" s="36">
        <v>8793.5166666666646</v>
      </c>
      <c r="F106" s="36">
        <v>8586.4833333333318</v>
      </c>
      <c r="G106" s="36">
        <v>8461.4166666666642</v>
      </c>
      <c r="H106" s="36">
        <v>9125.616666666665</v>
      </c>
      <c r="I106" s="36">
        <v>9250.6833333333307</v>
      </c>
      <c r="J106" s="36">
        <v>9457.7166666666653</v>
      </c>
      <c r="K106" s="31">
        <v>9043.65</v>
      </c>
      <c r="L106" s="31">
        <v>8711.5499999999993</v>
      </c>
      <c r="M106" s="31">
        <v>0.23011000000000001</v>
      </c>
      <c r="N106" s="1"/>
      <c r="O106" s="1"/>
    </row>
    <row r="107" spans="1:15" ht="12.75" customHeight="1">
      <c r="A107" s="33">
        <v>97</v>
      </c>
      <c r="B107" s="53" t="s">
        <v>348</v>
      </c>
      <c r="C107" s="31">
        <v>88.85</v>
      </c>
      <c r="D107" s="36">
        <v>89.066666666666663</v>
      </c>
      <c r="E107" s="36">
        <v>87.73333333333332</v>
      </c>
      <c r="F107" s="36">
        <v>86.61666666666666</v>
      </c>
      <c r="G107" s="36">
        <v>85.283333333333317</v>
      </c>
      <c r="H107" s="36">
        <v>90.183333333333323</v>
      </c>
      <c r="I107" s="36">
        <v>91.516666666666666</v>
      </c>
      <c r="J107" s="36">
        <v>92.633333333333326</v>
      </c>
      <c r="K107" s="31">
        <v>90.4</v>
      </c>
      <c r="L107" s="31">
        <v>87.95</v>
      </c>
      <c r="M107" s="31">
        <v>43.240290000000002</v>
      </c>
      <c r="N107" s="1"/>
      <c r="O107" s="1"/>
    </row>
    <row r="108" spans="1:15" ht="12.75" customHeight="1">
      <c r="A108" s="33">
        <v>98</v>
      </c>
      <c r="B108" s="53" t="s">
        <v>349</v>
      </c>
      <c r="C108" s="31">
        <v>393.15</v>
      </c>
      <c r="D108" s="36">
        <v>393.40000000000003</v>
      </c>
      <c r="E108" s="36">
        <v>387.75000000000006</v>
      </c>
      <c r="F108" s="36">
        <v>382.35</v>
      </c>
      <c r="G108" s="36">
        <v>376.70000000000005</v>
      </c>
      <c r="H108" s="36">
        <v>398.80000000000007</v>
      </c>
      <c r="I108" s="36">
        <v>404.45000000000005</v>
      </c>
      <c r="J108" s="36">
        <v>409.85000000000008</v>
      </c>
      <c r="K108" s="31">
        <v>399.05</v>
      </c>
      <c r="L108" s="31">
        <v>388</v>
      </c>
      <c r="M108" s="31">
        <v>12.77647</v>
      </c>
      <c r="N108" s="1"/>
      <c r="O108" s="1"/>
    </row>
    <row r="109" spans="1:15" ht="12.75" customHeight="1">
      <c r="A109" s="33">
        <v>99</v>
      </c>
      <c r="B109" s="53" t="s">
        <v>362</v>
      </c>
      <c r="C109" s="31">
        <v>592.29999999999995</v>
      </c>
      <c r="D109" s="36">
        <v>592.85</v>
      </c>
      <c r="E109" s="36">
        <v>586.75</v>
      </c>
      <c r="F109" s="36">
        <v>581.19999999999993</v>
      </c>
      <c r="G109" s="36">
        <v>575.09999999999991</v>
      </c>
      <c r="H109" s="36">
        <v>598.40000000000009</v>
      </c>
      <c r="I109" s="36">
        <v>604.50000000000023</v>
      </c>
      <c r="J109" s="36">
        <v>610.05000000000018</v>
      </c>
      <c r="K109" s="31">
        <v>598.95000000000005</v>
      </c>
      <c r="L109" s="31">
        <v>587.29999999999995</v>
      </c>
      <c r="M109" s="31">
        <v>0.64180000000000004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295.35000000000002</v>
      </c>
      <c r="D110" s="36">
        <v>296.13333333333333</v>
      </c>
      <c r="E110" s="36">
        <v>291.31666666666666</v>
      </c>
      <c r="F110" s="36">
        <v>287.28333333333336</v>
      </c>
      <c r="G110" s="36">
        <v>282.4666666666667</v>
      </c>
      <c r="H110" s="36">
        <v>300.16666666666663</v>
      </c>
      <c r="I110" s="36">
        <v>304.98333333333323</v>
      </c>
      <c r="J110" s="36">
        <v>309.01666666666659</v>
      </c>
      <c r="K110" s="31">
        <v>300.95</v>
      </c>
      <c r="L110" s="31">
        <v>292.10000000000002</v>
      </c>
      <c r="M110" s="31">
        <v>85.816270000000003</v>
      </c>
      <c r="N110" s="1"/>
      <c r="O110" s="1"/>
    </row>
    <row r="111" spans="1:15" ht="12.75" customHeight="1">
      <c r="A111" s="33">
        <v>101</v>
      </c>
      <c r="B111" s="53" t="s">
        <v>363</v>
      </c>
      <c r="C111" s="31">
        <v>473.4</v>
      </c>
      <c r="D111" s="36">
        <v>474.63333333333338</v>
      </c>
      <c r="E111" s="36">
        <v>469.26666666666677</v>
      </c>
      <c r="F111" s="36">
        <v>465.13333333333338</v>
      </c>
      <c r="G111" s="36">
        <v>459.76666666666677</v>
      </c>
      <c r="H111" s="36">
        <v>478.76666666666677</v>
      </c>
      <c r="I111" s="36">
        <v>484.13333333333344</v>
      </c>
      <c r="J111" s="36">
        <v>488.26666666666677</v>
      </c>
      <c r="K111" s="31">
        <v>480</v>
      </c>
      <c r="L111" s="31">
        <v>470.5</v>
      </c>
      <c r="M111" s="31">
        <v>0.55940999999999996</v>
      </c>
      <c r="N111" s="1"/>
      <c r="O111" s="1"/>
    </row>
    <row r="112" spans="1:15" ht="12.75" customHeight="1">
      <c r="A112" s="33">
        <v>102</v>
      </c>
      <c r="B112" s="53" t="s">
        <v>364</v>
      </c>
      <c r="C112" s="31">
        <v>1138.55</v>
      </c>
      <c r="D112" s="36">
        <v>1156.0166666666667</v>
      </c>
      <c r="E112" s="36">
        <v>1113.0333333333333</v>
      </c>
      <c r="F112" s="36">
        <v>1087.5166666666667</v>
      </c>
      <c r="G112" s="36">
        <v>1044.5333333333333</v>
      </c>
      <c r="H112" s="36">
        <v>1181.5333333333333</v>
      </c>
      <c r="I112" s="36">
        <v>1224.5166666666664</v>
      </c>
      <c r="J112" s="36">
        <v>1250.0333333333333</v>
      </c>
      <c r="K112" s="31">
        <v>1199</v>
      </c>
      <c r="L112" s="31">
        <v>1130.5</v>
      </c>
      <c r="M112" s="31">
        <v>0.37885999999999997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1245.7</v>
      </c>
      <c r="D113" s="36">
        <v>1247.4333333333334</v>
      </c>
      <c r="E113" s="36">
        <v>1237.0666666666668</v>
      </c>
      <c r="F113" s="36">
        <v>1228.4333333333334</v>
      </c>
      <c r="G113" s="36">
        <v>1218.0666666666668</v>
      </c>
      <c r="H113" s="36">
        <v>1256.0666666666668</v>
      </c>
      <c r="I113" s="36">
        <v>1266.4333333333336</v>
      </c>
      <c r="J113" s="36">
        <v>1275.0666666666668</v>
      </c>
      <c r="K113" s="31">
        <v>1257.8</v>
      </c>
      <c r="L113" s="31">
        <v>1238.8</v>
      </c>
      <c r="M113" s="31">
        <v>13.015230000000001</v>
      </c>
      <c r="N113" s="1"/>
      <c r="O113" s="1"/>
    </row>
    <row r="114" spans="1:15" ht="12.75" customHeight="1">
      <c r="A114" s="33">
        <v>104</v>
      </c>
      <c r="B114" s="53" t="s">
        <v>843</v>
      </c>
      <c r="C114" s="31">
        <v>476.3</v>
      </c>
      <c r="D114" s="36">
        <v>471.5</v>
      </c>
      <c r="E114" s="36">
        <v>465.05</v>
      </c>
      <c r="F114" s="36">
        <v>453.8</v>
      </c>
      <c r="G114" s="36">
        <v>447.35</v>
      </c>
      <c r="H114" s="36">
        <v>482.75</v>
      </c>
      <c r="I114" s="36">
        <v>489.20000000000005</v>
      </c>
      <c r="J114" s="36">
        <v>500.45</v>
      </c>
      <c r="K114" s="31">
        <v>477.95</v>
      </c>
      <c r="L114" s="31">
        <v>460.25</v>
      </c>
      <c r="M114" s="31">
        <v>4.4387800000000004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1164.4000000000001</v>
      </c>
      <c r="D115" s="36">
        <v>1164.4333333333334</v>
      </c>
      <c r="E115" s="36">
        <v>1158.7666666666669</v>
      </c>
      <c r="F115" s="36">
        <v>1153.1333333333334</v>
      </c>
      <c r="G115" s="36">
        <v>1147.4666666666669</v>
      </c>
      <c r="H115" s="36">
        <v>1170.0666666666668</v>
      </c>
      <c r="I115" s="36">
        <v>1175.7333333333333</v>
      </c>
      <c r="J115" s="36">
        <v>1181.3666666666668</v>
      </c>
      <c r="K115" s="31">
        <v>1170.0999999999999</v>
      </c>
      <c r="L115" s="31">
        <v>1158.8</v>
      </c>
      <c r="M115" s="31">
        <v>8.0220699999999994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138.94999999999999</v>
      </c>
      <c r="D116" s="36">
        <v>138.39999999999998</v>
      </c>
      <c r="E116" s="36">
        <v>137.44999999999996</v>
      </c>
      <c r="F116" s="36">
        <v>135.94999999999999</v>
      </c>
      <c r="G116" s="36">
        <v>134.99999999999997</v>
      </c>
      <c r="H116" s="36">
        <v>139.89999999999995</v>
      </c>
      <c r="I116" s="36">
        <v>140.85</v>
      </c>
      <c r="J116" s="36">
        <v>142.34999999999994</v>
      </c>
      <c r="K116" s="31">
        <v>139.35</v>
      </c>
      <c r="L116" s="31">
        <v>136.9</v>
      </c>
      <c r="M116" s="31">
        <v>39.84686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1377.6</v>
      </c>
      <c r="D117" s="36">
        <v>1384.0833333333333</v>
      </c>
      <c r="E117" s="36">
        <v>1368.5166666666664</v>
      </c>
      <c r="F117" s="36">
        <v>1359.4333333333332</v>
      </c>
      <c r="G117" s="36">
        <v>1343.8666666666663</v>
      </c>
      <c r="H117" s="36">
        <v>1393.1666666666665</v>
      </c>
      <c r="I117" s="36">
        <v>1408.7333333333336</v>
      </c>
      <c r="J117" s="36">
        <v>1417.8166666666666</v>
      </c>
      <c r="K117" s="31">
        <v>1399.65</v>
      </c>
      <c r="L117" s="31">
        <v>1375</v>
      </c>
      <c r="M117" s="31">
        <v>0.57482999999999995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312</v>
      </c>
      <c r="D118" s="36">
        <v>310.73333333333335</v>
      </c>
      <c r="E118" s="36">
        <v>307.81666666666672</v>
      </c>
      <c r="F118" s="36">
        <v>303.63333333333338</v>
      </c>
      <c r="G118" s="36">
        <v>300.71666666666675</v>
      </c>
      <c r="H118" s="36">
        <v>314.91666666666669</v>
      </c>
      <c r="I118" s="36">
        <v>317.83333333333331</v>
      </c>
      <c r="J118" s="36">
        <v>322.01666666666665</v>
      </c>
      <c r="K118" s="31">
        <v>313.64999999999998</v>
      </c>
      <c r="L118" s="31">
        <v>306.55</v>
      </c>
      <c r="M118" s="31">
        <v>105.35107000000001</v>
      </c>
      <c r="N118" s="1"/>
      <c r="O118" s="1"/>
    </row>
    <row r="119" spans="1:15" ht="12.75" customHeight="1">
      <c r="A119" s="33">
        <v>109</v>
      </c>
      <c r="B119" s="53" t="s">
        <v>365</v>
      </c>
      <c r="C119" s="31">
        <v>1059.55</v>
      </c>
      <c r="D119" s="36">
        <v>1048.7833333333335</v>
      </c>
      <c r="E119" s="36">
        <v>1027.5666666666671</v>
      </c>
      <c r="F119" s="36">
        <v>995.58333333333348</v>
      </c>
      <c r="G119" s="36">
        <v>974.36666666666702</v>
      </c>
      <c r="H119" s="36">
        <v>1080.7666666666671</v>
      </c>
      <c r="I119" s="36">
        <v>1101.9833333333338</v>
      </c>
      <c r="J119" s="36">
        <v>1133.9666666666672</v>
      </c>
      <c r="K119" s="31">
        <v>1070</v>
      </c>
      <c r="L119" s="31">
        <v>1016.8</v>
      </c>
      <c r="M119" s="31">
        <v>29.301950000000001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5040.1499999999996</v>
      </c>
      <c r="D120" s="36">
        <v>5043.4333333333334</v>
      </c>
      <c r="E120" s="36">
        <v>4998.0666666666666</v>
      </c>
      <c r="F120" s="36">
        <v>4955.9833333333336</v>
      </c>
      <c r="G120" s="36">
        <v>4910.6166666666668</v>
      </c>
      <c r="H120" s="36">
        <v>5085.5166666666664</v>
      </c>
      <c r="I120" s="36">
        <v>5130.8833333333332</v>
      </c>
      <c r="J120" s="36">
        <v>5172.9666666666662</v>
      </c>
      <c r="K120" s="31">
        <v>5088.8</v>
      </c>
      <c r="L120" s="31">
        <v>5001.3500000000004</v>
      </c>
      <c r="M120" s="31">
        <v>3.4141699999999999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2074.1999999999998</v>
      </c>
      <c r="D121" s="36">
        <v>2067.8166666666666</v>
      </c>
      <c r="E121" s="36">
        <v>2046.6333333333332</v>
      </c>
      <c r="F121" s="36">
        <v>2019.0666666666666</v>
      </c>
      <c r="G121" s="36">
        <v>1997.8833333333332</v>
      </c>
      <c r="H121" s="36">
        <v>2095.3833333333332</v>
      </c>
      <c r="I121" s="36">
        <v>2116.5666666666666</v>
      </c>
      <c r="J121" s="36">
        <v>2144.1333333333332</v>
      </c>
      <c r="K121" s="31">
        <v>2089</v>
      </c>
      <c r="L121" s="31">
        <v>2040.25</v>
      </c>
      <c r="M121" s="31">
        <v>6.3870300000000002</v>
      </c>
      <c r="N121" s="1"/>
      <c r="O121" s="1"/>
    </row>
    <row r="122" spans="1:15" ht="12.75" customHeight="1">
      <c r="A122" s="33">
        <v>112</v>
      </c>
      <c r="B122" s="53" t="s">
        <v>366</v>
      </c>
      <c r="C122" s="31">
        <v>2495.8000000000002</v>
      </c>
      <c r="D122" s="36">
        <v>2504.6666666666665</v>
      </c>
      <c r="E122" s="36">
        <v>2476.3833333333332</v>
      </c>
      <c r="F122" s="36">
        <v>2456.9666666666667</v>
      </c>
      <c r="G122" s="36">
        <v>2428.6833333333334</v>
      </c>
      <c r="H122" s="36">
        <v>2524.083333333333</v>
      </c>
      <c r="I122" s="36">
        <v>2552.3666666666668</v>
      </c>
      <c r="J122" s="36">
        <v>2571.7833333333328</v>
      </c>
      <c r="K122" s="31">
        <v>2532.9499999999998</v>
      </c>
      <c r="L122" s="31">
        <v>2485.25</v>
      </c>
      <c r="M122" s="31">
        <v>0.85053999999999996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716.6</v>
      </c>
      <c r="D123" s="36">
        <v>713.45000000000016</v>
      </c>
      <c r="E123" s="36">
        <v>708.60000000000036</v>
      </c>
      <c r="F123" s="36">
        <v>700.60000000000025</v>
      </c>
      <c r="G123" s="36">
        <v>695.75000000000045</v>
      </c>
      <c r="H123" s="36">
        <v>721.45000000000027</v>
      </c>
      <c r="I123" s="36">
        <v>726.3</v>
      </c>
      <c r="J123" s="36">
        <v>734.30000000000018</v>
      </c>
      <c r="K123" s="31">
        <v>718.3</v>
      </c>
      <c r="L123" s="31">
        <v>705.45</v>
      </c>
      <c r="M123" s="31">
        <v>13.70256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1154.5999999999999</v>
      </c>
      <c r="D124" s="36">
        <v>1156.55</v>
      </c>
      <c r="E124" s="36">
        <v>1146.6499999999999</v>
      </c>
      <c r="F124" s="36">
        <v>1138.6999999999998</v>
      </c>
      <c r="G124" s="36">
        <v>1128.7999999999997</v>
      </c>
      <c r="H124" s="36">
        <v>1164.5</v>
      </c>
      <c r="I124" s="36">
        <v>1174.4000000000001</v>
      </c>
      <c r="J124" s="36">
        <v>1182.3500000000001</v>
      </c>
      <c r="K124" s="31">
        <v>1166.45</v>
      </c>
      <c r="L124" s="31">
        <v>1148.5999999999999</v>
      </c>
      <c r="M124" s="31">
        <v>4.2503200000000003</v>
      </c>
      <c r="N124" s="1"/>
      <c r="O124" s="1"/>
    </row>
    <row r="125" spans="1:15" ht="12.75" customHeight="1">
      <c r="A125" s="33">
        <v>115</v>
      </c>
      <c r="B125" s="53" t="s">
        <v>849</v>
      </c>
      <c r="C125" s="31">
        <v>4483.5</v>
      </c>
      <c r="D125" s="36">
        <v>4503.3166666666666</v>
      </c>
      <c r="E125" s="36">
        <v>4442.7333333333336</v>
      </c>
      <c r="F125" s="36">
        <v>4401.9666666666672</v>
      </c>
      <c r="G125" s="36">
        <v>4341.3833333333341</v>
      </c>
      <c r="H125" s="36">
        <v>4544.083333333333</v>
      </c>
      <c r="I125" s="36">
        <v>4604.666666666667</v>
      </c>
      <c r="J125" s="36">
        <v>4645.4333333333325</v>
      </c>
      <c r="K125" s="31">
        <v>4563.8999999999996</v>
      </c>
      <c r="L125" s="31">
        <v>4462.55</v>
      </c>
      <c r="M125" s="31">
        <v>0.44205</v>
      </c>
      <c r="N125" s="1"/>
      <c r="O125" s="1"/>
    </row>
    <row r="126" spans="1:15" ht="12.75" customHeight="1">
      <c r="A126" s="33">
        <v>116</v>
      </c>
      <c r="B126" s="53" t="s">
        <v>367</v>
      </c>
      <c r="C126" s="31">
        <v>1381.7</v>
      </c>
      <c r="D126" s="36">
        <v>1385.9666666666665</v>
      </c>
      <c r="E126" s="36">
        <v>1369.9333333333329</v>
      </c>
      <c r="F126" s="36">
        <v>1358.1666666666665</v>
      </c>
      <c r="G126" s="36">
        <v>1342.133333333333</v>
      </c>
      <c r="H126" s="36">
        <v>1397.7333333333329</v>
      </c>
      <c r="I126" s="36">
        <v>1413.7666666666662</v>
      </c>
      <c r="J126" s="36">
        <v>1425.5333333333328</v>
      </c>
      <c r="K126" s="31">
        <v>1402</v>
      </c>
      <c r="L126" s="31">
        <v>1374.2</v>
      </c>
      <c r="M126" s="31">
        <v>1.02325</v>
      </c>
      <c r="N126" s="1"/>
      <c r="O126" s="1"/>
    </row>
    <row r="127" spans="1:15" ht="12.75" customHeight="1">
      <c r="A127" s="33">
        <v>117</v>
      </c>
      <c r="B127" s="53" t="s">
        <v>350</v>
      </c>
      <c r="C127" s="31">
        <v>3882.55</v>
      </c>
      <c r="D127" s="36">
        <v>3897.1833333333329</v>
      </c>
      <c r="E127" s="36">
        <v>3855.3666666666659</v>
      </c>
      <c r="F127" s="36">
        <v>3828.1833333333329</v>
      </c>
      <c r="G127" s="36">
        <v>3786.3666666666659</v>
      </c>
      <c r="H127" s="36">
        <v>3924.3666666666659</v>
      </c>
      <c r="I127" s="36">
        <v>3966.1833333333325</v>
      </c>
      <c r="J127" s="36">
        <v>3993.3666666666659</v>
      </c>
      <c r="K127" s="31">
        <v>3939</v>
      </c>
      <c r="L127" s="31">
        <v>3870</v>
      </c>
      <c r="M127" s="31">
        <v>1.13988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300.45</v>
      </c>
      <c r="D128" s="36">
        <v>301.23333333333335</v>
      </c>
      <c r="E128" s="36">
        <v>299.26666666666671</v>
      </c>
      <c r="F128" s="36">
        <v>298.08333333333337</v>
      </c>
      <c r="G128" s="36">
        <v>296.11666666666673</v>
      </c>
      <c r="H128" s="36">
        <v>302.41666666666669</v>
      </c>
      <c r="I128" s="36">
        <v>304.38333333333338</v>
      </c>
      <c r="J128" s="36">
        <v>305.56666666666666</v>
      </c>
      <c r="K128" s="31">
        <v>303.2</v>
      </c>
      <c r="L128" s="31">
        <v>300.05</v>
      </c>
      <c r="M128" s="31">
        <v>8.3911200000000008</v>
      </c>
      <c r="N128" s="1"/>
      <c r="O128" s="1"/>
    </row>
    <row r="129" spans="1:15" ht="12.75" customHeight="1">
      <c r="A129" s="33">
        <v>119</v>
      </c>
      <c r="B129" s="53" t="s">
        <v>351</v>
      </c>
      <c r="C129" s="31">
        <v>364.4</v>
      </c>
      <c r="D129" s="36">
        <v>362.08333333333331</v>
      </c>
      <c r="E129" s="36">
        <v>358.36666666666662</v>
      </c>
      <c r="F129" s="36">
        <v>352.33333333333331</v>
      </c>
      <c r="G129" s="36">
        <v>348.61666666666662</v>
      </c>
      <c r="H129" s="36">
        <v>368.11666666666662</v>
      </c>
      <c r="I129" s="36">
        <v>371.83333333333331</v>
      </c>
      <c r="J129" s="36">
        <v>377.86666666666662</v>
      </c>
      <c r="K129" s="31">
        <v>365.8</v>
      </c>
      <c r="L129" s="31">
        <v>356.05</v>
      </c>
      <c r="M129" s="31">
        <v>6.8657700000000004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1717.15</v>
      </c>
      <c r="D130" s="36">
        <v>1719.6000000000001</v>
      </c>
      <c r="E130" s="36">
        <v>1706.3000000000002</v>
      </c>
      <c r="F130" s="36">
        <v>1695.45</v>
      </c>
      <c r="G130" s="36">
        <v>1682.15</v>
      </c>
      <c r="H130" s="36">
        <v>1730.4500000000003</v>
      </c>
      <c r="I130" s="36">
        <v>1743.75</v>
      </c>
      <c r="J130" s="36">
        <v>1754.6000000000004</v>
      </c>
      <c r="K130" s="31">
        <v>1732.9</v>
      </c>
      <c r="L130" s="31">
        <v>1708.75</v>
      </c>
      <c r="M130" s="31">
        <v>5.50814</v>
      </c>
      <c r="N130" s="1"/>
      <c r="O130" s="1"/>
    </row>
    <row r="131" spans="1:15" ht="12.75" customHeight="1">
      <c r="A131" s="33">
        <v>121</v>
      </c>
      <c r="B131" s="53" t="s">
        <v>368</v>
      </c>
      <c r="C131" s="31">
        <v>1716.7</v>
      </c>
      <c r="D131" s="36">
        <v>1724.8166666666666</v>
      </c>
      <c r="E131" s="36">
        <v>1702.9333333333332</v>
      </c>
      <c r="F131" s="36">
        <v>1689.1666666666665</v>
      </c>
      <c r="G131" s="36">
        <v>1667.2833333333331</v>
      </c>
      <c r="H131" s="36">
        <v>1738.5833333333333</v>
      </c>
      <c r="I131" s="36">
        <v>1760.4666666666665</v>
      </c>
      <c r="J131" s="36">
        <v>1774.2333333333333</v>
      </c>
      <c r="K131" s="31">
        <v>1746.7</v>
      </c>
      <c r="L131" s="31">
        <v>1711.05</v>
      </c>
      <c r="M131" s="31">
        <v>1.5777699999999999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536.95000000000005</v>
      </c>
      <c r="D132" s="36">
        <v>536.81666666666672</v>
      </c>
      <c r="E132" s="36">
        <v>534.68333333333339</v>
      </c>
      <c r="F132" s="36">
        <v>532.41666666666663</v>
      </c>
      <c r="G132" s="36">
        <v>530.2833333333333</v>
      </c>
      <c r="H132" s="36">
        <v>539.08333333333348</v>
      </c>
      <c r="I132" s="36">
        <v>541.21666666666692</v>
      </c>
      <c r="J132" s="36">
        <v>543.48333333333358</v>
      </c>
      <c r="K132" s="31">
        <v>538.95000000000005</v>
      </c>
      <c r="L132" s="31">
        <v>534.54999999999995</v>
      </c>
      <c r="M132" s="31">
        <v>18.072369999999999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2322.1</v>
      </c>
      <c r="D133" s="36">
        <v>2325.8166666666666</v>
      </c>
      <c r="E133" s="36">
        <v>2278.2833333333333</v>
      </c>
      <c r="F133" s="36">
        <v>2234.4666666666667</v>
      </c>
      <c r="G133" s="36">
        <v>2186.9333333333334</v>
      </c>
      <c r="H133" s="36">
        <v>2369.6333333333332</v>
      </c>
      <c r="I133" s="36">
        <v>2417.1666666666661</v>
      </c>
      <c r="J133" s="36">
        <v>2460.9833333333331</v>
      </c>
      <c r="K133" s="31">
        <v>2373.35</v>
      </c>
      <c r="L133" s="31">
        <v>2282</v>
      </c>
      <c r="M133" s="31">
        <v>14.06372</v>
      </c>
      <c r="N133" s="1"/>
      <c r="O133" s="1"/>
    </row>
    <row r="134" spans="1:15" ht="12.75" customHeight="1">
      <c r="A134" s="33">
        <v>124</v>
      </c>
      <c r="B134" s="53" t="s">
        <v>850</v>
      </c>
      <c r="C134" s="31">
        <v>1994.65</v>
      </c>
      <c r="D134" s="36">
        <v>1997.75</v>
      </c>
      <c r="E134" s="36">
        <v>1971.5</v>
      </c>
      <c r="F134" s="36">
        <v>1948.35</v>
      </c>
      <c r="G134" s="36">
        <v>1922.1</v>
      </c>
      <c r="H134" s="36">
        <v>2020.9</v>
      </c>
      <c r="I134" s="36">
        <v>2047.15</v>
      </c>
      <c r="J134" s="36">
        <v>2070.3000000000002</v>
      </c>
      <c r="K134" s="31">
        <v>2024</v>
      </c>
      <c r="L134" s="31">
        <v>1974.6</v>
      </c>
      <c r="M134" s="31">
        <v>1.5531999999999999</v>
      </c>
      <c r="N134" s="1"/>
      <c r="O134" s="1"/>
    </row>
    <row r="135" spans="1:15" ht="12.75" customHeight="1">
      <c r="A135" s="33">
        <v>125</v>
      </c>
      <c r="B135" s="53" t="s">
        <v>369</v>
      </c>
      <c r="C135" s="31">
        <v>1002</v>
      </c>
      <c r="D135" s="36">
        <v>1004.5</v>
      </c>
      <c r="E135" s="36">
        <v>995.6</v>
      </c>
      <c r="F135" s="36">
        <v>989.2</v>
      </c>
      <c r="G135" s="36">
        <v>980.30000000000007</v>
      </c>
      <c r="H135" s="36">
        <v>1010.9</v>
      </c>
      <c r="I135" s="36">
        <v>1019.8000000000001</v>
      </c>
      <c r="J135" s="36">
        <v>1026.1999999999998</v>
      </c>
      <c r="K135" s="31">
        <v>1013.4</v>
      </c>
      <c r="L135" s="31">
        <v>998.1</v>
      </c>
      <c r="M135" s="31">
        <v>0.36753999999999998</v>
      </c>
      <c r="N135" s="1"/>
      <c r="O135" s="1"/>
    </row>
    <row r="136" spans="1:15" ht="12.75" customHeight="1">
      <c r="A136" s="33">
        <v>126</v>
      </c>
      <c r="B136" s="53" t="s">
        <v>370</v>
      </c>
      <c r="C136" s="31">
        <v>680.95</v>
      </c>
      <c r="D136" s="36">
        <v>675.30000000000007</v>
      </c>
      <c r="E136" s="36">
        <v>653.80000000000018</v>
      </c>
      <c r="F136" s="36">
        <v>626.65000000000009</v>
      </c>
      <c r="G136" s="36">
        <v>605.1500000000002</v>
      </c>
      <c r="H136" s="36">
        <v>702.45000000000016</v>
      </c>
      <c r="I136" s="36">
        <v>723.94999999999993</v>
      </c>
      <c r="J136" s="36">
        <v>751.10000000000014</v>
      </c>
      <c r="K136" s="31">
        <v>696.8</v>
      </c>
      <c r="L136" s="31">
        <v>648.15</v>
      </c>
      <c r="M136" s="31">
        <v>53.782139999999998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2111.1</v>
      </c>
      <c r="D137" s="36">
        <v>2102.6</v>
      </c>
      <c r="E137" s="36">
        <v>2084.1999999999998</v>
      </c>
      <c r="F137" s="36">
        <v>2057.2999999999997</v>
      </c>
      <c r="G137" s="36">
        <v>2038.8999999999996</v>
      </c>
      <c r="H137" s="36">
        <v>2129.5</v>
      </c>
      <c r="I137" s="36">
        <v>2147.9000000000005</v>
      </c>
      <c r="J137" s="36">
        <v>2174.8000000000002</v>
      </c>
      <c r="K137" s="31">
        <v>2121</v>
      </c>
      <c r="L137" s="31">
        <v>2075.6999999999998</v>
      </c>
      <c r="M137" s="31">
        <v>2.8237999999999999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425.1</v>
      </c>
      <c r="D138" s="36">
        <v>425.45</v>
      </c>
      <c r="E138" s="36">
        <v>422.29999999999995</v>
      </c>
      <c r="F138" s="36">
        <v>419.49999999999994</v>
      </c>
      <c r="G138" s="36">
        <v>416.34999999999991</v>
      </c>
      <c r="H138" s="36">
        <v>428.25</v>
      </c>
      <c r="I138" s="36">
        <v>431.4</v>
      </c>
      <c r="J138" s="36">
        <v>434.20000000000005</v>
      </c>
      <c r="K138" s="31">
        <v>428.6</v>
      </c>
      <c r="L138" s="31">
        <v>422.65</v>
      </c>
      <c r="M138" s="31">
        <v>6.0967700000000002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128</v>
      </c>
      <c r="D139" s="36">
        <v>128</v>
      </c>
      <c r="E139" s="36">
        <v>122.6</v>
      </c>
      <c r="F139" s="36">
        <v>117.19999999999999</v>
      </c>
      <c r="G139" s="36">
        <v>111.79999999999998</v>
      </c>
      <c r="H139" s="36">
        <v>133.4</v>
      </c>
      <c r="I139" s="36">
        <v>138.79999999999998</v>
      </c>
      <c r="J139" s="36">
        <v>144.20000000000002</v>
      </c>
      <c r="K139" s="31">
        <v>133.4</v>
      </c>
      <c r="L139" s="31">
        <v>122.6</v>
      </c>
      <c r="M139" s="31">
        <v>293.54957999999999</v>
      </c>
      <c r="N139" s="1"/>
      <c r="O139" s="1"/>
    </row>
    <row r="140" spans="1:15" ht="12.75" customHeight="1">
      <c r="A140" s="33">
        <v>130</v>
      </c>
      <c r="B140" s="53" t="s">
        <v>371</v>
      </c>
      <c r="C140" s="31">
        <v>211.25</v>
      </c>
      <c r="D140" s="36">
        <v>211.54999999999998</v>
      </c>
      <c r="E140" s="36">
        <v>210.09999999999997</v>
      </c>
      <c r="F140" s="36">
        <v>208.95</v>
      </c>
      <c r="G140" s="36">
        <v>207.49999999999997</v>
      </c>
      <c r="H140" s="36">
        <v>212.69999999999996</v>
      </c>
      <c r="I140" s="36">
        <v>214.14999999999995</v>
      </c>
      <c r="J140" s="36">
        <v>215.29999999999995</v>
      </c>
      <c r="K140" s="31">
        <v>213</v>
      </c>
      <c r="L140" s="31">
        <v>210.4</v>
      </c>
      <c r="M140" s="31">
        <v>3.9094099999999998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3655.2</v>
      </c>
      <c r="D141" s="36">
        <v>3673.85</v>
      </c>
      <c r="E141" s="36">
        <v>3621.1</v>
      </c>
      <c r="F141" s="36">
        <v>3587</v>
      </c>
      <c r="G141" s="36">
        <v>3534.25</v>
      </c>
      <c r="H141" s="36">
        <v>3707.95</v>
      </c>
      <c r="I141" s="36">
        <v>3760.7</v>
      </c>
      <c r="J141" s="36">
        <v>3794.7999999999997</v>
      </c>
      <c r="K141" s="31">
        <v>3726.6</v>
      </c>
      <c r="L141" s="31">
        <v>3639.75</v>
      </c>
      <c r="M141" s="31">
        <v>2.7484700000000002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5388.85</v>
      </c>
      <c r="D142" s="36">
        <v>5362.9333333333334</v>
      </c>
      <c r="E142" s="36">
        <v>5316.916666666667</v>
      </c>
      <c r="F142" s="36">
        <v>5244.9833333333336</v>
      </c>
      <c r="G142" s="36">
        <v>5198.9666666666672</v>
      </c>
      <c r="H142" s="36">
        <v>5434.8666666666668</v>
      </c>
      <c r="I142" s="36">
        <v>5480.8833333333332</v>
      </c>
      <c r="J142" s="36">
        <v>5552.8166666666666</v>
      </c>
      <c r="K142" s="31">
        <v>5408.95</v>
      </c>
      <c r="L142" s="31">
        <v>5291</v>
      </c>
      <c r="M142" s="31">
        <v>3.5638700000000001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567.1</v>
      </c>
      <c r="D143" s="36">
        <v>567.5333333333333</v>
      </c>
      <c r="E143" s="36">
        <v>563.16666666666663</v>
      </c>
      <c r="F143" s="36">
        <v>559.23333333333335</v>
      </c>
      <c r="G143" s="36">
        <v>554.86666666666667</v>
      </c>
      <c r="H143" s="36">
        <v>571.46666666666658</v>
      </c>
      <c r="I143" s="36">
        <v>575.83333333333337</v>
      </c>
      <c r="J143" s="36">
        <v>579.76666666666654</v>
      </c>
      <c r="K143" s="31">
        <v>571.9</v>
      </c>
      <c r="L143" s="31">
        <v>563.6</v>
      </c>
      <c r="M143" s="31">
        <v>21.321899999999999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2554.3000000000002</v>
      </c>
      <c r="D144" s="36">
        <v>2553.1166666666668</v>
      </c>
      <c r="E144" s="36">
        <v>2531.2333333333336</v>
      </c>
      <c r="F144" s="36">
        <v>2508.166666666667</v>
      </c>
      <c r="G144" s="36">
        <v>2486.2833333333338</v>
      </c>
      <c r="H144" s="36">
        <v>2576.1833333333334</v>
      </c>
      <c r="I144" s="36">
        <v>2598.0666666666666</v>
      </c>
      <c r="J144" s="36">
        <v>2621.1333333333332</v>
      </c>
      <c r="K144" s="31">
        <v>2575</v>
      </c>
      <c r="L144" s="31">
        <v>2530.0500000000002</v>
      </c>
      <c r="M144" s="31">
        <v>1.0849800000000001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5493.1</v>
      </c>
      <c r="D145" s="36">
        <v>5486.7</v>
      </c>
      <c r="E145" s="36">
        <v>5466.4</v>
      </c>
      <c r="F145" s="36">
        <v>5439.7</v>
      </c>
      <c r="G145" s="36">
        <v>5419.4</v>
      </c>
      <c r="H145" s="36">
        <v>5513.4</v>
      </c>
      <c r="I145" s="36">
        <v>5533.7000000000007</v>
      </c>
      <c r="J145" s="36">
        <v>5560.4</v>
      </c>
      <c r="K145" s="31">
        <v>5507</v>
      </c>
      <c r="L145" s="31">
        <v>5460</v>
      </c>
      <c r="M145" s="31">
        <v>1.71844</v>
      </c>
      <c r="N145" s="1"/>
      <c r="O145" s="1"/>
    </row>
    <row r="146" spans="1:15" ht="12.75" customHeight="1">
      <c r="A146" s="33">
        <v>136</v>
      </c>
      <c r="B146" s="53" t="s">
        <v>372</v>
      </c>
      <c r="C146" s="31">
        <v>513.25</v>
      </c>
      <c r="D146" s="36">
        <v>512.51666666666665</v>
      </c>
      <c r="E146" s="36">
        <v>509.7833333333333</v>
      </c>
      <c r="F146" s="36">
        <v>506.31666666666666</v>
      </c>
      <c r="G146" s="36">
        <v>503.58333333333331</v>
      </c>
      <c r="H146" s="36">
        <v>515.98333333333335</v>
      </c>
      <c r="I146" s="36">
        <v>518.7166666666667</v>
      </c>
      <c r="J146" s="36">
        <v>522.18333333333328</v>
      </c>
      <c r="K146" s="31">
        <v>515.25</v>
      </c>
      <c r="L146" s="31">
        <v>509.05</v>
      </c>
      <c r="M146" s="31">
        <v>3.6516000000000002</v>
      </c>
      <c r="N146" s="1"/>
      <c r="O146" s="1"/>
    </row>
    <row r="147" spans="1:15" ht="12.75" customHeight="1">
      <c r="A147" s="33">
        <v>137</v>
      </c>
      <c r="B147" s="53" t="s">
        <v>375</v>
      </c>
      <c r="C147" s="31">
        <v>42.75</v>
      </c>
      <c r="D147" s="36">
        <v>42.766666666666673</v>
      </c>
      <c r="E147" s="36">
        <v>41.433333333333344</v>
      </c>
      <c r="F147" s="36">
        <v>40.116666666666674</v>
      </c>
      <c r="G147" s="36">
        <v>38.783333333333346</v>
      </c>
      <c r="H147" s="36">
        <v>44.083333333333343</v>
      </c>
      <c r="I147" s="36">
        <v>45.416666666666671</v>
      </c>
      <c r="J147" s="36">
        <v>46.733333333333341</v>
      </c>
      <c r="K147" s="31">
        <v>44.1</v>
      </c>
      <c r="L147" s="31">
        <v>41.45</v>
      </c>
      <c r="M147" s="31">
        <v>1452.1238900000001</v>
      </c>
      <c r="N147" s="1"/>
      <c r="O147" s="1"/>
    </row>
    <row r="148" spans="1:15" ht="12.75" customHeight="1">
      <c r="A148" s="33">
        <v>138</v>
      </c>
      <c r="B148" s="53" t="s">
        <v>563</v>
      </c>
      <c r="C148" s="31">
        <v>2073.8000000000002</v>
      </c>
      <c r="D148" s="36">
        <v>2093.0500000000002</v>
      </c>
      <c r="E148" s="36">
        <v>2041.8000000000002</v>
      </c>
      <c r="F148" s="36">
        <v>2009.8000000000002</v>
      </c>
      <c r="G148" s="36">
        <v>1958.5500000000002</v>
      </c>
      <c r="H148" s="36">
        <v>2125.0500000000002</v>
      </c>
      <c r="I148" s="36">
        <v>2176.3000000000002</v>
      </c>
      <c r="J148" s="36">
        <v>2208.3000000000002</v>
      </c>
      <c r="K148" s="31">
        <v>2144.3000000000002</v>
      </c>
      <c r="L148" s="31">
        <v>2061.0500000000002</v>
      </c>
      <c r="M148" s="31">
        <v>0.78773000000000004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3486.6</v>
      </c>
      <c r="D149" s="36">
        <v>3483.9</v>
      </c>
      <c r="E149" s="36">
        <v>3464.8</v>
      </c>
      <c r="F149" s="36">
        <v>3443</v>
      </c>
      <c r="G149" s="36">
        <v>3423.9</v>
      </c>
      <c r="H149" s="36">
        <v>3505.7000000000003</v>
      </c>
      <c r="I149" s="36">
        <v>3524.7999999999997</v>
      </c>
      <c r="J149" s="36">
        <v>3546.6000000000004</v>
      </c>
      <c r="K149" s="31">
        <v>3503</v>
      </c>
      <c r="L149" s="31">
        <v>3462.1</v>
      </c>
      <c r="M149" s="31">
        <v>1.4766300000000001</v>
      </c>
      <c r="N149" s="1"/>
      <c r="O149" s="1"/>
    </row>
    <row r="150" spans="1:15" ht="12.75" customHeight="1">
      <c r="A150" s="33">
        <v>140</v>
      </c>
      <c r="B150" s="53" t="s">
        <v>373</v>
      </c>
      <c r="C150" s="31">
        <v>229</v>
      </c>
      <c r="D150" s="36">
        <v>229.5</v>
      </c>
      <c r="E150" s="36">
        <v>227.5</v>
      </c>
      <c r="F150" s="36">
        <v>226</v>
      </c>
      <c r="G150" s="36">
        <v>224</v>
      </c>
      <c r="H150" s="36">
        <v>231</v>
      </c>
      <c r="I150" s="36">
        <v>233</v>
      </c>
      <c r="J150" s="36">
        <v>234.5</v>
      </c>
      <c r="K150" s="31">
        <v>231.5</v>
      </c>
      <c r="L150" s="31">
        <v>228</v>
      </c>
      <c r="M150" s="31">
        <v>4.5069800000000004</v>
      </c>
      <c r="N150" s="1"/>
      <c r="O150" s="1"/>
    </row>
    <row r="151" spans="1:15" ht="12.75" customHeight="1">
      <c r="A151" s="33">
        <v>141</v>
      </c>
      <c r="B151" s="53" t="s">
        <v>376</v>
      </c>
      <c r="C151" s="31">
        <v>479.6</v>
      </c>
      <c r="D151" s="36">
        <v>478.91666666666669</v>
      </c>
      <c r="E151" s="36">
        <v>474.83333333333337</v>
      </c>
      <c r="F151" s="36">
        <v>470.06666666666666</v>
      </c>
      <c r="G151" s="36">
        <v>465.98333333333335</v>
      </c>
      <c r="H151" s="36">
        <v>483.68333333333339</v>
      </c>
      <c r="I151" s="36">
        <v>487.76666666666677</v>
      </c>
      <c r="J151" s="36">
        <v>492.53333333333342</v>
      </c>
      <c r="K151" s="31">
        <v>483</v>
      </c>
      <c r="L151" s="31">
        <v>474.15</v>
      </c>
      <c r="M151" s="31">
        <v>1.32176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499.65</v>
      </c>
      <c r="D152" s="36">
        <v>503.38333333333338</v>
      </c>
      <c r="E152" s="36">
        <v>492.41666666666674</v>
      </c>
      <c r="F152" s="36">
        <v>485.18333333333334</v>
      </c>
      <c r="G152" s="36">
        <v>474.2166666666667</v>
      </c>
      <c r="H152" s="36">
        <v>510.61666666666679</v>
      </c>
      <c r="I152" s="36">
        <v>521.58333333333337</v>
      </c>
      <c r="J152" s="36">
        <v>528.81666666666683</v>
      </c>
      <c r="K152" s="31">
        <v>514.35</v>
      </c>
      <c r="L152" s="31">
        <v>496.15</v>
      </c>
      <c r="M152" s="31">
        <v>3.7675100000000001</v>
      </c>
      <c r="N152" s="1"/>
      <c r="O152" s="1"/>
    </row>
    <row r="153" spans="1:15" ht="12.75" customHeight="1">
      <c r="A153" s="33">
        <v>143</v>
      </c>
      <c r="B153" s="53" t="s">
        <v>377</v>
      </c>
      <c r="C153" s="31">
        <v>1583.5</v>
      </c>
      <c r="D153" s="36">
        <v>1592.9333333333334</v>
      </c>
      <c r="E153" s="36">
        <v>1565.8666666666668</v>
      </c>
      <c r="F153" s="36">
        <v>1548.2333333333333</v>
      </c>
      <c r="G153" s="36">
        <v>1521.1666666666667</v>
      </c>
      <c r="H153" s="36">
        <v>1610.5666666666668</v>
      </c>
      <c r="I153" s="36">
        <v>1637.6333333333334</v>
      </c>
      <c r="J153" s="36">
        <v>1655.2666666666669</v>
      </c>
      <c r="K153" s="31">
        <v>1620</v>
      </c>
      <c r="L153" s="31">
        <v>1575.3</v>
      </c>
      <c r="M153" s="31">
        <v>0.45021</v>
      </c>
      <c r="N153" s="1"/>
      <c r="O153" s="1"/>
    </row>
    <row r="154" spans="1:15" ht="12.75" customHeight="1">
      <c r="A154" s="33">
        <v>144</v>
      </c>
      <c r="B154" s="53" t="s">
        <v>378</v>
      </c>
      <c r="C154" s="31">
        <v>139</v>
      </c>
      <c r="D154" s="36">
        <v>139.06666666666666</v>
      </c>
      <c r="E154" s="36">
        <v>137.23333333333332</v>
      </c>
      <c r="F154" s="36">
        <v>135.46666666666667</v>
      </c>
      <c r="G154" s="36">
        <v>133.63333333333333</v>
      </c>
      <c r="H154" s="36">
        <v>140.83333333333331</v>
      </c>
      <c r="I154" s="36">
        <v>142.66666666666669</v>
      </c>
      <c r="J154" s="36">
        <v>144.43333333333331</v>
      </c>
      <c r="K154" s="31">
        <v>140.9</v>
      </c>
      <c r="L154" s="31">
        <v>137.30000000000001</v>
      </c>
      <c r="M154" s="31">
        <v>27.41319</v>
      </c>
      <c r="N154" s="1"/>
      <c r="O154" s="1"/>
    </row>
    <row r="155" spans="1:15" ht="12.75" customHeight="1">
      <c r="A155" s="33">
        <v>145</v>
      </c>
      <c r="B155" s="53" t="s">
        <v>374</v>
      </c>
      <c r="C155" s="31">
        <v>196.35</v>
      </c>
      <c r="D155" s="36">
        <v>196.26666666666665</v>
      </c>
      <c r="E155" s="36">
        <v>194.33333333333331</v>
      </c>
      <c r="F155" s="36">
        <v>192.31666666666666</v>
      </c>
      <c r="G155" s="36">
        <v>190.38333333333333</v>
      </c>
      <c r="H155" s="36">
        <v>198.2833333333333</v>
      </c>
      <c r="I155" s="36">
        <v>200.21666666666664</v>
      </c>
      <c r="J155" s="36">
        <v>202.23333333333329</v>
      </c>
      <c r="K155" s="31">
        <v>198.2</v>
      </c>
      <c r="L155" s="31">
        <v>194.25</v>
      </c>
      <c r="M155" s="31">
        <v>4.0459399999999999</v>
      </c>
      <c r="N155" s="1"/>
      <c r="O155" s="1"/>
    </row>
    <row r="156" spans="1:15" ht="12.75" customHeight="1">
      <c r="A156" s="33">
        <v>146</v>
      </c>
      <c r="B156" s="53" t="s">
        <v>379</v>
      </c>
      <c r="C156" s="31">
        <v>96.65</v>
      </c>
      <c r="D156" s="36">
        <v>97.05</v>
      </c>
      <c r="E156" s="36">
        <v>95.6</v>
      </c>
      <c r="F156" s="36">
        <v>94.55</v>
      </c>
      <c r="G156" s="36">
        <v>93.1</v>
      </c>
      <c r="H156" s="36">
        <v>98.1</v>
      </c>
      <c r="I156" s="36">
        <v>99.550000000000011</v>
      </c>
      <c r="J156" s="36">
        <v>100.6</v>
      </c>
      <c r="K156" s="31">
        <v>98.5</v>
      </c>
      <c r="L156" s="31">
        <v>96</v>
      </c>
      <c r="M156" s="31">
        <v>81.240179999999995</v>
      </c>
      <c r="N156" s="1"/>
      <c r="O156" s="1"/>
    </row>
    <row r="157" spans="1:15" ht="12.75" customHeight="1">
      <c r="A157" s="33">
        <v>147</v>
      </c>
      <c r="B157" s="53" t="s">
        <v>851</v>
      </c>
      <c r="C157" s="31">
        <v>868.45</v>
      </c>
      <c r="D157" s="36">
        <v>876.4666666666667</v>
      </c>
      <c r="E157" s="36">
        <v>856.98333333333335</v>
      </c>
      <c r="F157" s="36">
        <v>845.51666666666665</v>
      </c>
      <c r="G157" s="36">
        <v>826.0333333333333</v>
      </c>
      <c r="H157" s="36">
        <v>887.93333333333339</v>
      </c>
      <c r="I157" s="36">
        <v>907.41666666666674</v>
      </c>
      <c r="J157" s="36">
        <v>918.88333333333344</v>
      </c>
      <c r="K157" s="31">
        <v>895.95</v>
      </c>
      <c r="L157" s="31">
        <v>865</v>
      </c>
      <c r="M157" s="31">
        <v>1.16256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3365.65</v>
      </c>
      <c r="D158" s="36">
        <v>3365.4666666666667</v>
      </c>
      <c r="E158" s="36">
        <v>3331.2833333333333</v>
      </c>
      <c r="F158" s="36">
        <v>3296.9166666666665</v>
      </c>
      <c r="G158" s="36">
        <v>3262.7333333333331</v>
      </c>
      <c r="H158" s="36">
        <v>3399.8333333333335</v>
      </c>
      <c r="I158" s="36">
        <v>3434.0166666666669</v>
      </c>
      <c r="J158" s="36">
        <v>3468.3833333333337</v>
      </c>
      <c r="K158" s="31">
        <v>3399.65</v>
      </c>
      <c r="L158" s="31">
        <v>3331.1</v>
      </c>
      <c r="M158" s="31">
        <v>2.4178299999999999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264.45</v>
      </c>
      <c r="D159" s="36">
        <v>263.83333333333331</v>
      </c>
      <c r="E159" s="36">
        <v>261.66666666666663</v>
      </c>
      <c r="F159" s="36">
        <v>258.88333333333333</v>
      </c>
      <c r="G159" s="36">
        <v>256.71666666666664</v>
      </c>
      <c r="H159" s="36">
        <v>266.61666666666662</v>
      </c>
      <c r="I159" s="36">
        <v>268.78333333333325</v>
      </c>
      <c r="J159" s="36">
        <v>271.56666666666661</v>
      </c>
      <c r="K159" s="31">
        <v>266</v>
      </c>
      <c r="L159" s="31">
        <v>261.05</v>
      </c>
      <c r="M159" s="31">
        <v>17.46547</v>
      </c>
      <c r="N159" s="1"/>
      <c r="O159" s="1"/>
    </row>
    <row r="160" spans="1:15" ht="12.75" customHeight="1">
      <c r="A160" s="33">
        <v>150</v>
      </c>
      <c r="B160" s="53" t="s">
        <v>380</v>
      </c>
      <c r="C160" s="31">
        <v>389.55</v>
      </c>
      <c r="D160" s="36">
        <v>387.66666666666669</v>
      </c>
      <c r="E160" s="36">
        <v>383.33333333333337</v>
      </c>
      <c r="F160" s="36">
        <v>377.11666666666667</v>
      </c>
      <c r="G160" s="36">
        <v>372.78333333333336</v>
      </c>
      <c r="H160" s="36">
        <v>393.88333333333338</v>
      </c>
      <c r="I160" s="36">
        <v>398.21666666666675</v>
      </c>
      <c r="J160" s="36">
        <v>404.43333333333339</v>
      </c>
      <c r="K160" s="31">
        <v>392</v>
      </c>
      <c r="L160" s="31">
        <v>381.45</v>
      </c>
      <c r="M160" s="31">
        <v>2.1481400000000002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148.55000000000001</v>
      </c>
      <c r="D161" s="36">
        <v>149.28333333333333</v>
      </c>
      <c r="E161" s="36">
        <v>145.96666666666667</v>
      </c>
      <c r="F161" s="36">
        <v>143.38333333333333</v>
      </c>
      <c r="G161" s="36">
        <v>140.06666666666666</v>
      </c>
      <c r="H161" s="36">
        <v>151.86666666666667</v>
      </c>
      <c r="I161" s="36">
        <v>155.18333333333334</v>
      </c>
      <c r="J161" s="36">
        <v>157.76666666666668</v>
      </c>
      <c r="K161" s="31">
        <v>152.6</v>
      </c>
      <c r="L161" s="31">
        <v>146.69999999999999</v>
      </c>
      <c r="M161" s="31">
        <v>325.31560999999999</v>
      </c>
      <c r="N161" s="1"/>
      <c r="O161" s="1"/>
    </row>
    <row r="162" spans="1:15" ht="12.75" customHeight="1">
      <c r="A162" s="33">
        <v>152</v>
      </c>
      <c r="B162" s="53" t="s">
        <v>381</v>
      </c>
      <c r="C162" s="31">
        <v>657.8</v>
      </c>
      <c r="D162" s="36">
        <v>620.04999999999995</v>
      </c>
      <c r="E162" s="36">
        <v>582.29999999999995</v>
      </c>
      <c r="F162" s="36">
        <v>506.79999999999995</v>
      </c>
      <c r="G162" s="36">
        <v>469.04999999999995</v>
      </c>
      <c r="H162" s="36">
        <v>695.55</v>
      </c>
      <c r="I162" s="36">
        <v>733.3</v>
      </c>
      <c r="J162" s="36">
        <v>808.8</v>
      </c>
      <c r="K162" s="31">
        <v>657.8</v>
      </c>
      <c r="L162" s="31">
        <v>544.54999999999995</v>
      </c>
      <c r="M162" s="31">
        <v>120.4455</v>
      </c>
      <c r="N162" s="1"/>
      <c r="O162" s="1"/>
    </row>
    <row r="163" spans="1:15" ht="12.75" customHeight="1">
      <c r="A163" s="33">
        <v>153</v>
      </c>
      <c r="B163" s="53" t="s">
        <v>382</v>
      </c>
      <c r="C163" s="31">
        <v>4872.55</v>
      </c>
      <c r="D163" s="36">
        <v>4869.6333333333341</v>
      </c>
      <c r="E163" s="36">
        <v>4842.9166666666679</v>
      </c>
      <c r="F163" s="36">
        <v>4813.2833333333338</v>
      </c>
      <c r="G163" s="36">
        <v>4786.5666666666675</v>
      </c>
      <c r="H163" s="36">
        <v>4899.2666666666682</v>
      </c>
      <c r="I163" s="36">
        <v>4925.9833333333336</v>
      </c>
      <c r="J163" s="36">
        <v>4955.6166666666686</v>
      </c>
      <c r="K163" s="31">
        <v>4896.3500000000004</v>
      </c>
      <c r="L163" s="31">
        <v>4840</v>
      </c>
      <c r="M163" s="31">
        <v>0.24944</v>
      </c>
      <c r="N163" s="1"/>
      <c r="O163" s="1"/>
    </row>
    <row r="164" spans="1:15" ht="12.75" customHeight="1">
      <c r="A164" s="33">
        <v>154</v>
      </c>
      <c r="B164" s="53" t="s">
        <v>383</v>
      </c>
      <c r="C164" s="31">
        <v>964.8</v>
      </c>
      <c r="D164" s="36">
        <v>979.43333333333339</v>
      </c>
      <c r="E164" s="36">
        <v>946.91666666666674</v>
      </c>
      <c r="F164" s="36">
        <v>929.0333333333333</v>
      </c>
      <c r="G164" s="36">
        <v>896.51666666666665</v>
      </c>
      <c r="H164" s="36">
        <v>997.31666666666683</v>
      </c>
      <c r="I164" s="36">
        <v>1029.8333333333335</v>
      </c>
      <c r="J164" s="36">
        <v>1047.7166666666669</v>
      </c>
      <c r="K164" s="31">
        <v>1011.95</v>
      </c>
      <c r="L164" s="31">
        <v>961.55</v>
      </c>
      <c r="M164" s="31">
        <v>7.66411</v>
      </c>
      <c r="N164" s="1"/>
      <c r="O164" s="1"/>
    </row>
    <row r="165" spans="1:15" ht="12.75" customHeight="1">
      <c r="A165" s="33">
        <v>155</v>
      </c>
      <c r="B165" s="53" t="s">
        <v>384</v>
      </c>
      <c r="C165" s="31">
        <v>224.65</v>
      </c>
      <c r="D165" s="36">
        <v>225.33333333333334</v>
      </c>
      <c r="E165" s="36">
        <v>220.7166666666667</v>
      </c>
      <c r="F165" s="36">
        <v>216.78333333333336</v>
      </c>
      <c r="G165" s="36">
        <v>212.16666666666671</v>
      </c>
      <c r="H165" s="36">
        <v>229.26666666666668</v>
      </c>
      <c r="I165" s="36">
        <v>233.8833333333333</v>
      </c>
      <c r="J165" s="36">
        <v>237.81666666666666</v>
      </c>
      <c r="K165" s="31">
        <v>229.95</v>
      </c>
      <c r="L165" s="31">
        <v>221.4</v>
      </c>
      <c r="M165" s="31">
        <v>5.9752000000000001</v>
      </c>
      <c r="N165" s="1"/>
      <c r="O165" s="1"/>
    </row>
    <row r="166" spans="1:15" ht="12.75" customHeight="1">
      <c r="A166" s="33">
        <v>156</v>
      </c>
      <c r="B166" s="53" t="s">
        <v>385</v>
      </c>
      <c r="C166" s="31">
        <v>164.45</v>
      </c>
      <c r="D166" s="36">
        <v>165.41666666666666</v>
      </c>
      <c r="E166" s="36">
        <v>161.63333333333333</v>
      </c>
      <c r="F166" s="36">
        <v>158.81666666666666</v>
      </c>
      <c r="G166" s="36">
        <v>155.03333333333333</v>
      </c>
      <c r="H166" s="36">
        <v>168.23333333333332</v>
      </c>
      <c r="I166" s="36">
        <v>172.01666666666668</v>
      </c>
      <c r="J166" s="36">
        <v>174.83333333333331</v>
      </c>
      <c r="K166" s="31">
        <v>169.2</v>
      </c>
      <c r="L166" s="31">
        <v>162.6</v>
      </c>
      <c r="M166" s="31">
        <v>12.344139999999999</v>
      </c>
      <c r="N166" s="1"/>
      <c r="O166" s="1"/>
    </row>
    <row r="167" spans="1:15" ht="12.75" customHeight="1">
      <c r="A167" s="33">
        <v>157</v>
      </c>
      <c r="B167" s="53" t="s">
        <v>852</v>
      </c>
      <c r="C167" s="31">
        <v>758.6</v>
      </c>
      <c r="D167" s="36">
        <v>752.88333333333321</v>
      </c>
      <c r="E167" s="36">
        <v>745.76666666666642</v>
      </c>
      <c r="F167" s="36">
        <v>732.93333333333317</v>
      </c>
      <c r="G167" s="36">
        <v>725.81666666666638</v>
      </c>
      <c r="H167" s="36">
        <v>765.71666666666647</v>
      </c>
      <c r="I167" s="36">
        <v>772.83333333333326</v>
      </c>
      <c r="J167" s="36">
        <v>785.66666666666652</v>
      </c>
      <c r="K167" s="31">
        <v>760</v>
      </c>
      <c r="L167" s="31">
        <v>740.05</v>
      </c>
      <c r="M167" s="31">
        <v>3.3503099999999999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337.2</v>
      </c>
      <c r="D168" s="36">
        <v>337.08333333333331</v>
      </c>
      <c r="E168" s="36">
        <v>334.41666666666663</v>
      </c>
      <c r="F168" s="36">
        <v>331.63333333333333</v>
      </c>
      <c r="G168" s="36">
        <v>328.96666666666664</v>
      </c>
      <c r="H168" s="36">
        <v>339.86666666666662</v>
      </c>
      <c r="I168" s="36">
        <v>342.53333333333325</v>
      </c>
      <c r="J168" s="36">
        <v>345.31666666666661</v>
      </c>
      <c r="K168" s="31">
        <v>339.75</v>
      </c>
      <c r="L168" s="31">
        <v>334.3</v>
      </c>
      <c r="M168" s="31">
        <v>14.430020000000001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147.05000000000001</v>
      </c>
      <c r="D169" s="36">
        <v>146.68333333333334</v>
      </c>
      <c r="E169" s="36">
        <v>145.16666666666669</v>
      </c>
      <c r="F169" s="36">
        <v>143.28333333333336</v>
      </c>
      <c r="G169" s="36">
        <v>141.76666666666671</v>
      </c>
      <c r="H169" s="36">
        <v>148.56666666666666</v>
      </c>
      <c r="I169" s="36">
        <v>150.08333333333331</v>
      </c>
      <c r="J169" s="36">
        <v>151.96666666666664</v>
      </c>
      <c r="K169" s="31">
        <v>148.19999999999999</v>
      </c>
      <c r="L169" s="31">
        <v>144.80000000000001</v>
      </c>
      <c r="M169" s="31">
        <v>34.211210000000001</v>
      </c>
      <c r="N169" s="1"/>
      <c r="O169" s="1"/>
    </row>
    <row r="170" spans="1:15" ht="12.75" customHeight="1">
      <c r="A170" s="33">
        <v>160</v>
      </c>
      <c r="B170" s="53" t="s">
        <v>386</v>
      </c>
      <c r="C170" s="31">
        <v>1200.05</v>
      </c>
      <c r="D170" s="36">
        <v>1201.9666666666667</v>
      </c>
      <c r="E170" s="36">
        <v>1192.4333333333334</v>
      </c>
      <c r="F170" s="36">
        <v>1184.8166666666666</v>
      </c>
      <c r="G170" s="36">
        <v>1175.2833333333333</v>
      </c>
      <c r="H170" s="36">
        <v>1209.5833333333335</v>
      </c>
      <c r="I170" s="36">
        <v>1219.1166666666668</v>
      </c>
      <c r="J170" s="36">
        <v>1226.7333333333336</v>
      </c>
      <c r="K170" s="31">
        <v>1211.5</v>
      </c>
      <c r="L170" s="31">
        <v>1194.3499999999999</v>
      </c>
      <c r="M170" s="31">
        <v>0.40195999999999998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129.94999999999999</v>
      </c>
      <c r="D171" s="36">
        <v>129.66666666666666</v>
      </c>
      <c r="E171" s="36">
        <v>128.48333333333332</v>
      </c>
      <c r="F171" s="36">
        <v>127.01666666666665</v>
      </c>
      <c r="G171" s="36">
        <v>125.83333333333331</v>
      </c>
      <c r="H171" s="36">
        <v>131.13333333333333</v>
      </c>
      <c r="I171" s="36">
        <v>132.31666666666666</v>
      </c>
      <c r="J171" s="36">
        <v>133.78333333333333</v>
      </c>
      <c r="K171" s="31">
        <v>130.85</v>
      </c>
      <c r="L171" s="31">
        <v>128.19999999999999</v>
      </c>
      <c r="M171" s="31">
        <v>224.11704</v>
      </c>
      <c r="N171" s="1"/>
      <c r="O171" s="1"/>
    </row>
    <row r="172" spans="1:15" ht="12.75" customHeight="1">
      <c r="A172" s="33">
        <v>162</v>
      </c>
      <c r="B172" s="53" t="s">
        <v>388</v>
      </c>
      <c r="C172" s="31">
        <v>2655.55</v>
      </c>
      <c r="D172" s="36">
        <v>2654.1833333333334</v>
      </c>
      <c r="E172" s="36">
        <v>2632.166666666667</v>
      </c>
      <c r="F172" s="36">
        <v>2608.7833333333338</v>
      </c>
      <c r="G172" s="36">
        <v>2586.7666666666673</v>
      </c>
      <c r="H172" s="36">
        <v>2677.5666666666666</v>
      </c>
      <c r="I172" s="36">
        <v>2699.583333333333</v>
      </c>
      <c r="J172" s="36">
        <v>2722.9666666666662</v>
      </c>
      <c r="K172" s="31">
        <v>2676.2</v>
      </c>
      <c r="L172" s="31">
        <v>2630.8</v>
      </c>
      <c r="M172" s="31">
        <v>8.8520000000000001E-2</v>
      </c>
      <c r="N172" s="1"/>
      <c r="O172" s="1"/>
    </row>
    <row r="173" spans="1:15" ht="12.75" customHeight="1">
      <c r="A173" s="33">
        <v>163</v>
      </c>
      <c r="B173" s="53" t="s">
        <v>389</v>
      </c>
      <c r="C173" s="31">
        <v>3155</v>
      </c>
      <c r="D173" s="36">
        <v>3159.4166666666665</v>
      </c>
      <c r="E173" s="36">
        <v>3135.6333333333332</v>
      </c>
      <c r="F173" s="36">
        <v>3116.2666666666669</v>
      </c>
      <c r="G173" s="36">
        <v>3092.4833333333336</v>
      </c>
      <c r="H173" s="36">
        <v>3178.7833333333328</v>
      </c>
      <c r="I173" s="36">
        <v>3202.5666666666666</v>
      </c>
      <c r="J173" s="36">
        <v>3221.9333333333325</v>
      </c>
      <c r="K173" s="31">
        <v>3183.2</v>
      </c>
      <c r="L173" s="31">
        <v>3140.05</v>
      </c>
      <c r="M173" s="31">
        <v>0.12399</v>
      </c>
      <c r="N173" s="1"/>
      <c r="O173" s="1"/>
    </row>
    <row r="174" spans="1:15" ht="12.75" customHeight="1">
      <c r="A174" s="33">
        <v>164</v>
      </c>
      <c r="B174" s="53" t="s">
        <v>390</v>
      </c>
      <c r="C174" s="31">
        <v>223.9</v>
      </c>
      <c r="D174" s="36">
        <v>223.43333333333331</v>
      </c>
      <c r="E174" s="36">
        <v>220.51666666666662</v>
      </c>
      <c r="F174" s="36">
        <v>217.13333333333333</v>
      </c>
      <c r="G174" s="36">
        <v>214.21666666666664</v>
      </c>
      <c r="H174" s="36">
        <v>226.81666666666661</v>
      </c>
      <c r="I174" s="36">
        <v>229.73333333333329</v>
      </c>
      <c r="J174" s="36">
        <v>233.11666666666659</v>
      </c>
      <c r="K174" s="31">
        <v>226.35</v>
      </c>
      <c r="L174" s="31">
        <v>220.05</v>
      </c>
      <c r="M174" s="31">
        <v>4.7810199999999998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1573.8</v>
      </c>
      <c r="D175" s="36">
        <v>1589.5333333333335</v>
      </c>
      <c r="E175" s="36">
        <v>1550.366666666667</v>
      </c>
      <c r="F175" s="36">
        <v>1526.9333333333334</v>
      </c>
      <c r="G175" s="36">
        <v>1487.7666666666669</v>
      </c>
      <c r="H175" s="36">
        <v>1612.9666666666672</v>
      </c>
      <c r="I175" s="36">
        <v>1652.1333333333337</v>
      </c>
      <c r="J175" s="36">
        <v>1675.5666666666673</v>
      </c>
      <c r="K175" s="31">
        <v>1628.7</v>
      </c>
      <c r="L175" s="31">
        <v>1566.1</v>
      </c>
      <c r="M175" s="31">
        <v>3.32145</v>
      </c>
      <c r="N175" s="1"/>
      <c r="O175" s="1"/>
    </row>
    <row r="176" spans="1:15" ht="12.75" customHeight="1">
      <c r="A176" s="33">
        <v>166</v>
      </c>
      <c r="B176" s="53" t="s">
        <v>391</v>
      </c>
      <c r="C176" s="31">
        <v>1537.5</v>
      </c>
      <c r="D176" s="36">
        <v>1553.45</v>
      </c>
      <c r="E176" s="36">
        <v>1508.7</v>
      </c>
      <c r="F176" s="36">
        <v>1479.9</v>
      </c>
      <c r="G176" s="36">
        <v>1435.15</v>
      </c>
      <c r="H176" s="36">
        <v>1582.25</v>
      </c>
      <c r="I176" s="36">
        <v>1627</v>
      </c>
      <c r="J176" s="36">
        <v>1655.8</v>
      </c>
      <c r="K176" s="31">
        <v>1598.2</v>
      </c>
      <c r="L176" s="31">
        <v>1524.65</v>
      </c>
      <c r="M176" s="31">
        <v>1.16405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797.8</v>
      </c>
      <c r="D177" s="36">
        <v>797.93333333333339</v>
      </c>
      <c r="E177" s="36">
        <v>791.91666666666674</v>
      </c>
      <c r="F177" s="36">
        <v>786.0333333333333</v>
      </c>
      <c r="G177" s="36">
        <v>780.01666666666665</v>
      </c>
      <c r="H177" s="36">
        <v>803.81666666666683</v>
      </c>
      <c r="I177" s="36">
        <v>809.83333333333348</v>
      </c>
      <c r="J177" s="36">
        <v>815.71666666666692</v>
      </c>
      <c r="K177" s="31">
        <v>803.95</v>
      </c>
      <c r="L177" s="31">
        <v>792.05</v>
      </c>
      <c r="M177" s="31">
        <v>4.9389399999999997</v>
      </c>
      <c r="N177" s="1"/>
      <c r="O177" s="1"/>
    </row>
    <row r="178" spans="1:15" ht="12.75" customHeight="1">
      <c r="A178" s="33">
        <v>168</v>
      </c>
      <c r="B178" s="53" t="s">
        <v>858</v>
      </c>
      <c r="C178" s="31">
        <v>787.65</v>
      </c>
      <c r="D178" s="36">
        <v>785.16666666666663</v>
      </c>
      <c r="E178" s="36">
        <v>776.93333333333328</v>
      </c>
      <c r="F178" s="36">
        <v>766.2166666666667</v>
      </c>
      <c r="G178" s="36">
        <v>757.98333333333335</v>
      </c>
      <c r="H178" s="36">
        <v>795.88333333333321</v>
      </c>
      <c r="I178" s="36">
        <v>804.11666666666656</v>
      </c>
      <c r="J178" s="36">
        <v>814.83333333333314</v>
      </c>
      <c r="K178" s="31">
        <v>793.4</v>
      </c>
      <c r="L178" s="31">
        <v>774.45</v>
      </c>
      <c r="M178" s="31">
        <v>2.4796399999999998</v>
      </c>
      <c r="N178" s="1"/>
      <c r="O178" s="1"/>
    </row>
    <row r="179" spans="1:15" ht="12.75" customHeight="1">
      <c r="A179" s="33">
        <v>169</v>
      </c>
      <c r="B179" s="53" t="s">
        <v>387</v>
      </c>
      <c r="C179" s="31">
        <v>1813.8</v>
      </c>
      <c r="D179" s="36">
        <v>1809.95</v>
      </c>
      <c r="E179" s="36">
        <v>1799.9</v>
      </c>
      <c r="F179" s="36">
        <v>1786</v>
      </c>
      <c r="G179" s="36">
        <v>1775.95</v>
      </c>
      <c r="H179" s="36">
        <v>1823.8500000000001</v>
      </c>
      <c r="I179" s="36">
        <v>1833.8999999999999</v>
      </c>
      <c r="J179" s="36">
        <v>1847.8000000000002</v>
      </c>
      <c r="K179" s="31">
        <v>1820</v>
      </c>
      <c r="L179" s="31">
        <v>1796.05</v>
      </c>
      <c r="M179" s="31">
        <v>1.2337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58.75</v>
      </c>
      <c r="D180" s="36">
        <v>58.916666666666664</v>
      </c>
      <c r="E180" s="36">
        <v>58.43333333333333</v>
      </c>
      <c r="F180" s="36">
        <v>58.116666666666667</v>
      </c>
      <c r="G180" s="36">
        <v>57.633333333333333</v>
      </c>
      <c r="H180" s="36">
        <v>59.233333333333327</v>
      </c>
      <c r="I180" s="36">
        <v>59.716666666666661</v>
      </c>
      <c r="J180" s="36">
        <v>60.033333333333324</v>
      </c>
      <c r="K180" s="31">
        <v>59.4</v>
      </c>
      <c r="L180" s="31">
        <v>58.6</v>
      </c>
      <c r="M180" s="31">
        <v>34.601939999999999</v>
      </c>
      <c r="N180" s="1"/>
      <c r="O180" s="1"/>
    </row>
    <row r="181" spans="1:15" ht="12.75" customHeight="1">
      <c r="A181" s="33">
        <v>171</v>
      </c>
      <c r="B181" s="53" t="s">
        <v>392</v>
      </c>
      <c r="C181" s="31">
        <v>1289.45</v>
      </c>
      <c r="D181" s="36">
        <v>1296.5</v>
      </c>
      <c r="E181" s="36">
        <v>1276</v>
      </c>
      <c r="F181" s="36">
        <v>1262.55</v>
      </c>
      <c r="G181" s="36">
        <v>1242.05</v>
      </c>
      <c r="H181" s="36">
        <v>1309.95</v>
      </c>
      <c r="I181" s="36">
        <v>1330.45</v>
      </c>
      <c r="J181" s="36">
        <v>1343.9</v>
      </c>
      <c r="K181" s="31">
        <v>1317</v>
      </c>
      <c r="L181" s="31">
        <v>1283.05</v>
      </c>
      <c r="M181" s="31">
        <v>0.16783000000000001</v>
      </c>
      <c r="N181" s="1"/>
      <c r="O181" s="1"/>
    </row>
    <row r="182" spans="1:15" ht="12.75" customHeight="1">
      <c r="A182" s="33">
        <v>172</v>
      </c>
      <c r="B182" s="53" t="s">
        <v>393</v>
      </c>
      <c r="C182" s="31">
        <v>2184.8000000000002</v>
      </c>
      <c r="D182" s="36">
        <v>2195.4666666666667</v>
      </c>
      <c r="E182" s="36">
        <v>2158.1833333333334</v>
      </c>
      <c r="F182" s="36">
        <v>2131.5666666666666</v>
      </c>
      <c r="G182" s="36">
        <v>2094.2833333333333</v>
      </c>
      <c r="H182" s="36">
        <v>2222.0833333333335</v>
      </c>
      <c r="I182" s="36">
        <v>2259.3666666666672</v>
      </c>
      <c r="J182" s="36">
        <v>2285.9833333333336</v>
      </c>
      <c r="K182" s="31">
        <v>2232.75</v>
      </c>
      <c r="L182" s="31">
        <v>2168.85</v>
      </c>
      <c r="M182" s="31">
        <v>0.47332000000000002</v>
      </c>
      <c r="N182" s="1"/>
      <c r="O182" s="1"/>
    </row>
    <row r="183" spans="1:15" ht="12.75" customHeight="1">
      <c r="A183" s="33">
        <v>173</v>
      </c>
      <c r="B183" s="53" t="s">
        <v>394</v>
      </c>
      <c r="C183" s="31">
        <v>485.9</v>
      </c>
      <c r="D183" s="36">
        <v>488.9666666666667</v>
      </c>
      <c r="E183" s="36">
        <v>481.93333333333339</v>
      </c>
      <c r="F183" s="36">
        <v>477.9666666666667</v>
      </c>
      <c r="G183" s="36">
        <v>470.93333333333339</v>
      </c>
      <c r="H183" s="36">
        <v>492.93333333333339</v>
      </c>
      <c r="I183" s="36">
        <v>499.9666666666667</v>
      </c>
      <c r="J183" s="36">
        <v>503.93333333333339</v>
      </c>
      <c r="K183" s="31">
        <v>496</v>
      </c>
      <c r="L183" s="31">
        <v>485</v>
      </c>
      <c r="M183" s="31">
        <v>1.2131099999999999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986.55</v>
      </c>
      <c r="D184" s="36">
        <v>984.7166666666667</v>
      </c>
      <c r="E184" s="36">
        <v>980.23333333333335</v>
      </c>
      <c r="F184" s="36">
        <v>973.91666666666663</v>
      </c>
      <c r="G184" s="36">
        <v>969.43333333333328</v>
      </c>
      <c r="H184" s="36">
        <v>991.03333333333342</v>
      </c>
      <c r="I184" s="36">
        <v>995.51666666666677</v>
      </c>
      <c r="J184" s="36">
        <v>1001.8333333333335</v>
      </c>
      <c r="K184" s="31">
        <v>989.2</v>
      </c>
      <c r="L184" s="31">
        <v>978.4</v>
      </c>
      <c r="M184" s="31">
        <v>5.0083599999999997</v>
      </c>
      <c r="N184" s="1"/>
      <c r="O184" s="1"/>
    </row>
    <row r="185" spans="1:15" ht="12.75" customHeight="1">
      <c r="A185" s="33">
        <v>175</v>
      </c>
      <c r="B185" s="53" t="s">
        <v>395</v>
      </c>
      <c r="C185" s="31">
        <v>669.2</v>
      </c>
      <c r="D185" s="36">
        <v>675.66666666666663</v>
      </c>
      <c r="E185" s="36">
        <v>658.88333333333321</v>
      </c>
      <c r="F185" s="36">
        <v>648.56666666666661</v>
      </c>
      <c r="G185" s="36">
        <v>631.78333333333319</v>
      </c>
      <c r="H185" s="36">
        <v>685.98333333333323</v>
      </c>
      <c r="I185" s="36">
        <v>702.76666666666677</v>
      </c>
      <c r="J185" s="36">
        <v>713.08333333333326</v>
      </c>
      <c r="K185" s="31">
        <v>692.45</v>
      </c>
      <c r="L185" s="31">
        <v>665.35</v>
      </c>
      <c r="M185" s="31">
        <v>2.3975200000000001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1701.15</v>
      </c>
      <c r="D186" s="36">
        <v>1692.7833333333335</v>
      </c>
      <c r="E186" s="36">
        <v>1680.5666666666671</v>
      </c>
      <c r="F186" s="36">
        <v>1659.9833333333336</v>
      </c>
      <c r="G186" s="36">
        <v>1647.7666666666671</v>
      </c>
      <c r="H186" s="36">
        <v>1713.366666666667</v>
      </c>
      <c r="I186" s="36">
        <v>1725.5833333333337</v>
      </c>
      <c r="J186" s="36">
        <v>1746.166666666667</v>
      </c>
      <c r="K186" s="31">
        <v>1705</v>
      </c>
      <c r="L186" s="31">
        <v>1672.2</v>
      </c>
      <c r="M186" s="31">
        <v>4.5170500000000002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352.5</v>
      </c>
      <c r="D187" s="36">
        <v>353.09999999999997</v>
      </c>
      <c r="E187" s="36">
        <v>350.19999999999993</v>
      </c>
      <c r="F187" s="36">
        <v>347.9</v>
      </c>
      <c r="G187" s="36">
        <v>344.99999999999994</v>
      </c>
      <c r="H187" s="36">
        <v>355.39999999999992</v>
      </c>
      <c r="I187" s="36">
        <v>358.2999999999999</v>
      </c>
      <c r="J187" s="36">
        <v>360.59999999999991</v>
      </c>
      <c r="K187" s="31">
        <v>356</v>
      </c>
      <c r="L187" s="31">
        <v>350.8</v>
      </c>
      <c r="M187" s="31">
        <v>6.4293899999999997</v>
      </c>
      <c r="N187" s="1"/>
      <c r="O187" s="1"/>
    </row>
    <row r="188" spans="1:15" ht="12.75" customHeight="1">
      <c r="A188" s="33">
        <v>178</v>
      </c>
      <c r="B188" s="53" t="s">
        <v>396</v>
      </c>
      <c r="C188" s="31">
        <v>492.05</v>
      </c>
      <c r="D188" s="36">
        <v>495.25</v>
      </c>
      <c r="E188" s="36">
        <v>487.1</v>
      </c>
      <c r="F188" s="36">
        <v>482.15000000000003</v>
      </c>
      <c r="G188" s="36">
        <v>474.00000000000006</v>
      </c>
      <c r="H188" s="36">
        <v>500.2</v>
      </c>
      <c r="I188" s="36">
        <v>508.34999999999997</v>
      </c>
      <c r="J188" s="36">
        <v>513.29999999999995</v>
      </c>
      <c r="K188" s="31">
        <v>503.4</v>
      </c>
      <c r="L188" s="31">
        <v>490.3</v>
      </c>
      <c r="M188" s="31">
        <v>6.5862499999999997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1973.7</v>
      </c>
      <c r="D189" s="36">
        <v>1977.2333333333333</v>
      </c>
      <c r="E189" s="36">
        <v>1954.4666666666667</v>
      </c>
      <c r="F189" s="36">
        <v>1935.2333333333333</v>
      </c>
      <c r="G189" s="36">
        <v>1912.4666666666667</v>
      </c>
      <c r="H189" s="36">
        <v>1996.4666666666667</v>
      </c>
      <c r="I189" s="36">
        <v>2019.2333333333336</v>
      </c>
      <c r="J189" s="36">
        <v>2038.4666666666667</v>
      </c>
      <c r="K189" s="31">
        <v>2000</v>
      </c>
      <c r="L189" s="31">
        <v>1958</v>
      </c>
      <c r="M189" s="31">
        <v>6.6566700000000001</v>
      </c>
      <c r="N189" s="1"/>
      <c r="O189" s="1"/>
    </row>
    <row r="190" spans="1:15" ht="12.75" customHeight="1">
      <c r="A190" s="33">
        <v>180</v>
      </c>
      <c r="B190" s="53" t="s">
        <v>397</v>
      </c>
      <c r="C190" s="31">
        <v>879.55</v>
      </c>
      <c r="D190" s="36">
        <v>888.75</v>
      </c>
      <c r="E190" s="36">
        <v>857.55</v>
      </c>
      <c r="F190" s="36">
        <v>835.55</v>
      </c>
      <c r="G190" s="36">
        <v>804.34999999999991</v>
      </c>
      <c r="H190" s="36">
        <v>910.75</v>
      </c>
      <c r="I190" s="36">
        <v>941.95</v>
      </c>
      <c r="J190" s="36">
        <v>963.95</v>
      </c>
      <c r="K190" s="31">
        <v>919.95</v>
      </c>
      <c r="L190" s="31">
        <v>866.75</v>
      </c>
      <c r="M190" s="31">
        <v>16.259370000000001</v>
      </c>
      <c r="N190" s="1"/>
      <c r="O190" s="1"/>
    </row>
    <row r="191" spans="1:15" ht="12.75" customHeight="1">
      <c r="A191" s="33">
        <v>181</v>
      </c>
      <c r="B191" s="53" t="s">
        <v>398</v>
      </c>
      <c r="C191" s="31">
        <v>374.3</v>
      </c>
      <c r="D191" s="36">
        <v>374.11666666666662</v>
      </c>
      <c r="E191" s="36">
        <v>370.43333333333322</v>
      </c>
      <c r="F191" s="36">
        <v>366.56666666666661</v>
      </c>
      <c r="G191" s="36">
        <v>362.88333333333321</v>
      </c>
      <c r="H191" s="36">
        <v>377.98333333333323</v>
      </c>
      <c r="I191" s="36">
        <v>381.66666666666663</v>
      </c>
      <c r="J191" s="36">
        <v>385.53333333333325</v>
      </c>
      <c r="K191" s="31">
        <v>377.8</v>
      </c>
      <c r="L191" s="31">
        <v>370.25</v>
      </c>
      <c r="M191" s="31">
        <v>1.1425799999999999</v>
      </c>
      <c r="N191" s="1"/>
      <c r="O191" s="1"/>
    </row>
    <row r="192" spans="1:15" ht="12.75" customHeight="1">
      <c r="A192" s="33">
        <v>182</v>
      </c>
      <c r="B192" s="53" t="s">
        <v>399</v>
      </c>
      <c r="C192" s="31">
        <v>2136.9499999999998</v>
      </c>
      <c r="D192" s="36">
        <v>2149.4499999999998</v>
      </c>
      <c r="E192" s="36">
        <v>2115.5499999999997</v>
      </c>
      <c r="F192" s="36">
        <v>2094.15</v>
      </c>
      <c r="G192" s="36">
        <v>2060.25</v>
      </c>
      <c r="H192" s="36">
        <v>2170.8499999999995</v>
      </c>
      <c r="I192" s="36">
        <v>2204.7499999999991</v>
      </c>
      <c r="J192" s="36">
        <v>2226.1499999999992</v>
      </c>
      <c r="K192" s="31">
        <v>2183.35</v>
      </c>
      <c r="L192" s="31">
        <v>2128.0500000000002</v>
      </c>
      <c r="M192" s="31">
        <v>0.15837999999999999</v>
      </c>
      <c r="N192" s="1"/>
      <c r="O192" s="1"/>
    </row>
    <row r="193" spans="1:15" ht="12.75" customHeight="1">
      <c r="A193" s="33">
        <v>183</v>
      </c>
      <c r="B193" s="53" t="s">
        <v>400</v>
      </c>
      <c r="C193" s="31">
        <v>778.9</v>
      </c>
      <c r="D193" s="36">
        <v>781.4</v>
      </c>
      <c r="E193" s="36">
        <v>770</v>
      </c>
      <c r="F193" s="36">
        <v>761.1</v>
      </c>
      <c r="G193" s="36">
        <v>749.7</v>
      </c>
      <c r="H193" s="36">
        <v>790.3</v>
      </c>
      <c r="I193" s="36">
        <v>801.69999999999982</v>
      </c>
      <c r="J193" s="36">
        <v>810.59999999999991</v>
      </c>
      <c r="K193" s="31">
        <v>792.8</v>
      </c>
      <c r="L193" s="31">
        <v>772.5</v>
      </c>
      <c r="M193" s="31">
        <v>9.2178299999999993</v>
      </c>
      <c r="N193" s="1"/>
      <c r="O193" s="1"/>
    </row>
    <row r="194" spans="1:15" ht="12.75" customHeight="1">
      <c r="A194" s="33">
        <v>184</v>
      </c>
      <c r="B194" s="53" t="s">
        <v>401</v>
      </c>
      <c r="C194" s="31">
        <v>380.1</v>
      </c>
      <c r="D194" s="36">
        <v>376.63333333333338</v>
      </c>
      <c r="E194" s="36">
        <v>365.26666666666677</v>
      </c>
      <c r="F194" s="36">
        <v>350.43333333333339</v>
      </c>
      <c r="G194" s="36">
        <v>339.06666666666678</v>
      </c>
      <c r="H194" s="36">
        <v>391.46666666666675</v>
      </c>
      <c r="I194" s="36">
        <v>402.83333333333343</v>
      </c>
      <c r="J194" s="36">
        <v>417.66666666666674</v>
      </c>
      <c r="K194" s="31">
        <v>388</v>
      </c>
      <c r="L194" s="31">
        <v>361.8</v>
      </c>
      <c r="M194" s="31">
        <v>12.851660000000001</v>
      </c>
      <c r="N194" s="1"/>
      <c r="O194" s="1"/>
    </row>
    <row r="195" spans="1:15" ht="12.75" customHeight="1">
      <c r="A195" s="33">
        <v>185</v>
      </c>
      <c r="B195" s="53" t="s">
        <v>402</v>
      </c>
      <c r="C195" s="31">
        <v>2772.35</v>
      </c>
      <c r="D195" s="36">
        <v>2800.5833333333335</v>
      </c>
      <c r="E195" s="36">
        <v>2721.2166666666672</v>
      </c>
      <c r="F195" s="36">
        <v>2670.0833333333335</v>
      </c>
      <c r="G195" s="36">
        <v>2590.7166666666672</v>
      </c>
      <c r="H195" s="36">
        <v>2851.7166666666672</v>
      </c>
      <c r="I195" s="36">
        <v>2931.083333333333</v>
      </c>
      <c r="J195" s="36">
        <v>2982.2166666666672</v>
      </c>
      <c r="K195" s="31">
        <v>2879.95</v>
      </c>
      <c r="L195" s="31">
        <v>2749.45</v>
      </c>
      <c r="M195" s="31">
        <v>1.1184000000000001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425.15</v>
      </c>
      <c r="D196" s="36">
        <v>425.45</v>
      </c>
      <c r="E196" s="36">
        <v>423.29999999999995</v>
      </c>
      <c r="F196" s="36">
        <v>421.45</v>
      </c>
      <c r="G196" s="36">
        <v>419.29999999999995</v>
      </c>
      <c r="H196" s="36">
        <v>427.29999999999995</v>
      </c>
      <c r="I196" s="36">
        <v>429.44999999999993</v>
      </c>
      <c r="J196" s="36">
        <v>431.29999999999995</v>
      </c>
      <c r="K196" s="31">
        <v>427.6</v>
      </c>
      <c r="L196" s="31">
        <v>423.6</v>
      </c>
      <c r="M196" s="31">
        <v>7.5926400000000003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669</v>
      </c>
      <c r="D197" s="36">
        <v>658.11666666666667</v>
      </c>
      <c r="E197" s="36">
        <v>639.88333333333333</v>
      </c>
      <c r="F197" s="36">
        <v>610.76666666666665</v>
      </c>
      <c r="G197" s="36">
        <v>592.5333333333333</v>
      </c>
      <c r="H197" s="36">
        <v>687.23333333333335</v>
      </c>
      <c r="I197" s="36">
        <v>705.4666666666667</v>
      </c>
      <c r="J197" s="36">
        <v>734.58333333333337</v>
      </c>
      <c r="K197" s="31">
        <v>676.35</v>
      </c>
      <c r="L197" s="31">
        <v>629</v>
      </c>
      <c r="M197" s="31">
        <v>73.456040000000002</v>
      </c>
      <c r="N197" s="1"/>
      <c r="O197" s="1"/>
    </row>
    <row r="198" spans="1:15" ht="12.75" customHeight="1">
      <c r="A198" s="33">
        <v>188</v>
      </c>
      <c r="B198" s="53" t="s">
        <v>403</v>
      </c>
      <c r="C198" s="31">
        <v>128.30000000000001</v>
      </c>
      <c r="D198" s="36">
        <v>128.71666666666667</v>
      </c>
      <c r="E198" s="36">
        <v>126.58333333333334</v>
      </c>
      <c r="F198" s="36">
        <v>124.86666666666667</v>
      </c>
      <c r="G198" s="36">
        <v>122.73333333333335</v>
      </c>
      <c r="H198" s="36">
        <v>130.43333333333334</v>
      </c>
      <c r="I198" s="36">
        <v>132.56666666666666</v>
      </c>
      <c r="J198" s="36">
        <v>134.28333333333333</v>
      </c>
      <c r="K198" s="31">
        <v>130.85</v>
      </c>
      <c r="L198" s="31">
        <v>127</v>
      </c>
      <c r="M198" s="31">
        <v>14.435779999999999</v>
      </c>
      <c r="N198" s="1"/>
      <c r="O198" s="1"/>
    </row>
    <row r="199" spans="1:15" ht="12.75" customHeight="1">
      <c r="A199" s="33">
        <v>189</v>
      </c>
      <c r="B199" s="53" t="s">
        <v>404</v>
      </c>
      <c r="C199" s="31">
        <v>204.95</v>
      </c>
      <c r="D199" s="36">
        <v>202.11666666666667</v>
      </c>
      <c r="E199" s="36">
        <v>189.98333333333335</v>
      </c>
      <c r="F199" s="36">
        <v>175.01666666666668</v>
      </c>
      <c r="G199" s="36">
        <v>162.88333333333335</v>
      </c>
      <c r="H199" s="36">
        <v>217.08333333333334</v>
      </c>
      <c r="I199" s="36">
        <v>229.21666666666667</v>
      </c>
      <c r="J199" s="36">
        <v>244.18333333333334</v>
      </c>
      <c r="K199" s="31">
        <v>214.25</v>
      </c>
      <c r="L199" s="31">
        <v>187.15</v>
      </c>
      <c r="M199" s="31">
        <v>600.17434000000003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288.10000000000002</v>
      </c>
      <c r="D200" s="36">
        <v>290.68333333333334</v>
      </c>
      <c r="E200" s="36">
        <v>281.9666666666667</v>
      </c>
      <c r="F200" s="36">
        <v>275.83333333333337</v>
      </c>
      <c r="G200" s="36">
        <v>267.11666666666673</v>
      </c>
      <c r="H200" s="36">
        <v>296.81666666666666</v>
      </c>
      <c r="I200" s="36">
        <v>305.53333333333325</v>
      </c>
      <c r="J200" s="36">
        <v>311.66666666666663</v>
      </c>
      <c r="K200" s="31">
        <v>299.39999999999998</v>
      </c>
      <c r="L200" s="31">
        <v>284.55</v>
      </c>
      <c r="M200" s="31">
        <v>27.520050000000001</v>
      </c>
      <c r="N200" s="1"/>
      <c r="O200" s="1"/>
    </row>
    <row r="201" spans="1:15" ht="12.75" customHeight="1">
      <c r="A201" s="33">
        <v>191</v>
      </c>
      <c r="B201" s="53" t="s">
        <v>405</v>
      </c>
      <c r="C201" s="31">
        <v>1786.6</v>
      </c>
      <c r="D201" s="36">
        <v>1798.5333333333335</v>
      </c>
      <c r="E201" s="36">
        <v>1770.666666666667</v>
      </c>
      <c r="F201" s="36">
        <v>1754.7333333333333</v>
      </c>
      <c r="G201" s="36">
        <v>1726.8666666666668</v>
      </c>
      <c r="H201" s="36">
        <v>1814.4666666666672</v>
      </c>
      <c r="I201" s="36">
        <v>1842.3333333333335</v>
      </c>
      <c r="J201" s="36">
        <v>1858.2666666666673</v>
      </c>
      <c r="K201" s="31">
        <v>1826.4</v>
      </c>
      <c r="L201" s="31">
        <v>1782.6</v>
      </c>
      <c r="M201" s="31">
        <v>1.4602999999999999</v>
      </c>
      <c r="N201" s="1"/>
      <c r="O201" s="1"/>
    </row>
    <row r="202" spans="1:15" ht="12.75" customHeight="1">
      <c r="A202" s="33">
        <v>192</v>
      </c>
      <c r="B202" s="53" t="s">
        <v>408</v>
      </c>
      <c r="C202" s="31">
        <v>858.05</v>
      </c>
      <c r="D202" s="36">
        <v>854.2166666666667</v>
      </c>
      <c r="E202" s="36">
        <v>840.93333333333339</v>
      </c>
      <c r="F202" s="36">
        <v>823.81666666666672</v>
      </c>
      <c r="G202" s="36">
        <v>810.53333333333342</v>
      </c>
      <c r="H202" s="36">
        <v>871.33333333333337</v>
      </c>
      <c r="I202" s="36">
        <v>884.61666666666667</v>
      </c>
      <c r="J202" s="36">
        <v>901.73333333333335</v>
      </c>
      <c r="K202" s="31">
        <v>867.5</v>
      </c>
      <c r="L202" s="31">
        <v>837.1</v>
      </c>
      <c r="M202" s="31">
        <v>4.4021999999999997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1414.25</v>
      </c>
      <c r="D203" s="36">
        <v>1406.3999999999999</v>
      </c>
      <c r="E203" s="36">
        <v>1392.7999999999997</v>
      </c>
      <c r="F203" s="36">
        <v>1371.35</v>
      </c>
      <c r="G203" s="36">
        <v>1357.7499999999998</v>
      </c>
      <c r="H203" s="36">
        <v>1427.8499999999997</v>
      </c>
      <c r="I203" s="36">
        <v>1441.4499999999996</v>
      </c>
      <c r="J203" s="36">
        <v>1462.8999999999996</v>
      </c>
      <c r="K203" s="31">
        <v>1420</v>
      </c>
      <c r="L203" s="31">
        <v>1384.95</v>
      </c>
      <c r="M203" s="31">
        <v>6.22342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1270.6500000000001</v>
      </c>
      <c r="D204" s="36">
        <v>1270.0833333333333</v>
      </c>
      <c r="E204" s="36">
        <v>1260.8666666666666</v>
      </c>
      <c r="F204" s="36">
        <v>1251.0833333333333</v>
      </c>
      <c r="G204" s="36">
        <v>1241.8666666666666</v>
      </c>
      <c r="H204" s="36">
        <v>1279.8666666666666</v>
      </c>
      <c r="I204" s="36">
        <v>1289.0833333333333</v>
      </c>
      <c r="J204" s="36">
        <v>1298.8666666666666</v>
      </c>
      <c r="K204" s="31">
        <v>1279.3</v>
      </c>
      <c r="L204" s="31">
        <v>1260.3</v>
      </c>
      <c r="M204" s="31">
        <v>25.271129999999999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2858.5</v>
      </c>
      <c r="D205" s="36">
        <v>2848.1333333333332</v>
      </c>
      <c r="E205" s="36">
        <v>2830.3666666666663</v>
      </c>
      <c r="F205" s="36">
        <v>2802.2333333333331</v>
      </c>
      <c r="G205" s="36">
        <v>2784.4666666666662</v>
      </c>
      <c r="H205" s="36">
        <v>2876.2666666666664</v>
      </c>
      <c r="I205" s="36">
        <v>2894.0333333333328</v>
      </c>
      <c r="J205" s="36">
        <v>2922.1666666666665</v>
      </c>
      <c r="K205" s="31">
        <v>2865.9</v>
      </c>
      <c r="L205" s="31">
        <v>2820</v>
      </c>
      <c r="M205" s="31">
        <v>4.4598199999999997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1529.6</v>
      </c>
      <c r="D206" s="36">
        <v>1528.1833333333334</v>
      </c>
      <c r="E206" s="36">
        <v>1521.9166666666667</v>
      </c>
      <c r="F206" s="36">
        <v>1514.2333333333333</v>
      </c>
      <c r="G206" s="36">
        <v>1507.9666666666667</v>
      </c>
      <c r="H206" s="36">
        <v>1535.8666666666668</v>
      </c>
      <c r="I206" s="36">
        <v>1542.1333333333332</v>
      </c>
      <c r="J206" s="36">
        <v>1549.8166666666668</v>
      </c>
      <c r="K206" s="31">
        <v>1534.45</v>
      </c>
      <c r="L206" s="31">
        <v>1520.5</v>
      </c>
      <c r="M206" s="31">
        <v>89.280420000000007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630.04999999999995</v>
      </c>
      <c r="D207" s="36">
        <v>628.23333333333323</v>
      </c>
      <c r="E207" s="36">
        <v>621.46666666666647</v>
      </c>
      <c r="F207" s="36">
        <v>612.88333333333321</v>
      </c>
      <c r="G207" s="36">
        <v>606.11666666666645</v>
      </c>
      <c r="H207" s="36">
        <v>636.81666666666649</v>
      </c>
      <c r="I207" s="36">
        <v>643.58333333333314</v>
      </c>
      <c r="J207" s="36">
        <v>652.16666666666652</v>
      </c>
      <c r="K207" s="31">
        <v>635</v>
      </c>
      <c r="L207" s="31">
        <v>619.65</v>
      </c>
      <c r="M207" s="31">
        <v>33.995930000000001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3161</v>
      </c>
      <c r="D208" s="36">
        <v>3145.0499999999997</v>
      </c>
      <c r="E208" s="36">
        <v>3115.7999999999993</v>
      </c>
      <c r="F208" s="36">
        <v>3070.5999999999995</v>
      </c>
      <c r="G208" s="36">
        <v>3041.349999999999</v>
      </c>
      <c r="H208" s="36">
        <v>3190.2499999999995</v>
      </c>
      <c r="I208" s="36">
        <v>3219.5000000000005</v>
      </c>
      <c r="J208" s="36">
        <v>3264.7</v>
      </c>
      <c r="K208" s="31">
        <v>3174.3</v>
      </c>
      <c r="L208" s="31">
        <v>3099.85</v>
      </c>
      <c r="M208" s="31">
        <v>9.6665100000000006</v>
      </c>
      <c r="N208" s="1"/>
      <c r="O208" s="1"/>
    </row>
    <row r="209" spans="1:15" ht="12.75" customHeight="1">
      <c r="A209" s="33">
        <v>199</v>
      </c>
      <c r="B209" s="53" t="s">
        <v>406</v>
      </c>
      <c r="C209" s="31">
        <v>75.8</v>
      </c>
      <c r="D209" s="36">
        <v>75.61666666666666</v>
      </c>
      <c r="E209" s="36">
        <v>74.883333333333326</v>
      </c>
      <c r="F209" s="36">
        <v>73.966666666666669</v>
      </c>
      <c r="G209" s="36">
        <v>73.233333333333334</v>
      </c>
      <c r="H209" s="36">
        <v>76.533333333333317</v>
      </c>
      <c r="I209" s="36">
        <v>77.266666666666637</v>
      </c>
      <c r="J209" s="36">
        <v>78.183333333333309</v>
      </c>
      <c r="K209" s="31">
        <v>76.349999999999994</v>
      </c>
      <c r="L209" s="31">
        <v>74.7</v>
      </c>
      <c r="M209" s="31">
        <v>93.715149999999994</v>
      </c>
      <c r="N209" s="1"/>
      <c r="O209" s="1"/>
    </row>
    <row r="210" spans="1:15" ht="12.75" customHeight="1">
      <c r="A210" s="33">
        <v>200</v>
      </c>
      <c r="B210" s="53" t="s">
        <v>410</v>
      </c>
      <c r="C210" s="31">
        <v>287.8</v>
      </c>
      <c r="D210" s="36">
        <v>287.93333333333334</v>
      </c>
      <c r="E210" s="36">
        <v>284.11666666666667</v>
      </c>
      <c r="F210" s="36">
        <v>280.43333333333334</v>
      </c>
      <c r="G210" s="36">
        <v>276.61666666666667</v>
      </c>
      <c r="H210" s="36">
        <v>291.61666666666667</v>
      </c>
      <c r="I210" s="36">
        <v>295.43333333333339</v>
      </c>
      <c r="J210" s="36">
        <v>299.11666666666667</v>
      </c>
      <c r="K210" s="31">
        <v>291.75</v>
      </c>
      <c r="L210" s="31">
        <v>284.25</v>
      </c>
      <c r="M210" s="31">
        <v>2.14852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483.4</v>
      </c>
      <c r="D211" s="36">
        <v>481.73333333333335</v>
      </c>
      <c r="E211" s="36">
        <v>476.9666666666667</v>
      </c>
      <c r="F211" s="36">
        <v>470.53333333333336</v>
      </c>
      <c r="G211" s="36">
        <v>465.76666666666671</v>
      </c>
      <c r="H211" s="36">
        <v>488.16666666666669</v>
      </c>
      <c r="I211" s="36">
        <v>492.93333333333334</v>
      </c>
      <c r="J211" s="36">
        <v>499.36666666666667</v>
      </c>
      <c r="K211" s="31">
        <v>486.5</v>
      </c>
      <c r="L211" s="31">
        <v>475.3</v>
      </c>
      <c r="M211" s="31">
        <v>50.431579999999997</v>
      </c>
      <c r="N211" s="1"/>
      <c r="O211" s="1"/>
    </row>
    <row r="212" spans="1:15" ht="12.75" customHeight="1">
      <c r="A212" s="33">
        <v>202</v>
      </c>
      <c r="B212" s="53" t="s">
        <v>411</v>
      </c>
      <c r="C212" s="31">
        <v>998.1</v>
      </c>
      <c r="D212" s="36">
        <v>999.73333333333323</v>
      </c>
      <c r="E212" s="36">
        <v>994.46666666666647</v>
      </c>
      <c r="F212" s="36">
        <v>990.83333333333326</v>
      </c>
      <c r="G212" s="36">
        <v>985.56666666666649</v>
      </c>
      <c r="H212" s="36">
        <v>1003.3666666666664</v>
      </c>
      <c r="I212" s="36">
        <v>1008.6333333333331</v>
      </c>
      <c r="J212" s="36">
        <v>1012.2666666666664</v>
      </c>
      <c r="K212" s="31">
        <v>1005</v>
      </c>
      <c r="L212" s="31">
        <v>996.1</v>
      </c>
      <c r="M212" s="31">
        <v>0.13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1963.3</v>
      </c>
      <c r="D213" s="36">
        <v>1966.6833333333334</v>
      </c>
      <c r="E213" s="36">
        <v>1953.4166666666667</v>
      </c>
      <c r="F213" s="36">
        <v>1943.5333333333333</v>
      </c>
      <c r="G213" s="36">
        <v>1930.2666666666667</v>
      </c>
      <c r="H213" s="36">
        <v>1976.5666666666668</v>
      </c>
      <c r="I213" s="36">
        <v>1989.8333333333333</v>
      </c>
      <c r="J213" s="36">
        <v>1999.7166666666669</v>
      </c>
      <c r="K213" s="31">
        <v>1979.95</v>
      </c>
      <c r="L213" s="31">
        <v>1956.8</v>
      </c>
      <c r="M213" s="31">
        <v>7.8657599999999999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160.15</v>
      </c>
      <c r="D214" s="36">
        <v>158.75</v>
      </c>
      <c r="E214" s="36">
        <v>157</v>
      </c>
      <c r="F214" s="36">
        <v>153.85</v>
      </c>
      <c r="G214" s="36">
        <v>152.1</v>
      </c>
      <c r="H214" s="36">
        <v>161.9</v>
      </c>
      <c r="I214" s="36">
        <v>163.65</v>
      </c>
      <c r="J214" s="36">
        <v>166.8</v>
      </c>
      <c r="K214" s="31">
        <v>160.5</v>
      </c>
      <c r="L214" s="31">
        <v>155.6</v>
      </c>
      <c r="M214" s="31">
        <v>65.809979999999996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256.7</v>
      </c>
      <c r="D215" s="36">
        <v>255.45000000000002</v>
      </c>
      <c r="E215" s="36">
        <v>252.40000000000003</v>
      </c>
      <c r="F215" s="36">
        <v>248.10000000000002</v>
      </c>
      <c r="G215" s="36">
        <v>245.05000000000004</v>
      </c>
      <c r="H215" s="36">
        <v>259.75</v>
      </c>
      <c r="I215" s="36">
        <v>262.80000000000007</v>
      </c>
      <c r="J215" s="36">
        <v>267.10000000000002</v>
      </c>
      <c r="K215" s="31">
        <v>258.5</v>
      </c>
      <c r="L215" s="31">
        <v>251.15</v>
      </c>
      <c r="M215" s="31">
        <v>24.215160000000001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2558.3000000000002</v>
      </c>
      <c r="D216" s="36">
        <v>2564.2999999999997</v>
      </c>
      <c r="E216" s="36">
        <v>2546.5999999999995</v>
      </c>
      <c r="F216" s="36">
        <v>2534.8999999999996</v>
      </c>
      <c r="G216" s="36">
        <v>2517.1999999999994</v>
      </c>
      <c r="H216" s="36">
        <v>2575.9999999999995</v>
      </c>
      <c r="I216" s="36">
        <v>2593.6999999999994</v>
      </c>
      <c r="J216" s="36">
        <v>2605.3999999999996</v>
      </c>
      <c r="K216" s="31">
        <v>2582</v>
      </c>
      <c r="L216" s="31">
        <v>2552.6</v>
      </c>
      <c r="M216" s="31">
        <v>9.5489899999999999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321.89999999999998</v>
      </c>
      <c r="D217" s="36">
        <v>321.36666666666667</v>
      </c>
      <c r="E217" s="36">
        <v>318.13333333333333</v>
      </c>
      <c r="F217" s="36">
        <v>314.36666666666667</v>
      </c>
      <c r="G217" s="36">
        <v>311.13333333333333</v>
      </c>
      <c r="H217" s="36">
        <v>325.13333333333333</v>
      </c>
      <c r="I217" s="36">
        <v>328.36666666666667</v>
      </c>
      <c r="J217" s="36">
        <v>332.13333333333333</v>
      </c>
      <c r="K217" s="31">
        <v>324.60000000000002</v>
      </c>
      <c r="L217" s="31">
        <v>317.60000000000002</v>
      </c>
      <c r="M217" s="31">
        <v>7.1037100000000004</v>
      </c>
      <c r="N217" s="1"/>
      <c r="O217" s="1"/>
    </row>
    <row r="218" spans="1:15" ht="12.75" customHeight="1">
      <c r="A218" s="33">
        <v>208</v>
      </c>
      <c r="B218" s="53" t="s">
        <v>412</v>
      </c>
      <c r="C218" s="31">
        <v>4549.95</v>
      </c>
      <c r="D218" s="36">
        <v>4516.9333333333334</v>
      </c>
      <c r="E218" s="36">
        <v>4456.8666666666668</v>
      </c>
      <c r="F218" s="36">
        <v>4363.7833333333338</v>
      </c>
      <c r="G218" s="36">
        <v>4303.7166666666672</v>
      </c>
      <c r="H218" s="36">
        <v>4610.0166666666664</v>
      </c>
      <c r="I218" s="36">
        <v>4670.0833333333339</v>
      </c>
      <c r="J218" s="36">
        <v>4763.1666666666661</v>
      </c>
      <c r="K218" s="31">
        <v>4577</v>
      </c>
      <c r="L218" s="31">
        <v>4423.8500000000004</v>
      </c>
      <c r="M218" s="31">
        <v>0.26656000000000002</v>
      </c>
      <c r="N218" s="1"/>
      <c r="O218" s="1"/>
    </row>
    <row r="219" spans="1:15" ht="12.75" customHeight="1">
      <c r="A219" s="33">
        <v>209</v>
      </c>
      <c r="B219" s="53" t="s">
        <v>407</v>
      </c>
      <c r="C219" s="31">
        <v>519.35</v>
      </c>
      <c r="D219" s="36">
        <v>520.2166666666667</v>
      </c>
      <c r="E219" s="36">
        <v>516.03333333333342</v>
      </c>
      <c r="F219" s="36">
        <v>512.7166666666667</v>
      </c>
      <c r="G219" s="36">
        <v>508.53333333333342</v>
      </c>
      <c r="H219" s="36">
        <v>523.53333333333342</v>
      </c>
      <c r="I219" s="36">
        <v>527.71666666666681</v>
      </c>
      <c r="J219" s="36">
        <v>531.03333333333342</v>
      </c>
      <c r="K219" s="31">
        <v>524.4</v>
      </c>
      <c r="L219" s="31">
        <v>516.9</v>
      </c>
      <c r="M219" s="31">
        <v>0.62555000000000005</v>
      </c>
      <c r="N219" s="1"/>
      <c r="O219" s="1"/>
    </row>
    <row r="220" spans="1:15" ht="12.75" customHeight="1">
      <c r="A220" s="33">
        <v>210</v>
      </c>
      <c r="B220" s="53" t="s">
        <v>413</v>
      </c>
      <c r="C220" s="31">
        <v>909.35</v>
      </c>
      <c r="D220" s="36">
        <v>899.7166666666667</v>
      </c>
      <c r="E220" s="36">
        <v>884.63333333333344</v>
      </c>
      <c r="F220" s="36">
        <v>859.91666666666674</v>
      </c>
      <c r="G220" s="36">
        <v>844.83333333333348</v>
      </c>
      <c r="H220" s="36">
        <v>924.43333333333339</v>
      </c>
      <c r="I220" s="36">
        <v>939.51666666666665</v>
      </c>
      <c r="J220" s="36">
        <v>964.23333333333335</v>
      </c>
      <c r="K220" s="31">
        <v>914.8</v>
      </c>
      <c r="L220" s="31">
        <v>875</v>
      </c>
      <c r="M220" s="31">
        <v>3.6354000000000002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37873.4</v>
      </c>
      <c r="D221" s="36">
        <v>37947.483333333337</v>
      </c>
      <c r="E221" s="36">
        <v>37725.916666666672</v>
      </c>
      <c r="F221" s="36">
        <v>37578.433333333334</v>
      </c>
      <c r="G221" s="36">
        <v>37356.866666666669</v>
      </c>
      <c r="H221" s="36">
        <v>38094.966666666674</v>
      </c>
      <c r="I221" s="36">
        <v>38316.53333333334</v>
      </c>
      <c r="J221" s="36">
        <v>38464.016666666677</v>
      </c>
      <c r="K221" s="31">
        <v>38169.050000000003</v>
      </c>
      <c r="L221" s="31">
        <v>37800</v>
      </c>
      <c r="M221" s="31">
        <v>1.8929999999999999E-2</v>
      </c>
      <c r="N221" s="1"/>
      <c r="O221" s="1"/>
    </row>
    <row r="222" spans="1:15" ht="12.75" customHeight="1">
      <c r="A222" s="33">
        <v>212</v>
      </c>
      <c r="B222" s="53" t="s">
        <v>414</v>
      </c>
      <c r="C222" s="31">
        <v>89.6</v>
      </c>
      <c r="D222" s="36">
        <v>90.09999999999998</v>
      </c>
      <c r="E222" s="36">
        <v>88.899999999999963</v>
      </c>
      <c r="F222" s="36">
        <v>88.199999999999989</v>
      </c>
      <c r="G222" s="36">
        <v>86.999999999999972</v>
      </c>
      <c r="H222" s="36">
        <v>90.799999999999955</v>
      </c>
      <c r="I222" s="36">
        <v>91.999999999999972</v>
      </c>
      <c r="J222" s="36">
        <v>92.699999999999946</v>
      </c>
      <c r="K222" s="31">
        <v>91.3</v>
      </c>
      <c r="L222" s="31">
        <v>89.4</v>
      </c>
      <c r="M222" s="31">
        <v>49.257899999999999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951.4</v>
      </c>
      <c r="D223" s="36">
        <v>950.80000000000007</v>
      </c>
      <c r="E223" s="36">
        <v>946.75000000000011</v>
      </c>
      <c r="F223" s="36">
        <v>942.1</v>
      </c>
      <c r="G223" s="36">
        <v>938.05000000000007</v>
      </c>
      <c r="H223" s="36">
        <v>955.45000000000016</v>
      </c>
      <c r="I223" s="36">
        <v>959.50000000000011</v>
      </c>
      <c r="J223" s="36">
        <v>964.1500000000002</v>
      </c>
      <c r="K223" s="31">
        <v>954.85</v>
      </c>
      <c r="L223" s="31">
        <v>946.15</v>
      </c>
      <c r="M223" s="31">
        <v>57.630240000000001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1337.55</v>
      </c>
      <c r="D224" s="36">
        <v>1331</v>
      </c>
      <c r="E224" s="36">
        <v>1319.55</v>
      </c>
      <c r="F224" s="36">
        <v>1301.55</v>
      </c>
      <c r="G224" s="36">
        <v>1290.0999999999999</v>
      </c>
      <c r="H224" s="36">
        <v>1349</v>
      </c>
      <c r="I224" s="36">
        <v>1360.4499999999998</v>
      </c>
      <c r="J224" s="36">
        <v>1378.45</v>
      </c>
      <c r="K224" s="31">
        <v>1342.45</v>
      </c>
      <c r="L224" s="31">
        <v>1313</v>
      </c>
      <c r="M224" s="31">
        <v>2.9873599999999998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531.04999999999995</v>
      </c>
      <c r="D225" s="36">
        <v>529.01666666666665</v>
      </c>
      <c r="E225" s="36">
        <v>524.58333333333326</v>
      </c>
      <c r="F225" s="36">
        <v>518.11666666666656</v>
      </c>
      <c r="G225" s="36">
        <v>513.68333333333317</v>
      </c>
      <c r="H225" s="36">
        <v>535.48333333333335</v>
      </c>
      <c r="I225" s="36">
        <v>539.91666666666674</v>
      </c>
      <c r="J225" s="36">
        <v>546.38333333333344</v>
      </c>
      <c r="K225" s="31">
        <v>533.45000000000005</v>
      </c>
      <c r="L225" s="31">
        <v>522.54999999999995</v>
      </c>
      <c r="M225" s="31">
        <v>19.047540000000001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631.95000000000005</v>
      </c>
      <c r="D226" s="36">
        <v>632.01666666666677</v>
      </c>
      <c r="E226" s="36">
        <v>628.08333333333348</v>
      </c>
      <c r="F226" s="36">
        <v>624.2166666666667</v>
      </c>
      <c r="G226" s="36">
        <v>620.28333333333342</v>
      </c>
      <c r="H226" s="36">
        <v>635.88333333333355</v>
      </c>
      <c r="I226" s="36">
        <v>639.81666666666672</v>
      </c>
      <c r="J226" s="36">
        <v>643.68333333333362</v>
      </c>
      <c r="K226" s="31">
        <v>635.95000000000005</v>
      </c>
      <c r="L226" s="31">
        <v>628.15</v>
      </c>
      <c r="M226" s="31">
        <v>0.82543</v>
      </c>
      <c r="N226" s="1"/>
      <c r="O226" s="1"/>
    </row>
    <row r="227" spans="1:15" ht="12.75" customHeight="1">
      <c r="A227" s="33">
        <v>217</v>
      </c>
      <c r="B227" s="53" t="s">
        <v>415</v>
      </c>
      <c r="C227" s="31">
        <v>70.099999999999994</v>
      </c>
      <c r="D227" s="36">
        <v>70.183333333333337</v>
      </c>
      <c r="E227" s="36">
        <v>69.166666666666671</v>
      </c>
      <c r="F227" s="36">
        <v>68.233333333333334</v>
      </c>
      <c r="G227" s="36">
        <v>67.216666666666669</v>
      </c>
      <c r="H227" s="36">
        <v>71.116666666666674</v>
      </c>
      <c r="I227" s="36">
        <v>72.133333333333326</v>
      </c>
      <c r="J227" s="36">
        <v>73.066666666666677</v>
      </c>
      <c r="K227" s="31">
        <v>71.2</v>
      </c>
      <c r="L227" s="31">
        <v>69.25</v>
      </c>
      <c r="M227" s="31">
        <v>94.158550000000005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90.95</v>
      </c>
      <c r="D228" s="36">
        <v>90.8</v>
      </c>
      <c r="E228" s="36">
        <v>90.3</v>
      </c>
      <c r="F228" s="36">
        <v>89.65</v>
      </c>
      <c r="G228" s="36">
        <v>89.15</v>
      </c>
      <c r="H228" s="36">
        <v>91.449999999999989</v>
      </c>
      <c r="I228" s="36">
        <v>91.949999999999989</v>
      </c>
      <c r="J228" s="36">
        <v>92.59999999999998</v>
      </c>
      <c r="K228" s="31">
        <v>91.3</v>
      </c>
      <c r="L228" s="31">
        <v>90.15</v>
      </c>
      <c r="M228" s="31">
        <v>185.04956000000001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125.5</v>
      </c>
      <c r="D229" s="36">
        <v>125.63333333333333</v>
      </c>
      <c r="E229" s="36">
        <v>125.01666666666665</v>
      </c>
      <c r="F229" s="36">
        <v>124.53333333333333</v>
      </c>
      <c r="G229" s="36">
        <v>123.91666666666666</v>
      </c>
      <c r="H229" s="36">
        <v>126.11666666666665</v>
      </c>
      <c r="I229" s="36">
        <v>126.73333333333332</v>
      </c>
      <c r="J229" s="36">
        <v>127.21666666666664</v>
      </c>
      <c r="K229" s="31">
        <v>126.25</v>
      </c>
      <c r="L229" s="31">
        <v>125.15</v>
      </c>
      <c r="M229" s="31">
        <v>35.745289999999997</v>
      </c>
      <c r="N229" s="1"/>
      <c r="O229" s="1"/>
    </row>
    <row r="230" spans="1:15" ht="12.75" customHeight="1">
      <c r="A230" s="33">
        <v>220</v>
      </c>
      <c r="B230" s="53" t="s">
        <v>416</v>
      </c>
      <c r="C230" s="31">
        <v>884.7</v>
      </c>
      <c r="D230" s="36">
        <v>887</v>
      </c>
      <c r="E230" s="36">
        <v>878.35</v>
      </c>
      <c r="F230" s="36">
        <v>872</v>
      </c>
      <c r="G230" s="36">
        <v>863.35</v>
      </c>
      <c r="H230" s="36">
        <v>893.35</v>
      </c>
      <c r="I230" s="36">
        <v>902.00000000000011</v>
      </c>
      <c r="J230" s="36">
        <v>908.35</v>
      </c>
      <c r="K230" s="31">
        <v>895.65</v>
      </c>
      <c r="L230" s="31">
        <v>880.65</v>
      </c>
      <c r="M230" s="31">
        <v>8.7389999999999995E-2</v>
      </c>
      <c r="N230" s="1"/>
      <c r="O230" s="1"/>
    </row>
    <row r="231" spans="1:15" ht="12.75" customHeight="1">
      <c r="A231" s="33">
        <v>221</v>
      </c>
      <c r="B231" s="53" t="s">
        <v>417</v>
      </c>
      <c r="C231" s="31">
        <v>672.3</v>
      </c>
      <c r="D231" s="36">
        <v>669.83333333333326</v>
      </c>
      <c r="E231" s="36">
        <v>636.26666666666654</v>
      </c>
      <c r="F231" s="36">
        <v>600.23333333333323</v>
      </c>
      <c r="G231" s="36">
        <v>566.66666666666652</v>
      </c>
      <c r="H231" s="36">
        <v>705.86666666666656</v>
      </c>
      <c r="I231" s="36">
        <v>739.43333333333317</v>
      </c>
      <c r="J231" s="36">
        <v>775.46666666666658</v>
      </c>
      <c r="K231" s="31">
        <v>703.4</v>
      </c>
      <c r="L231" s="31">
        <v>633.79999999999995</v>
      </c>
      <c r="M231" s="31">
        <v>23.276479999999999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218.85</v>
      </c>
      <c r="D232" s="36">
        <v>220.69999999999996</v>
      </c>
      <c r="E232" s="36">
        <v>216.34999999999991</v>
      </c>
      <c r="F232" s="36">
        <v>213.84999999999994</v>
      </c>
      <c r="G232" s="36">
        <v>209.49999999999989</v>
      </c>
      <c r="H232" s="36">
        <v>223.19999999999993</v>
      </c>
      <c r="I232" s="36">
        <v>227.55</v>
      </c>
      <c r="J232" s="36">
        <v>230.04999999999995</v>
      </c>
      <c r="K232" s="31">
        <v>225.05</v>
      </c>
      <c r="L232" s="31">
        <v>218.2</v>
      </c>
      <c r="M232" s="31">
        <v>27.346139999999998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171.65</v>
      </c>
      <c r="D233" s="36">
        <v>171.81666666666669</v>
      </c>
      <c r="E233" s="36">
        <v>170.23333333333338</v>
      </c>
      <c r="F233" s="36">
        <v>168.81666666666669</v>
      </c>
      <c r="G233" s="36">
        <v>167.23333333333338</v>
      </c>
      <c r="H233" s="36">
        <v>173.23333333333338</v>
      </c>
      <c r="I233" s="36">
        <v>174.81666666666669</v>
      </c>
      <c r="J233" s="36">
        <v>176.23333333333338</v>
      </c>
      <c r="K233" s="31">
        <v>173.4</v>
      </c>
      <c r="L233" s="31">
        <v>170.4</v>
      </c>
      <c r="M233" s="31">
        <v>67.170299999999997</v>
      </c>
      <c r="N233" s="1"/>
      <c r="O233" s="1"/>
    </row>
    <row r="234" spans="1:15" ht="12.75" customHeight="1">
      <c r="A234" s="33">
        <v>224</v>
      </c>
      <c r="B234" s="53" t="s">
        <v>420</v>
      </c>
      <c r="C234" s="31">
        <v>81.2</v>
      </c>
      <c r="D234" s="36">
        <v>81.38333333333334</v>
      </c>
      <c r="E234" s="36">
        <v>80.116666666666674</v>
      </c>
      <c r="F234" s="36">
        <v>79.033333333333331</v>
      </c>
      <c r="G234" s="36">
        <v>77.766666666666666</v>
      </c>
      <c r="H234" s="36">
        <v>82.466666666666683</v>
      </c>
      <c r="I234" s="36">
        <v>83.733333333333363</v>
      </c>
      <c r="J234" s="36">
        <v>84.816666666666691</v>
      </c>
      <c r="K234" s="31">
        <v>82.65</v>
      </c>
      <c r="L234" s="31">
        <v>80.3</v>
      </c>
      <c r="M234" s="31">
        <v>68.490359999999995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2821.05</v>
      </c>
      <c r="D235" s="36">
        <v>2831.6833333333329</v>
      </c>
      <c r="E235" s="36">
        <v>2801.3666666666659</v>
      </c>
      <c r="F235" s="36">
        <v>2781.6833333333329</v>
      </c>
      <c r="G235" s="36">
        <v>2751.3666666666659</v>
      </c>
      <c r="H235" s="36">
        <v>2851.3666666666659</v>
      </c>
      <c r="I235" s="36">
        <v>2881.6833333333325</v>
      </c>
      <c r="J235" s="36">
        <v>2901.3666666666659</v>
      </c>
      <c r="K235" s="31">
        <v>2862</v>
      </c>
      <c r="L235" s="31">
        <v>2812</v>
      </c>
      <c r="M235" s="31">
        <v>1.1819200000000001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430.15</v>
      </c>
      <c r="D236" s="36">
        <v>427.09999999999997</v>
      </c>
      <c r="E236" s="36">
        <v>422.69999999999993</v>
      </c>
      <c r="F236" s="36">
        <v>415.24999999999994</v>
      </c>
      <c r="G236" s="36">
        <v>410.84999999999991</v>
      </c>
      <c r="H236" s="36">
        <v>434.54999999999995</v>
      </c>
      <c r="I236" s="36">
        <v>438.94999999999993</v>
      </c>
      <c r="J236" s="36">
        <v>446.4</v>
      </c>
      <c r="K236" s="31">
        <v>431.5</v>
      </c>
      <c r="L236" s="31">
        <v>419.65</v>
      </c>
      <c r="M236" s="31">
        <v>10.530799999999999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135.1</v>
      </c>
      <c r="D237" s="36">
        <v>134.86666666666667</v>
      </c>
      <c r="E237" s="36">
        <v>133.58333333333334</v>
      </c>
      <c r="F237" s="36">
        <v>132.06666666666666</v>
      </c>
      <c r="G237" s="36">
        <v>130.78333333333333</v>
      </c>
      <c r="H237" s="36">
        <v>136.38333333333335</v>
      </c>
      <c r="I237" s="36">
        <v>137.66666666666666</v>
      </c>
      <c r="J237" s="36">
        <v>139.18333333333337</v>
      </c>
      <c r="K237" s="31">
        <v>136.15</v>
      </c>
      <c r="L237" s="31">
        <v>133.35</v>
      </c>
      <c r="M237" s="31">
        <v>43.689030000000002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416.7</v>
      </c>
      <c r="D238" s="36">
        <v>416.31666666666666</v>
      </c>
      <c r="E238" s="36">
        <v>412.13333333333333</v>
      </c>
      <c r="F238" s="36">
        <v>407.56666666666666</v>
      </c>
      <c r="G238" s="36">
        <v>403.38333333333333</v>
      </c>
      <c r="H238" s="36">
        <v>420.88333333333333</v>
      </c>
      <c r="I238" s="36">
        <v>425.06666666666661</v>
      </c>
      <c r="J238" s="36">
        <v>429.63333333333333</v>
      </c>
      <c r="K238" s="31">
        <v>420.5</v>
      </c>
      <c r="L238" s="31">
        <v>411.75</v>
      </c>
      <c r="M238" s="31">
        <v>21.351379999999999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90.9</v>
      </c>
      <c r="D239" s="36">
        <v>90.75</v>
      </c>
      <c r="E239" s="36">
        <v>90.35</v>
      </c>
      <c r="F239" s="36">
        <v>89.8</v>
      </c>
      <c r="G239" s="36">
        <v>89.399999999999991</v>
      </c>
      <c r="H239" s="36">
        <v>91.3</v>
      </c>
      <c r="I239" s="36">
        <v>91.7</v>
      </c>
      <c r="J239" s="36">
        <v>92.25</v>
      </c>
      <c r="K239" s="31">
        <v>91.15</v>
      </c>
      <c r="L239" s="31">
        <v>90.2</v>
      </c>
      <c r="M239" s="31">
        <v>86.312780000000004</v>
      </c>
      <c r="N239" s="1"/>
      <c r="O239" s="1"/>
    </row>
    <row r="240" spans="1:15" ht="12.75" customHeight="1">
      <c r="A240" s="33">
        <v>230</v>
      </c>
      <c r="B240" s="53" t="s">
        <v>421</v>
      </c>
      <c r="C240" s="31">
        <v>44.25</v>
      </c>
      <c r="D240" s="36">
        <v>44</v>
      </c>
      <c r="E240" s="36">
        <v>43.35</v>
      </c>
      <c r="F240" s="36">
        <v>42.45</v>
      </c>
      <c r="G240" s="36">
        <v>41.800000000000004</v>
      </c>
      <c r="H240" s="36">
        <v>44.9</v>
      </c>
      <c r="I240" s="36">
        <v>45.550000000000004</v>
      </c>
      <c r="J240" s="36">
        <v>46.449999999999996</v>
      </c>
      <c r="K240" s="31">
        <v>44.65</v>
      </c>
      <c r="L240" s="31">
        <v>43.1</v>
      </c>
      <c r="M240" s="31">
        <v>368.92129999999997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703.35</v>
      </c>
      <c r="D241" s="36">
        <v>704.55000000000007</v>
      </c>
      <c r="E241" s="36">
        <v>700.05000000000018</v>
      </c>
      <c r="F241" s="36">
        <v>696.75000000000011</v>
      </c>
      <c r="G241" s="36">
        <v>692.25000000000023</v>
      </c>
      <c r="H241" s="36">
        <v>707.85000000000014</v>
      </c>
      <c r="I241" s="36">
        <v>712.34999999999991</v>
      </c>
      <c r="J241" s="36">
        <v>715.65000000000009</v>
      </c>
      <c r="K241" s="31">
        <v>709.05</v>
      </c>
      <c r="L241" s="31">
        <v>701.25</v>
      </c>
      <c r="M241" s="31">
        <v>7.9956699999999996</v>
      </c>
      <c r="N241" s="1"/>
      <c r="O241" s="1"/>
    </row>
    <row r="242" spans="1:15" ht="12.75" customHeight="1">
      <c r="A242" s="33">
        <v>232</v>
      </c>
      <c r="B242" s="53" t="s">
        <v>422</v>
      </c>
      <c r="C242" s="31">
        <v>76.3</v>
      </c>
      <c r="D242" s="36">
        <v>76.583333333333329</v>
      </c>
      <c r="E242" s="36">
        <v>75.916666666666657</v>
      </c>
      <c r="F242" s="36">
        <v>75.533333333333331</v>
      </c>
      <c r="G242" s="36">
        <v>74.86666666666666</v>
      </c>
      <c r="H242" s="36">
        <v>76.966666666666654</v>
      </c>
      <c r="I242" s="36">
        <v>77.633333333333312</v>
      </c>
      <c r="J242" s="36">
        <v>78.016666666666652</v>
      </c>
      <c r="K242" s="31">
        <v>77.25</v>
      </c>
      <c r="L242" s="31">
        <v>76.2</v>
      </c>
      <c r="M242" s="31">
        <v>231.87941000000001</v>
      </c>
      <c r="N242" s="1"/>
      <c r="O242" s="1"/>
    </row>
    <row r="243" spans="1:15" ht="12.75" customHeight="1">
      <c r="A243" s="33">
        <v>233</v>
      </c>
      <c r="B243" s="53" t="s">
        <v>423</v>
      </c>
      <c r="C243" s="31">
        <v>1463.15</v>
      </c>
      <c r="D243" s="36">
        <v>1457.4000000000003</v>
      </c>
      <c r="E243" s="36">
        <v>1445.8500000000006</v>
      </c>
      <c r="F243" s="36">
        <v>1428.5500000000002</v>
      </c>
      <c r="G243" s="36">
        <v>1417.0000000000005</v>
      </c>
      <c r="H243" s="36">
        <v>1474.7000000000007</v>
      </c>
      <c r="I243" s="36">
        <v>1486.2500000000005</v>
      </c>
      <c r="J243" s="36">
        <v>1503.5500000000009</v>
      </c>
      <c r="K243" s="31">
        <v>1468.95</v>
      </c>
      <c r="L243" s="31">
        <v>1440.1</v>
      </c>
      <c r="M243" s="31">
        <v>0.35896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481.05</v>
      </c>
      <c r="D244" s="36">
        <v>479.31666666666666</v>
      </c>
      <c r="E244" s="36">
        <v>473.73333333333335</v>
      </c>
      <c r="F244" s="36">
        <v>466.41666666666669</v>
      </c>
      <c r="G244" s="36">
        <v>460.83333333333337</v>
      </c>
      <c r="H244" s="36">
        <v>486.63333333333333</v>
      </c>
      <c r="I244" s="36">
        <v>492.2166666666667</v>
      </c>
      <c r="J244" s="36">
        <v>499.5333333333333</v>
      </c>
      <c r="K244" s="31">
        <v>484.9</v>
      </c>
      <c r="L244" s="31">
        <v>472</v>
      </c>
      <c r="M244" s="31">
        <v>19.618600000000001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188.85</v>
      </c>
      <c r="D245" s="36">
        <v>189.88333333333333</v>
      </c>
      <c r="E245" s="36">
        <v>186.66666666666666</v>
      </c>
      <c r="F245" s="36">
        <v>184.48333333333332</v>
      </c>
      <c r="G245" s="36">
        <v>181.26666666666665</v>
      </c>
      <c r="H245" s="36">
        <v>192.06666666666666</v>
      </c>
      <c r="I245" s="36">
        <v>195.28333333333336</v>
      </c>
      <c r="J245" s="36">
        <v>197.46666666666667</v>
      </c>
      <c r="K245" s="31">
        <v>193.1</v>
      </c>
      <c r="L245" s="31">
        <v>187.7</v>
      </c>
      <c r="M245" s="31">
        <v>58.152340000000002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1446.4</v>
      </c>
      <c r="D246" s="36">
        <v>1451.2333333333333</v>
      </c>
      <c r="E246" s="36">
        <v>1439.6166666666668</v>
      </c>
      <c r="F246" s="36">
        <v>1432.8333333333335</v>
      </c>
      <c r="G246" s="36">
        <v>1421.2166666666669</v>
      </c>
      <c r="H246" s="36">
        <v>1458.0166666666667</v>
      </c>
      <c r="I246" s="36">
        <v>1469.633333333333</v>
      </c>
      <c r="J246" s="36">
        <v>1476.4166666666665</v>
      </c>
      <c r="K246" s="31">
        <v>1462.85</v>
      </c>
      <c r="L246" s="31">
        <v>1444.45</v>
      </c>
      <c r="M246" s="31">
        <v>19.137820000000001</v>
      </c>
      <c r="N246" s="1"/>
      <c r="O246" s="1"/>
    </row>
    <row r="247" spans="1:15" ht="12.75" customHeight="1">
      <c r="A247" s="33">
        <v>237</v>
      </c>
      <c r="B247" s="53" t="s">
        <v>424</v>
      </c>
      <c r="C247" s="31">
        <v>21</v>
      </c>
      <c r="D247" s="36">
        <v>20.983333333333334</v>
      </c>
      <c r="E247" s="36">
        <v>20.56666666666667</v>
      </c>
      <c r="F247" s="36">
        <v>20.133333333333336</v>
      </c>
      <c r="G247" s="36">
        <v>19.716666666666672</v>
      </c>
      <c r="H247" s="36">
        <v>21.416666666666668</v>
      </c>
      <c r="I247" s="36">
        <v>21.833333333333332</v>
      </c>
      <c r="J247" s="36">
        <v>22.266666666666666</v>
      </c>
      <c r="K247" s="31">
        <v>21.4</v>
      </c>
      <c r="L247" s="31">
        <v>20.55</v>
      </c>
      <c r="M247" s="31">
        <v>309.57612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4125.25</v>
      </c>
      <c r="D248" s="36">
        <v>4126.083333333333</v>
      </c>
      <c r="E248" s="36">
        <v>4102.3166666666657</v>
      </c>
      <c r="F248" s="36">
        <v>4079.3833333333323</v>
      </c>
      <c r="G248" s="36">
        <v>4055.616666666665</v>
      </c>
      <c r="H248" s="36">
        <v>4149.0166666666664</v>
      </c>
      <c r="I248" s="36">
        <v>4172.7833333333347</v>
      </c>
      <c r="J248" s="36">
        <v>4195.7166666666672</v>
      </c>
      <c r="K248" s="31">
        <v>4149.8500000000004</v>
      </c>
      <c r="L248" s="31">
        <v>4103.1499999999996</v>
      </c>
      <c r="M248" s="31">
        <v>1.6397600000000001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1434.15</v>
      </c>
      <c r="D249" s="36">
        <v>1435.9166666666667</v>
      </c>
      <c r="E249" s="36">
        <v>1428.2333333333336</v>
      </c>
      <c r="F249" s="36">
        <v>1422.3166666666668</v>
      </c>
      <c r="G249" s="36">
        <v>1414.6333333333337</v>
      </c>
      <c r="H249" s="36">
        <v>1441.8333333333335</v>
      </c>
      <c r="I249" s="36">
        <v>1449.5166666666664</v>
      </c>
      <c r="J249" s="36">
        <v>1455.4333333333334</v>
      </c>
      <c r="K249" s="31">
        <v>1443.6</v>
      </c>
      <c r="L249" s="31">
        <v>1430</v>
      </c>
      <c r="M249" s="31">
        <v>48.507449999999999</v>
      </c>
      <c r="N249" s="1"/>
      <c r="O249" s="1"/>
    </row>
    <row r="250" spans="1:15" ht="12.75" customHeight="1">
      <c r="A250" s="33">
        <v>240</v>
      </c>
      <c r="B250" s="53" t="s">
        <v>853</v>
      </c>
      <c r="C250" s="31">
        <v>2911.6</v>
      </c>
      <c r="D250" s="36">
        <v>2923.15</v>
      </c>
      <c r="E250" s="36">
        <v>2881.4500000000003</v>
      </c>
      <c r="F250" s="36">
        <v>2851.3</v>
      </c>
      <c r="G250" s="36">
        <v>2809.6000000000004</v>
      </c>
      <c r="H250" s="36">
        <v>2953.3</v>
      </c>
      <c r="I250" s="36">
        <v>2995</v>
      </c>
      <c r="J250" s="36">
        <v>3025.15</v>
      </c>
      <c r="K250" s="31">
        <v>2964.85</v>
      </c>
      <c r="L250" s="31">
        <v>2893</v>
      </c>
      <c r="M250" s="31">
        <v>0.18759000000000001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671.25</v>
      </c>
      <c r="D251" s="36">
        <v>676.4666666666667</v>
      </c>
      <c r="E251" s="36">
        <v>660.78333333333342</v>
      </c>
      <c r="F251" s="36">
        <v>650.31666666666672</v>
      </c>
      <c r="G251" s="36">
        <v>634.63333333333344</v>
      </c>
      <c r="H251" s="36">
        <v>686.93333333333339</v>
      </c>
      <c r="I251" s="36">
        <v>702.61666666666679</v>
      </c>
      <c r="J251" s="36">
        <v>713.08333333333337</v>
      </c>
      <c r="K251" s="31">
        <v>692.15</v>
      </c>
      <c r="L251" s="31">
        <v>666</v>
      </c>
      <c r="M251" s="31">
        <v>3.2061700000000002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2593.5500000000002</v>
      </c>
      <c r="D252" s="36">
        <v>2591.1833333333334</v>
      </c>
      <c r="E252" s="36">
        <v>2578.3666666666668</v>
      </c>
      <c r="F252" s="36">
        <v>2563.1833333333334</v>
      </c>
      <c r="G252" s="36">
        <v>2550.3666666666668</v>
      </c>
      <c r="H252" s="36">
        <v>2606.3666666666668</v>
      </c>
      <c r="I252" s="36">
        <v>2619.1833333333334</v>
      </c>
      <c r="J252" s="36">
        <v>2634.3666666666668</v>
      </c>
      <c r="K252" s="31">
        <v>2604</v>
      </c>
      <c r="L252" s="31">
        <v>2576</v>
      </c>
      <c r="M252" s="31">
        <v>3.9091900000000002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963.8</v>
      </c>
      <c r="D253" s="36">
        <v>962.73333333333323</v>
      </c>
      <c r="E253" s="36">
        <v>955.46666666666647</v>
      </c>
      <c r="F253" s="36">
        <v>947.13333333333321</v>
      </c>
      <c r="G253" s="36">
        <v>939.86666666666645</v>
      </c>
      <c r="H253" s="36">
        <v>971.06666666666649</v>
      </c>
      <c r="I253" s="36">
        <v>978.33333333333314</v>
      </c>
      <c r="J253" s="36">
        <v>986.66666666666652</v>
      </c>
      <c r="K253" s="31">
        <v>970</v>
      </c>
      <c r="L253" s="31">
        <v>954.4</v>
      </c>
      <c r="M253" s="31">
        <v>5.1781899999999998</v>
      </c>
      <c r="N253" s="1"/>
      <c r="O253" s="1"/>
    </row>
    <row r="254" spans="1:15" ht="12.75" customHeight="1">
      <c r="A254" s="33">
        <v>244</v>
      </c>
      <c r="B254" s="53" t="s">
        <v>418</v>
      </c>
      <c r="C254" s="31">
        <v>32.049999999999997</v>
      </c>
      <c r="D254" s="36">
        <v>32.233333333333327</v>
      </c>
      <c r="E254" s="36">
        <v>31.816666666666656</v>
      </c>
      <c r="F254" s="36">
        <v>31.583333333333329</v>
      </c>
      <c r="G254" s="36">
        <v>31.166666666666657</v>
      </c>
      <c r="H254" s="36">
        <v>32.466666666666654</v>
      </c>
      <c r="I254" s="36">
        <v>32.883333333333326</v>
      </c>
      <c r="J254" s="36">
        <v>33.116666666666653</v>
      </c>
      <c r="K254" s="31">
        <v>32.65</v>
      </c>
      <c r="L254" s="31">
        <v>32</v>
      </c>
      <c r="M254" s="31">
        <v>84.414249999999996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448.95</v>
      </c>
      <c r="D255" s="36">
        <v>448.7166666666667</v>
      </c>
      <c r="E255" s="36">
        <v>446.43333333333339</v>
      </c>
      <c r="F255" s="36">
        <v>443.91666666666669</v>
      </c>
      <c r="G255" s="36">
        <v>441.63333333333338</v>
      </c>
      <c r="H255" s="36">
        <v>451.23333333333341</v>
      </c>
      <c r="I255" s="36">
        <v>453.51666666666671</v>
      </c>
      <c r="J255" s="36">
        <v>456.03333333333342</v>
      </c>
      <c r="K255" s="31">
        <v>451</v>
      </c>
      <c r="L255" s="31">
        <v>446.2</v>
      </c>
      <c r="M255" s="31">
        <v>42.14958</v>
      </c>
      <c r="N255" s="1"/>
      <c r="O255" s="1"/>
    </row>
    <row r="256" spans="1:15" ht="12.75" customHeight="1">
      <c r="A256" s="33">
        <v>246</v>
      </c>
      <c r="B256" s="53" t="s">
        <v>419</v>
      </c>
      <c r="C256" s="31">
        <v>291.14999999999998</v>
      </c>
      <c r="D256" s="36">
        <v>282.89999999999998</v>
      </c>
      <c r="E256" s="36">
        <v>269.39999999999998</v>
      </c>
      <c r="F256" s="36">
        <v>247.64999999999998</v>
      </c>
      <c r="G256" s="36">
        <v>234.14999999999998</v>
      </c>
      <c r="H256" s="36">
        <v>304.64999999999998</v>
      </c>
      <c r="I256" s="36">
        <v>318.14999999999998</v>
      </c>
      <c r="J256" s="36">
        <v>339.9</v>
      </c>
      <c r="K256" s="31">
        <v>296.39999999999998</v>
      </c>
      <c r="L256" s="31">
        <v>261.14999999999998</v>
      </c>
      <c r="M256" s="31">
        <v>324.83638000000002</v>
      </c>
      <c r="N256" s="1"/>
      <c r="O256" s="1"/>
    </row>
    <row r="257" spans="1:15" ht="12.75" customHeight="1">
      <c r="A257" s="33">
        <v>247</v>
      </c>
      <c r="B257" s="53" t="s">
        <v>425</v>
      </c>
      <c r="C257" s="31">
        <v>1405.95</v>
      </c>
      <c r="D257" s="36">
        <v>1421.8166666666666</v>
      </c>
      <c r="E257" s="36">
        <v>1384.1833333333332</v>
      </c>
      <c r="F257" s="36">
        <v>1362.4166666666665</v>
      </c>
      <c r="G257" s="36">
        <v>1324.7833333333331</v>
      </c>
      <c r="H257" s="36">
        <v>1443.5833333333333</v>
      </c>
      <c r="I257" s="36">
        <v>1481.2166666666665</v>
      </c>
      <c r="J257" s="36">
        <v>1502.9833333333333</v>
      </c>
      <c r="K257" s="31">
        <v>1459.45</v>
      </c>
      <c r="L257" s="31">
        <v>1400.05</v>
      </c>
      <c r="M257" s="31">
        <v>1.6961599999999999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3226.15</v>
      </c>
      <c r="D258" s="36">
        <v>3251.2166666666667</v>
      </c>
      <c r="E258" s="36">
        <v>3191.4333333333334</v>
      </c>
      <c r="F258" s="36">
        <v>3156.7166666666667</v>
      </c>
      <c r="G258" s="36">
        <v>3096.9333333333334</v>
      </c>
      <c r="H258" s="36">
        <v>3285.9333333333334</v>
      </c>
      <c r="I258" s="36">
        <v>3345.7166666666672</v>
      </c>
      <c r="J258" s="36">
        <v>3380.4333333333334</v>
      </c>
      <c r="K258" s="31">
        <v>3311</v>
      </c>
      <c r="L258" s="31">
        <v>3216.5</v>
      </c>
      <c r="M258" s="31">
        <v>1.00468</v>
      </c>
      <c r="N258" s="1"/>
      <c r="O258" s="1"/>
    </row>
    <row r="259" spans="1:15" ht="12.75" customHeight="1">
      <c r="A259" s="33">
        <v>249</v>
      </c>
      <c r="B259" s="53" t="s">
        <v>430</v>
      </c>
      <c r="C259" s="31">
        <v>120.3</v>
      </c>
      <c r="D259" s="36">
        <v>121.3</v>
      </c>
      <c r="E259" s="36">
        <v>119</v>
      </c>
      <c r="F259" s="36">
        <v>117.7</v>
      </c>
      <c r="G259" s="36">
        <v>115.4</v>
      </c>
      <c r="H259" s="36">
        <v>122.6</v>
      </c>
      <c r="I259" s="36">
        <v>124.89999999999998</v>
      </c>
      <c r="J259" s="36">
        <v>126.19999999999999</v>
      </c>
      <c r="K259" s="31">
        <v>123.6</v>
      </c>
      <c r="L259" s="31">
        <v>120</v>
      </c>
      <c r="M259" s="31">
        <v>22.322130000000001</v>
      </c>
      <c r="N259" s="1"/>
      <c r="O259" s="1"/>
    </row>
    <row r="260" spans="1:15" ht="12.75" customHeight="1">
      <c r="A260" s="33">
        <v>250</v>
      </c>
      <c r="B260" s="53" t="s">
        <v>426</v>
      </c>
      <c r="C260" s="31">
        <v>1244.7</v>
      </c>
      <c r="D260" s="36">
        <v>1244.6333333333334</v>
      </c>
      <c r="E260" s="36">
        <v>1230.0666666666668</v>
      </c>
      <c r="F260" s="36">
        <v>1215.4333333333334</v>
      </c>
      <c r="G260" s="36">
        <v>1200.8666666666668</v>
      </c>
      <c r="H260" s="36">
        <v>1259.2666666666669</v>
      </c>
      <c r="I260" s="36">
        <v>1273.8333333333335</v>
      </c>
      <c r="J260" s="36">
        <v>1288.4666666666669</v>
      </c>
      <c r="K260" s="31">
        <v>1259.2</v>
      </c>
      <c r="L260" s="31">
        <v>1230</v>
      </c>
      <c r="M260" s="31">
        <v>0.25753999999999999</v>
      </c>
      <c r="N260" s="1"/>
      <c r="O260" s="1"/>
    </row>
    <row r="261" spans="1:15" ht="12.75" customHeight="1">
      <c r="A261" s="33">
        <v>251</v>
      </c>
      <c r="B261" s="53" t="s">
        <v>431</v>
      </c>
      <c r="C261" s="31">
        <v>467.45</v>
      </c>
      <c r="D261" s="36">
        <v>470.73333333333329</v>
      </c>
      <c r="E261" s="36">
        <v>462.56666666666661</v>
      </c>
      <c r="F261" s="36">
        <v>457.68333333333334</v>
      </c>
      <c r="G261" s="36">
        <v>449.51666666666665</v>
      </c>
      <c r="H261" s="36">
        <v>475.61666666666656</v>
      </c>
      <c r="I261" s="36">
        <v>483.78333333333319</v>
      </c>
      <c r="J261" s="36">
        <v>488.66666666666652</v>
      </c>
      <c r="K261" s="31">
        <v>478.9</v>
      </c>
      <c r="L261" s="31">
        <v>465.85</v>
      </c>
      <c r="M261" s="31">
        <v>5.4800399999999998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691.85</v>
      </c>
      <c r="D262" s="36">
        <v>688.6</v>
      </c>
      <c r="E262" s="36">
        <v>679.95</v>
      </c>
      <c r="F262" s="36">
        <v>668.05000000000007</v>
      </c>
      <c r="G262" s="36">
        <v>659.40000000000009</v>
      </c>
      <c r="H262" s="36">
        <v>700.5</v>
      </c>
      <c r="I262" s="36">
        <v>709.14999999999986</v>
      </c>
      <c r="J262" s="36">
        <v>721.05</v>
      </c>
      <c r="K262" s="31">
        <v>697.25</v>
      </c>
      <c r="L262" s="31">
        <v>676.7</v>
      </c>
      <c r="M262" s="31">
        <v>14.3674</v>
      </c>
      <c r="N262" s="1"/>
      <c r="O262" s="1"/>
    </row>
    <row r="263" spans="1:15" ht="12.75" customHeight="1">
      <c r="A263" s="33">
        <v>253</v>
      </c>
      <c r="B263" s="53" t="s">
        <v>854</v>
      </c>
      <c r="C263" s="31">
        <v>349.1</v>
      </c>
      <c r="D263" s="36">
        <v>352.75</v>
      </c>
      <c r="E263" s="36">
        <v>343.35</v>
      </c>
      <c r="F263" s="36">
        <v>337.6</v>
      </c>
      <c r="G263" s="36">
        <v>328.20000000000005</v>
      </c>
      <c r="H263" s="36">
        <v>358.5</v>
      </c>
      <c r="I263" s="36">
        <v>367.9</v>
      </c>
      <c r="J263" s="36">
        <v>373.65</v>
      </c>
      <c r="K263" s="31">
        <v>362.15</v>
      </c>
      <c r="L263" s="31">
        <v>347</v>
      </c>
      <c r="M263" s="31">
        <v>0.81623999999999997</v>
      </c>
      <c r="N263" s="1"/>
      <c r="O263" s="1"/>
    </row>
    <row r="264" spans="1:15" ht="12.75" customHeight="1">
      <c r="A264" s="33">
        <v>254</v>
      </c>
      <c r="B264" s="53" t="s">
        <v>427</v>
      </c>
      <c r="C264" s="31">
        <v>674.6</v>
      </c>
      <c r="D264" s="36">
        <v>677.61666666666667</v>
      </c>
      <c r="E264" s="36">
        <v>669.08333333333337</v>
      </c>
      <c r="F264" s="36">
        <v>663.56666666666672</v>
      </c>
      <c r="G264" s="36">
        <v>655.03333333333342</v>
      </c>
      <c r="H264" s="36">
        <v>683.13333333333333</v>
      </c>
      <c r="I264" s="36">
        <v>691.66666666666663</v>
      </c>
      <c r="J264" s="36">
        <v>697.18333333333328</v>
      </c>
      <c r="K264" s="31">
        <v>686.15</v>
      </c>
      <c r="L264" s="31">
        <v>672.1</v>
      </c>
      <c r="M264" s="31">
        <v>1.60859</v>
      </c>
      <c r="N264" s="1"/>
      <c r="O264" s="1"/>
    </row>
    <row r="265" spans="1:15" ht="12.75" customHeight="1">
      <c r="A265" s="33">
        <v>255</v>
      </c>
      <c r="B265" s="53" t="s">
        <v>428</v>
      </c>
      <c r="C265" s="31">
        <v>396.7</v>
      </c>
      <c r="D265" s="36">
        <v>398.31666666666666</v>
      </c>
      <c r="E265" s="36">
        <v>393.88333333333333</v>
      </c>
      <c r="F265" s="36">
        <v>391.06666666666666</v>
      </c>
      <c r="G265" s="36">
        <v>386.63333333333333</v>
      </c>
      <c r="H265" s="36">
        <v>401.13333333333333</v>
      </c>
      <c r="I265" s="36">
        <v>405.56666666666661</v>
      </c>
      <c r="J265" s="36">
        <v>408.38333333333333</v>
      </c>
      <c r="K265" s="31">
        <v>402.75</v>
      </c>
      <c r="L265" s="31">
        <v>395.5</v>
      </c>
      <c r="M265" s="31">
        <v>5.8126600000000002</v>
      </c>
      <c r="N265" s="1"/>
      <c r="O265" s="1"/>
    </row>
    <row r="266" spans="1:15" ht="12.75" customHeight="1">
      <c r="A266" s="33">
        <v>256</v>
      </c>
      <c r="B266" s="53" t="s">
        <v>429</v>
      </c>
      <c r="C266" s="31">
        <v>88.25</v>
      </c>
      <c r="D266" s="36">
        <v>88.850000000000009</v>
      </c>
      <c r="E266" s="36">
        <v>87.40000000000002</v>
      </c>
      <c r="F266" s="36">
        <v>86.550000000000011</v>
      </c>
      <c r="G266" s="36">
        <v>85.100000000000023</v>
      </c>
      <c r="H266" s="36">
        <v>89.700000000000017</v>
      </c>
      <c r="I266" s="36">
        <v>91.15</v>
      </c>
      <c r="J266" s="36">
        <v>92.000000000000014</v>
      </c>
      <c r="K266" s="31">
        <v>90.3</v>
      </c>
      <c r="L266" s="31">
        <v>88</v>
      </c>
      <c r="M266" s="31">
        <v>39.502830000000003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401.2</v>
      </c>
      <c r="D267" s="36">
        <v>401.09999999999997</v>
      </c>
      <c r="E267" s="36">
        <v>393.39999999999992</v>
      </c>
      <c r="F267" s="36">
        <v>385.59999999999997</v>
      </c>
      <c r="G267" s="36">
        <v>377.89999999999992</v>
      </c>
      <c r="H267" s="36">
        <v>408.89999999999992</v>
      </c>
      <c r="I267" s="36">
        <v>416.59999999999997</v>
      </c>
      <c r="J267" s="36">
        <v>424.39999999999992</v>
      </c>
      <c r="K267" s="31">
        <v>408.8</v>
      </c>
      <c r="L267" s="31">
        <v>393.3</v>
      </c>
      <c r="M267" s="31">
        <v>71.758949999999999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790.7</v>
      </c>
      <c r="D268" s="36">
        <v>786.01666666666677</v>
      </c>
      <c r="E268" s="36">
        <v>777.68333333333351</v>
      </c>
      <c r="F268" s="36">
        <v>764.66666666666674</v>
      </c>
      <c r="G268" s="36">
        <v>756.33333333333348</v>
      </c>
      <c r="H268" s="36">
        <v>799.03333333333353</v>
      </c>
      <c r="I268" s="36">
        <v>807.36666666666679</v>
      </c>
      <c r="J268" s="36">
        <v>820.38333333333355</v>
      </c>
      <c r="K268" s="31">
        <v>794.35</v>
      </c>
      <c r="L268" s="31">
        <v>773</v>
      </c>
      <c r="M268" s="31">
        <v>21.573409999999999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532.04999999999995</v>
      </c>
      <c r="D269" s="36">
        <v>533.30000000000007</v>
      </c>
      <c r="E269" s="36">
        <v>527.90000000000009</v>
      </c>
      <c r="F269" s="36">
        <v>523.75</v>
      </c>
      <c r="G269" s="36">
        <v>518.35</v>
      </c>
      <c r="H269" s="36">
        <v>537.45000000000016</v>
      </c>
      <c r="I269" s="36">
        <v>542.85</v>
      </c>
      <c r="J269" s="36">
        <v>547.00000000000023</v>
      </c>
      <c r="K269" s="31">
        <v>538.70000000000005</v>
      </c>
      <c r="L269" s="31">
        <v>529.15</v>
      </c>
      <c r="M269" s="31">
        <v>17.71724</v>
      </c>
      <c r="N269" s="1"/>
      <c r="O269" s="1"/>
    </row>
    <row r="270" spans="1:15" ht="12.75" customHeight="1">
      <c r="A270" s="33">
        <v>260</v>
      </c>
      <c r="B270" s="53" t="s">
        <v>432</v>
      </c>
      <c r="C270" s="31">
        <v>476.65</v>
      </c>
      <c r="D270" s="36">
        <v>478.73333333333335</v>
      </c>
      <c r="E270" s="36">
        <v>471.91666666666669</v>
      </c>
      <c r="F270" s="36">
        <v>467.18333333333334</v>
      </c>
      <c r="G270" s="36">
        <v>460.36666666666667</v>
      </c>
      <c r="H270" s="36">
        <v>483.4666666666667</v>
      </c>
      <c r="I270" s="36">
        <v>490.2833333333333</v>
      </c>
      <c r="J270" s="36">
        <v>495.01666666666671</v>
      </c>
      <c r="K270" s="31">
        <v>485.55</v>
      </c>
      <c r="L270" s="31">
        <v>474</v>
      </c>
      <c r="M270" s="31">
        <v>1.09802</v>
      </c>
      <c r="N270" s="1"/>
      <c r="O270" s="1"/>
    </row>
    <row r="271" spans="1:15" ht="12.75" customHeight="1">
      <c r="A271" s="33">
        <v>261</v>
      </c>
      <c r="B271" s="53" t="s">
        <v>433</v>
      </c>
      <c r="C271" s="31">
        <v>405.85</v>
      </c>
      <c r="D271" s="36">
        <v>409.68333333333334</v>
      </c>
      <c r="E271" s="36">
        <v>396.36666666666667</v>
      </c>
      <c r="F271" s="36">
        <v>386.88333333333333</v>
      </c>
      <c r="G271" s="36">
        <v>373.56666666666666</v>
      </c>
      <c r="H271" s="36">
        <v>419.16666666666669</v>
      </c>
      <c r="I271" s="36">
        <v>432.48333333333341</v>
      </c>
      <c r="J271" s="36">
        <v>441.9666666666667</v>
      </c>
      <c r="K271" s="31">
        <v>423</v>
      </c>
      <c r="L271" s="31">
        <v>400.2</v>
      </c>
      <c r="M271" s="31">
        <v>2.69293</v>
      </c>
      <c r="N271" s="1"/>
      <c r="O271" s="1"/>
    </row>
    <row r="272" spans="1:15" ht="12.75" customHeight="1">
      <c r="A272" s="33">
        <v>262</v>
      </c>
      <c r="B272" s="53" t="s">
        <v>434</v>
      </c>
      <c r="C272" s="31">
        <v>750.4</v>
      </c>
      <c r="D272" s="36">
        <v>748.9</v>
      </c>
      <c r="E272" s="36">
        <v>737.69999999999993</v>
      </c>
      <c r="F272" s="36">
        <v>725</v>
      </c>
      <c r="G272" s="36">
        <v>713.8</v>
      </c>
      <c r="H272" s="36">
        <v>761.59999999999991</v>
      </c>
      <c r="I272" s="36">
        <v>772.8</v>
      </c>
      <c r="J272" s="36">
        <v>785.49999999999989</v>
      </c>
      <c r="K272" s="31">
        <v>760.1</v>
      </c>
      <c r="L272" s="31">
        <v>736.2</v>
      </c>
      <c r="M272" s="31">
        <v>3.8974899999999999</v>
      </c>
      <c r="N272" s="1"/>
      <c r="O272" s="1"/>
    </row>
    <row r="273" spans="1:15" ht="12.75" customHeight="1">
      <c r="A273" s="33">
        <v>263</v>
      </c>
      <c r="B273" s="53" t="s">
        <v>435</v>
      </c>
      <c r="C273" s="31">
        <v>374.65</v>
      </c>
      <c r="D273" s="36">
        <v>374.63333333333338</v>
      </c>
      <c r="E273" s="36">
        <v>370.46666666666675</v>
      </c>
      <c r="F273" s="36">
        <v>366.28333333333336</v>
      </c>
      <c r="G273" s="36">
        <v>362.11666666666673</v>
      </c>
      <c r="H273" s="36">
        <v>378.81666666666678</v>
      </c>
      <c r="I273" s="36">
        <v>382.98333333333341</v>
      </c>
      <c r="J273" s="36">
        <v>387.1666666666668</v>
      </c>
      <c r="K273" s="31">
        <v>378.8</v>
      </c>
      <c r="L273" s="31">
        <v>370.45</v>
      </c>
      <c r="M273" s="31">
        <v>4.9735899999999997</v>
      </c>
      <c r="N273" s="1"/>
      <c r="O273" s="1"/>
    </row>
    <row r="274" spans="1:15" ht="12.75" customHeight="1">
      <c r="A274" s="33">
        <v>264</v>
      </c>
      <c r="B274" s="53" t="s">
        <v>436</v>
      </c>
      <c r="C274" s="31">
        <v>771.4</v>
      </c>
      <c r="D274" s="36">
        <v>766.16666666666663</v>
      </c>
      <c r="E274" s="36">
        <v>756.48333333333323</v>
      </c>
      <c r="F274" s="36">
        <v>741.56666666666661</v>
      </c>
      <c r="G274" s="36">
        <v>731.88333333333321</v>
      </c>
      <c r="H274" s="36">
        <v>781.08333333333326</v>
      </c>
      <c r="I274" s="36">
        <v>790.76666666666665</v>
      </c>
      <c r="J274" s="36">
        <v>805.68333333333328</v>
      </c>
      <c r="K274" s="31">
        <v>775.85</v>
      </c>
      <c r="L274" s="31">
        <v>751.25</v>
      </c>
      <c r="M274" s="31">
        <v>3.8349000000000002</v>
      </c>
      <c r="N274" s="1"/>
      <c r="O274" s="1"/>
    </row>
    <row r="275" spans="1:15" ht="12.75" customHeight="1">
      <c r="A275" s="33">
        <v>265</v>
      </c>
      <c r="B275" s="53" t="s">
        <v>441</v>
      </c>
      <c r="C275" s="31">
        <v>1293.95</v>
      </c>
      <c r="D275" s="36">
        <v>1293.4833333333333</v>
      </c>
      <c r="E275" s="36">
        <v>1274.4666666666667</v>
      </c>
      <c r="F275" s="36">
        <v>1254.9833333333333</v>
      </c>
      <c r="G275" s="36">
        <v>1235.9666666666667</v>
      </c>
      <c r="H275" s="36">
        <v>1312.9666666666667</v>
      </c>
      <c r="I275" s="36">
        <v>1331.9833333333336</v>
      </c>
      <c r="J275" s="36">
        <v>1351.4666666666667</v>
      </c>
      <c r="K275" s="31">
        <v>1312.5</v>
      </c>
      <c r="L275" s="31">
        <v>1274</v>
      </c>
      <c r="M275" s="31">
        <v>1.2557700000000001</v>
      </c>
      <c r="N275" s="1"/>
      <c r="O275" s="1"/>
    </row>
    <row r="276" spans="1:15" ht="12.75" customHeight="1">
      <c r="A276" s="33">
        <v>266</v>
      </c>
      <c r="B276" s="53" t="s">
        <v>842</v>
      </c>
      <c r="C276" s="31">
        <v>699.75</v>
      </c>
      <c r="D276" s="36">
        <v>689.78333333333342</v>
      </c>
      <c r="E276" s="36">
        <v>669.91666666666686</v>
      </c>
      <c r="F276" s="36">
        <v>640.08333333333348</v>
      </c>
      <c r="G276" s="36">
        <v>620.21666666666692</v>
      </c>
      <c r="H276" s="36">
        <v>719.61666666666679</v>
      </c>
      <c r="I276" s="36">
        <v>739.48333333333335</v>
      </c>
      <c r="J276" s="36">
        <v>769.31666666666672</v>
      </c>
      <c r="K276" s="31">
        <v>709.65</v>
      </c>
      <c r="L276" s="31">
        <v>659.95</v>
      </c>
      <c r="M276" s="31">
        <v>16.466439999999999</v>
      </c>
      <c r="N276" s="1"/>
      <c r="O276" s="1"/>
    </row>
    <row r="277" spans="1:15" ht="12.75" customHeight="1">
      <c r="A277" s="33">
        <v>267</v>
      </c>
      <c r="B277" s="53" t="s">
        <v>442</v>
      </c>
      <c r="C277" s="31">
        <v>283.85000000000002</v>
      </c>
      <c r="D277" s="36">
        <v>282.66666666666669</v>
      </c>
      <c r="E277" s="36">
        <v>276.33333333333337</v>
      </c>
      <c r="F277" s="36">
        <v>268.81666666666666</v>
      </c>
      <c r="G277" s="36">
        <v>262.48333333333335</v>
      </c>
      <c r="H277" s="36">
        <v>290.18333333333339</v>
      </c>
      <c r="I277" s="36">
        <v>296.51666666666677</v>
      </c>
      <c r="J277" s="36">
        <v>304.03333333333342</v>
      </c>
      <c r="K277" s="31">
        <v>289</v>
      </c>
      <c r="L277" s="31">
        <v>275.14999999999998</v>
      </c>
      <c r="M277" s="31">
        <v>51.722270000000002</v>
      </c>
      <c r="N277" s="1"/>
      <c r="O277" s="1"/>
    </row>
    <row r="278" spans="1:15" ht="12.75" customHeight="1">
      <c r="A278" s="33">
        <v>268</v>
      </c>
      <c r="B278" s="53" t="s">
        <v>443</v>
      </c>
      <c r="C278" s="31">
        <v>320.55</v>
      </c>
      <c r="D278" s="36">
        <v>321.3</v>
      </c>
      <c r="E278" s="36">
        <v>318.3</v>
      </c>
      <c r="F278" s="36">
        <v>316.05</v>
      </c>
      <c r="G278" s="36">
        <v>313.05</v>
      </c>
      <c r="H278" s="36">
        <v>323.55</v>
      </c>
      <c r="I278" s="36">
        <v>326.55</v>
      </c>
      <c r="J278" s="36">
        <v>328.8</v>
      </c>
      <c r="K278" s="31">
        <v>324.3</v>
      </c>
      <c r="L278" s="31">
        <v>319.05</v>
      </c>
      <c r="M278" s="31">
        <v>2.3554400000000002</v>
      </c>
      <c r="N278" s="1"/>
      <c r="O278" s="1"/>
    </row>
    <row r="279" spans="1:15" ht="12.75" customHeight="1">
      <c r="A279" s="33">
        <v>269</v>
      </c>
      <c r="B279" s="53" t="s">
        <v>444</v>
      </c>
      <c r="C279" s="31">
        <v>137.6</v>
      </c>
      <c r="D279" s="36">
        <v>138.04999999999998</v>
      </c>
      <c r="E279" s="36">
        <v>132.49999999999997</v>
      </c>
      <c r="F279" s="36">
        <v>127.39999999999998</v>
      </c>
      <c r="G279" s="36">
        <v>121.84999999999997</v>
      </c>
      <c r="H279" s="36">
        <v>143.14999999999998</v>
      </c>
      <c r="I279" s="36">
        <v>148.69999999999999</v>
      </c>
      <c r="J279" s="36">
        <v>153.79999999999998</v>
      </c>
      <c r="K279" s="31">
        <v>143.6</v>
      </c>
      <c r="L279" s="31">
        <v>132.94999999999999</v>
      </c>
      <c r="M279" s="31">
        <v>64.650880000000001</v>
      </c>
      <c r="N279" s="1"/>
      <c r="O279" s="1"/>
    </row>
    <row r="280" spans="1:15" ht="12.75" customHeight="1">
      <c r="A280" s="33">
        <v>270</v>
      </c>
      <c r="B280" s="53" t="s">
        <v>445</v>
      </c>
      <c r="C280" s="31">
        <v>652.04999999999995</v>
      </c>
      <c r="D280" s="36">
        <v>654.94999999999993</v>
      </c>
      <c r="E280" s="36">
        <v>647.19999999999982</v>
      </c>
      <c r="F280" s="36">
        <v>642.34999999999991</v>
      </c>
      <c r="G280" s="36">
        <v>634.5999999999998</v>
      </c>
      <c r="H280" s="36">
        <v>659.79999999999984</v>
      </c>
      <c r="I280" s="36">
        <v>667.55000000000007</v>
      </c>
      <c r="J280" s="36">
        <v>672.39999999999986</v>
      </c>
      <c r="K280" s="31">
        <v>662.7</v>
      </c>
      <c r="L280" s="31">
        <v>650.1</v>
      </c>
      <c r="M280" s="31">
        <v>0.95467000000000002</v>
      </c>
      <c r="N280" s="1"/>
      <c r="O280" s="1"/>
    </row>
    <row r="281" spans="1:15" ht="12.75" customHeight="1">
      <c r="A281" s="33">
        <v>271</v>
      </c>
      <c r="B281" s="53" t="s">
        <v>437</v>
      </c>
      <c r="C281" s="31">
        <v>2684.45</v>
      </c>
      <c r="D281" s="36">
        <v>2701.8833333333332</v>
      </c>
      <c r="E281" s="36">
        <v>2648.2666666666664</v>
      </c>
      <c r="F281" s="36">
        <v>2612.083333333333</v>
      </c>
      <c r="G281" s="36">
        <v>2558.4666666666662</v>
      </c>
      <c r="H281" s="36">
        <v>2738.0666666666666</v>
      </c>
      <c r="I281" s="36">
        <v>2791.6833333333334</v>
      </c>
      <c r="J281" s="36">
        <v>2827.8666666666668</v>
      </c>
      <c r="K281" s="31">
        <v>2755.5</v>
      </c>
      <c r="L281" s="31">
        <v>2665.7</v>
      </c>
      <c r="M281" s="31">
        <v>1.2108399999999999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2592.3000000000002</v>
      </c>
      <c r="D282" s="36">
        <v>2599.0333333333333</v>
      </c>
      <c r="E282" s="36">
        <v>2569.2666666666664</v>
      </c>
      <c r="F282" s="36">
        <v>2546.2333333333331</v>
      </c>
      <c r="G282" s="36">
        <v>2516.4666666666662</v>
      </c>
      <c r="H282" s="36">
        <v>2622.0666666666666</v>
      </c>
      <c r="I282" s="36">
        <v>2651.8333333333339</v>
      </c>
      <c r="J282" s="36">
        <v>2674.8666666666668</v>
      </c>
      <c r="K282" s="31">
        <v>2628.8</v>
      </c>
      <c r="L282" s="31">
        <v>2576</v>
      </c>
      <c r="M282" s="31">
        <v>3.6049999999999999E-2</v>
      </c>
      <c r="N282" s="1"/>
      <c r="O282" s="1"/>
    </row>
    <row r="283" spans="1:15" ht="12.75" customHeight="1">
      <c r="A283" s="33">
        <v>273</v>
      </c>
      <c r="B283" s="53" t="s">
        <v>860</v>
      </c>
      <c r="C283" s="31">
        <v>586.79999999999995</v>
      </c>
      <c r="D283" s="36">
        <v>584.5</v>
      </c>
      <c r="E283" s="36">
        <v>578.70000000000005</v>
      </c>
      <c r="F283" s="36">
        <v>570.6</v>
      </c>
      <c r="G283" s="36">
        <v>564.80000000000007</v>
      </c>
      <c r="H283" s="36">
        <v>592.6</v>
      </c>
      <c r="I283" s="36">
        <v>598.4</v>
      </c>
      <c r="J283" s="36">
        <v>606.5</v>
      </c>
      <c r="K283" s="31">
        <v>590.29999999999995</v>
      </c>
      <c r="L283" s="31">
        <v>576.4</v>
      </c>
      <c r="M283" s="31">
        <v>0.28194000000000002</v>
      </c>
      <c r="N283" s="1"/>
      <c r="O283" s="1"/>
    </row>
    <row r="284" spans="1:15" ht="12.75" customHeight="1">
      <c r="A284" s="33">
        <v>274</v>
      </c>
      <c r="B284" s="53" t="s">
        <v>856</v>
      </c>
      <c r="C284" s="31">
        <v>457.55</v>
      </c>
      <c r="D284" s="36">
        <v>460.90000000000003</v>
      </c>
      <c r="E284" s="36">
        <v>451.95000000000005</v>
      </c>
      <c r="F284" s="36">
        <v>446.35</v>
      </c>
      <c r="G284" s="36">
        <v>437.40000000000003</v>
      </c>
      <c r="H284" s="36">
        <v>466.50000000000006</v>
      </c>
      <c r="I284" s="36">
        <v>475.45</v>
      </c>
      <c r="J284" s="36">
        <v>481.05000000000007</v>
      </c>
      <c r="K284" s="31">
        <v>469.85</v>
      </c>
      <c r="L284" s="31">
        <v>455.3</v>
      </c>
      <c r="M284" s="31">
        <v>1.1138699999999999</v>
      </c>
      <c r="N284" s="1"/>
      <c r="O284" s="1"/>
    </row>
    <row r="285" spans="1:15" ht="12.75" customHeight="1">
      <c r="A285" s="33">
        <v>275</v>
      </c>
      <c r="B285" s="53" t="s">
        <v>438</v>
      </c>
      <c r="C285" s="31">
        <v>276.8</v>
      </c>
      <c r="D285" s="36">
        <v>277.8</v>
      </c>
      <c r="E285" s="36">
        <v>274.10000000000002</v>
      </c>
      <c r="F285" s="36">
        <v>271.40000000000003</v>
      </c>
      <c r="G285" s="36">
        <v>267.70000000000005</v>
      </c>
      <c r="H285" s="36">
        <v>280.5</v>
      </c>
      <c r="I285" s="36">
        <v>284.19999999999993</v>
      </c>
      <c r="J285" s="36">
        <v>286.89999999999998</v>
      </c>
      <c r="K285" s="31">
        <v>281.5</v>
      </c>
      <c r="L285" s="31">
        <v>275.10000000000002</v>
      </c>
      <c r="M285" s="31">
        <v>6.6459599999999996</v>
      </c>
      <c r="N285" s="1"/>
      <c r="O285" s="1"/>
    </row>
    <row r="286" spans="1:15" ht="12.75" customHeight="1">
      <c r="A286" s="33">
        <v>276</v>
      </c>
      <c r="B286" s="53" t="s">
        <v>162</v>
      </c>
      <c r="C286" s="31">
        <v>1749.75</v>
      </c>
      <c r="D286" s="36">
        <v>1752.7833333333335</v>
      </c>
      <c r="E286" s="36">
        <v>1743.416666666667</v>
      </c>
      <c r="F286" s="36">
        <v>1737.0833333333335</v>
      </c>
      <c r="G286" s="36">
        <v>1727.7166666666669</v>
      </c>
      <c r="H286" s="36">
        <v>1759.116666666667</v>
      </c>
      <c r="I286" s="36">
        <v>1768.4833333333333</v>
      </c>
      <c r="J286" s="36">
        <v>1774.8166666666671</v>
      </c>
      <c r="K286" s="31">
        <v>1762.15</v>
      </c>
      <c r="L286" s="31">
        <v>1746.45</v>
      </c>
      <c r="M286" s="31">
        <v>15.799569999999999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1229.1500000000001</v>
      </c>
      <c r="D287" s="36">
        <v>1214.7166666666667</v>
      </c>
      <c r="E287" s="36">
        <v>1193.4333333333334</v>
      </c>
      <c r="F287" s="36">
        <v>1157.7166666666667</v>
      </c>
      <c r="G287" s="36">
        <v>1136.4333333333334</v>
      </c>
      <c r="H287" s="36">
        <v>1250.4333333333334</v>
      </c>
      <c r="I287" s="36">
        <v>1271.7166666666667</v>
      </c>
      <c r="J287" s="36">
        <v>1307.4333333333334</v>
      </c>
      <c r="K287" s="31">
        <v>1236</v>
      </c>
      <c r="L287" s="31">
        <v>1179</v>
      </c>
      <c r="M287" s="31">
        <v>10.58192</v>
      </c>
      <c r="N287" s="1"/>
      <c r="O287" s="1"/>
    </row>
    <row r="288" spans="1:15" ht="12.75" customHeight="1">
      <c r="A288" s="33">
        <v>278</v>
      </c>
      <c r="B288" s="53" t="s">
        <v>440</v>
      </c>
      <c r="C288" s="31">
        <v>380.6</v>
      </c>
      <c r="D288" s="36">
        <v>384.05</v>
      </c>
      <c r="E288" s="36">
        <v>375.6</v>
      </c>
      <c r="F288" s="36">
        <v>370.6</v>
      </c>
      <c r="G288" s="36">
        <v>362.15000000000003</v>
      </c>
      <c r="H288" s="36">
        <v>389.05</v>
      </c>
      <c r="I288" s="36">
        <v>397.49999999999994</v>
      </c>
      <c r="J288" s="36">
        <v>402.5</v>
      </c>
      <c r="K288" s="31">
        <v>392.5</v>
      </c>
      <c r="L288" s="31">
        <v>379.05</v>
      </c>
      <c r="M288" s="31">
        <v>4.1143999999999998</v>
      </c>
      <c r="N288" s="1"/>
      <c r="O288" s="1"/>
    </row>
    <row r="289" spans="1:15" ht="12.75" customHeight="1">
      <c r="A289" s="33">
        <v>279</v>
      </c>
      <c r="B289" s="53" t="s">
        <v>446</v>
      </c>
      <c r="C289" s="31">
        <v>1931.1</v>
      </c>
      <c r="D289" s="36">
        <v>1941.2333333333333</v>
      </c>
      <c r="E289" s="36">
        <v>1883.9166666666667</v>
      </c>
      <c r="F289" s="36">
        <v>1836.7333333333333</v>
      </c>
      <c r="G289" s="36">
        <v>1779.4166666666667</v>
      </c>
      <c r="H289" s="36">
        <v>1988.4166666666667</v>
      </c>
      <c r="I289" s="36">
        <v>2045.7333333333333</v>
      </c>
      <c r="J289" s="36">
        <v>2092.916666666667</v>
      </c>
      <c r="K289" s="31">
        <v>1998.55</v>
      </c>
      <c r="L289" s="31">
        <v>1894.05</v>
      </c>
      <c r="M289" s="31">
        <v>1.41387</v>
      </c>
      <c r="N289" s="1"/>
      <c r="O289" s="1"/>
    </row>
    <row r="290" spans="1:15" ht="12.75" customHeight="1">
      <c r="A290" s="33">
        <v>280</v>
      </c>
      <c r="B290" s="53" t="s">
        <v>857</v>
      </c>
      <c r="C290" s="31">
        <v>3143.8</v>
      </c>
      <c r="D290" s="36">
        <v>3156.1833333333338</v>
      </c>
      <c r="E290" s="36">
        <v>3108.7166666666676</v>
      </c>
      <c r="F290" s="36">
        <v>3073.6333333333337</v>
      </c>
      <c r="G290" s="36">
        <v>3026.1666666666674</v>
      </c>
      <c r="H290" s="36">
        <v>3191.2666666666678</v>
      </c>
      <c r="I290" s="36">
        <v>3238.733333333334</v>
      </c>
      <c r="J290" s="36">
        <v>3273.816666666668</v>
      </c>
      <c r="K290" s="31">
        <v>3203.65</v>
      </c>
      <c r="L290" s="31">
        <v>3121.1</v>
      </c>
      <c r="M290" s="31">
        <v>0.30274000000000001</v>
      </c>
      <c r="N290" s="1"/>
      <c r="O290" s="1"/>
    </row>
    <row r="291" spans="1:15" ht="12.75" customHeight="1">
      <c r="A291" s="33">
        <v>281</v>
      </c>
      <c r="B291" s="53" t="s">
        <v>163</v>
      </c>
      <c r="C291" s="31">
        <v>134.9</v>
      </c>
      <c r="D291" s="36">
        <v>134.23333333333332</v>
      </c>
      <c r="E291" s="36">
        <v>131.96666666666664</v>
      </c>
      <c r="F291" s="36">
        <v>129.03333333333333</v>
      </c>
      <c r="G291" s="36">
        <v>126.76666666666665</v>
      </c>
      <c r="H291" s="36">
        <v>137.16666666666663</v>
      </c>
      <c r="I291" s="36">
        <v>139.43333333333334</v>
      </c>
      <c r="J291" s="36">
        <v>142.36666666666662</v>
      </c>
      <c r="K291" s="31">
        <v>136.5</v>
      </c>
      <c r="L291" s="31">
        <v>131.30000000000001</v>
      </c>
      <c r="M291" s="31">
        <v>96.340909999999994</v>
      </c>
      <c r="N291" s="1"/>
      <c r="O291" s="1"/>
    </row>
    <row r="292" spans="1:15" ht="12.75" customHeight="1">
      <c r="A292" s="33">
        <v>282</v>
      </c>
      <c r="B292" s="53" t="s">
        <v>169</v>
      </c>
      <c r="C292" s="31">
        <v>4690.3</v>
      </c>
      <c r="D292" s="36">
        <v>4711.6500000000005</v>
      </c>
      <c r="E292" s="36">
        <v>4660.0000000000009</v>
      </c>
      <c r="F292" s="36">
        <v>4629.7000000000007</v>
      </c>
      <c r="G292" s="36">
        <v>4578.0500000000011</v>
      </c>
      <c r="H292" s="36">
        <v>4741.9500000000007</v>
      </c>
      <c r="I292" s="36">
        <v>4793.6000000000004</v>
      </c>
      <c r="J292" s="36">
        <v>4823.9000000000005</v>
      </c>
      <c r="K292" s="31">
        <v>4763.3</v>
      </c>
      <c r="L292" s="31">
        <v>4681.3500000000004</v>
      </c>
      <c r="M292" s="31">
        <v>1.41873</v>
      </c>
      <c r="N292" s="1"/>
      <c r="O292" s="1"/>
    </row>
    <row r="293" spans="1:15" ht="12.75" customHeight="1">
      <c r="A293" s="33">
        <v>283</v>
      </c>
      <c r="B293" s="53" t="s">
        <v>447</v>
      </c>
      <c r="C293" s="31">
        <v>13844</v>
      </c>
      <c r="D293" s="36">
        <v>13908.316666666666</v>
      </c>
      <c r="E293" s="36">
        <v>13736.683333333331</v>
      </c>
      <c r="F293" s="36">
        <v>13629.366666666665</v>
      </c>
      <c r="G293" s="36">
        <v>13457.73333333333</v>
      </c>
      <c r="H293" s="36">
        <v>14015.633333333331</v>
      </c>
      <c r="I293" s="36">
        <v>14187.266666666666</v>
      </c>
      <c r="J293" s="36">
        <v>14294.583333333332</v>
      </c>
      <c r="K293" s="31">
        <v>14079.95</v>
      </c>
      <c r="L293" s="31">
        <v>13801</v>
      </c>
      <c r="M293" s="31">
        <v>2.095E-2</v>
      </c>
      <c r="N293" s="1"/>
      <c r="O293" s="1"/>
    </row>
    <row r="294" spans="1:15" ht="12.75" customHeight="1">
      <c r="A294" s="33">
        <v>284</v>
      </c>
      <c r="B294" s="53" t="s">
        <v>167</v>
      </c>
      <c r="C294" s="31">
        <v>3101.9</v>
      </c>
      <c r="D294" s="36">
        <v>3096.6166666666663</v>
      </c>
      <c r="E294" s="36">
        <v>3079.9833333333327</v>
      </c>
      <c r="F294" s="36">
        <v>3058.0666666666662</v>
      </c>
      <c r="G294" s="36">
        <v>3041.4333333333325</v>
      </c>
      <c r="H294" s="36">
        <v>3118.5333333333328</v>
      </c>
      <c r="I294" s="36">
        <v>3135.166666666667</v>
      </c>
      <c r="J294" s="36">
        <v>3157.083333333333</v>
      </c>
      <c r="K294" s="31">
        <v>3113.25</v>
      </c>
      <c r="L294" s="31">
        <v>3074.7</v>
      </c>
      <c r="M294" s="31">
        <v>8.1879399999999993</v>
      </c>
      <c r="N294" s="1"/>
      <c r="O294" s="1"/>
    </row>
    <row r="295" spans="1:15" ht="12.75" customHeight="1">
      <c r="A295" s="33">
        <v>285</v>
      </c>
      <c r="B295" s="53" t="s">
        <v>448</v>
      </c>
      <c r="C295" s="31">
        <v>410.25</v>
      </c>
      <c r="D295" s="36">
        <v>411.56666666666666</v>
      </c>
      <c r="E295" s="36">
        <v>405.68333333333334</v>
      </c>
      <c r="F295" s="36">
        <v>401.11666666666667</v>
      </c>
      <c r="G295" s="36">
        <v>395.23333333333335</v>
      </c>
      <c r="H295" s="36">
        <v>416.13333333333333</v>
      </c>
      <c r="I295" s="36">
        <v>422.01666666666665</v>
      </c>
      <c r="J295" s="36">
        <v>426.58333333333331</v>
      </c>
      <c r="K295" s="31">
        <v>417.45</v>
      </c>
      <c r="L295" s="31">
        <v>407</v>
      </c>
      <c r="M295" s="31">
        <v>4.7506199999999996</v>
      </c>
      <c r="N295" s="1"/>
      <c r="O295" s="1"/>
    </row>
    <row r="296" spans="1:15" ht="12.75" customHeight="1">
      <c r="A296" s="33">
        <v>286</v>
      </c>
      <c r="B296" s="53" t="s">
        <v>165</v>
      </c>
      <c r="C296" s="31">
        <v>398.7</v>
      </c>
      <c r="D296" s="36">
        <v>401.90000000000003</v>
      </c>
      <c r="E296" s="36">
        <v>392.80000000000007</v>
      </c>
      <c r="F296" s="36">
        <v>386.90000000000003</v>
      </c>
      <c r="G296" s="36">
        <v>377.80000000000007</v>
      </c>
      <c r="H296" s="36">
        <v>407.80000000000007</v>
      </c>
      <c r="I296" s="36">
        <v>416.90000000000009</v>
      </c>
      <c r="J296" s="36">
        <v>422.80000000000007</v>
      </c>
      <c r="K296" s="31">
        <v>411</v>
      </c>
      <c r="L296" s="31">
        <v>396</v>
      </c>
      <c r="M296" s="31">
        <v>35.021709999999999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287.10000000000002</v>
      </c>
      <c r="D297" s="36">
        <v>287.88333333333338</v>
      </c>
      <c r="E297" s="36">
        <v>280.76666666666677</v>
      </c>
      <c r="F297" s="36">
        <v>274.43333333333339</v>
      </c>
      <c r="G297" s="36">
        <v>267.31666666666678</v>
      </c>
      <c r="H297" s="36">
        <v>294.21666666666675</v>
      </c>
      <c r="I297" s="36">
        <v>301.33333333333343</v>
      </c>
      <c r="J297" s="36">
        <v>307.66666666666674</v>
      </c>
      <c r="K297" s="31">
        <v>295</v>
      </c>
      <c r="L297" s="31">
        <v>281.55</v>
      </c>
      <c r="M297" s="31">
        <v>27.468540000000001</v>
      </c>
      <c r="N297" s="1"/>
      <c r="O297" s="1"/>
    </row>
    <row r="298" spans="1:15" ht="12.75" customHeight="1">
      <c r="A298" s="33">
        <v>288</v>
      </c>
      <c r="B298" s="53" t="s">
        <v>450</v>
      </c>
      <c r="C298" s="31">
        <v>122.05</v>
      </c>
      <c r="D298" s="36">
        <v>122.08333333333333</v>
      </c>
      <c r="E298" s="36">
        <v>120.76666666666665</v>
      </c>
      <c r="F298" s="36">
        <v>119.48333333333332</v>
      </c>
      <c r="G298" s="36">
        <v>118.16666666666664</v>
      </c>
      <c r="H298" s="36">
        <v>123.36666666666666</v>
      </c>
      <c r="I298" s="36">
        <v>124.68333333333335</v>
      </c>
      <c r="J298" s="36">
        <v>125.96666666666667</v>
      </c>
      <c r="K298" s="31">
        <v>123.4</v>
      </c>
      <c r="L298" s="31">
        <v>120.8</v>
      </c>
      <c r="M298" s="31">
        <v>43.92474</v>
      </c>
      <c r="N298" s="1"/>
      <c r="O298" s="1"/>
    </row>
    <row r="299" spans="1:15" ht="12.75" customHeight="1">
      <c r="A299" s="33">
        <v>289</v>
      </c>
      <c r="B299" s="53" t="s">
        <v>166</v>
      </c>
      <c r="C299" s="31">
        <v>471.7</v>
      </c>
      <c r="D299" s="36">
        <v>469.86666666666662</v>
      </c>
      <c r="E299" s="36">
        <v>466.13333333333321</v>
      </c>
      <c r="F299" s="36">
        <v>460.56666666666661</v>
      </c>
      <c r="G299" s="36">
        <v>456.8333333333332</v>
      </c>
      <c r="H299" s="36">
        <v>475.43333333333322</v>
      </c>
      <c r="I299" s="36">
        <v>479.16666666666669</v>
      </c>
      <c r="J299" s="36">
        <v>484.73333333333323</v>
      </c>
      <c r="K299" s="31">
        <v>473.6</v>
      </c>
      <c r="L299" s="31">
        <v>464.3</v>
      </c>
      <c r="M299" s="31">
        <v>15.085089999999999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637.15</v>
      </c>
      <c r="D300" s="36">
        <v>637.5</v>
      </c>
      <c r="E300" s="36">
        <v>634.29999999999995</v>
      </c>
      <c r="F300" s="36">
        <v>631.44999999999993</v>
      </c>
      <c r="G300" s="36">
        <v>628.24999999999989</v>
      </c>
      <c r="H300" s="36">
        <v>640.35</v>
      </c>
      <c r="I300" s="36">
        <v>643.55000000000007</v>
      </c>
      <c r="J300" s="36">
        <v>646.40000000000009</v>
      </c>
      <c r="K300" s="31">
        <v>640.70000000000005</v>
      </c>
      <c r="L300" s="31">
        <v>634.65</v>
      </c>
      <c r="M300" s="31">
        <v>11.392340000000001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6421.05</v>
      </c>
      <c r="D301" s="36">
        <v>6465.3666666666659</v>
      </c>
      <c r="E301" s="36">
        <v>6355.7333333333318</v>
      </c>
      <c r="F301" s="36">
        <v>6290.4166666666661</v>
      </c>
      <c r="G301" s="36">
        <v>6180.7833333333319</v>
      </c>
      <c r="H301" s="36">
        <v>6530.6833333333316</v>
      </c>
      <c r="I301" s="36">
        <v>6640.3166666666648</v>
      </c>
      <c r="J301" s="36">
        <v>6705.6333333333314</v>
      </c>
      <c r="K301" s="31">
        <v>6575</v>
      </c>
      <c r="L301" s="31">
        <v>6400.05</v>
      </c>
      <c r="M301" s="31">
        <v>0.87783999999999995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5162.45</v>
      </c>
      <c r="D302" s="36">
        <v>5151.1500000000005</v>
      </c>
      <c r="E302" s="36">
        <v>5110.3000000000011</v>
      </c>
      <c r="F302" s="36">
        <v>5058.1500000000005</v>
      </c>
      <c r="G302" s="36">
        <v>5017.3000000000011</v>
      </c>
      <c r="H302" s="36">
        <v>5203.3000000000011</v>
      </c>
      <c r="I302" s="36">
        <v>5244.1500000000015</v>
      </c>
      <c r="J302" s="36">
        <v>5296.3000000000011</v>
      </c>
      <c r="K302" s="31">
        <v>5192</v>
      </c>
      <c r="L302" s="31">
        <v>5099</v>
      </c>
      <c r="M302" s="31">
        <v>2.4402499999999998</v>
      </c>
      <c r="N302" s="1"/>
      <c r="O302" s="1"/>
    </row>
    <row r="303" spans="1:15" ht="12.75" customHeight="1">
      <c r="A303" s="33">
        <v>293</v>
      </c>
      <c r="B303" s="53" t="s">
        <v>170</v>
      </c>
      <c r="C303" s="31">
        <v>1198.3</v>
      </c>
      <c r="D303" s="36">
        <v>1195.1000000000001</v>
      </c>
      <c r="E303" s="36">
        <v>1188.6500000000003</v>
      </c>
      <c r="F303" s="36">
        <v>1179.0000000000002</v>
      </c>
      <c r="G303" s="36">
        <v>1172.5500000000004</v>
      </c>
      <c r="H303" s="36">
        <v>1204.7500000000002</v>
      </c>
      <c r="I303" s="36">
        <v>1211.2</v>
      </c>
      <c r="J303" s="36">
        <v>1220.8500000000001</v>
      </c>
      <c r="K303" s="31">
        <v>1201.55</v>
      </c>
      <c r="L303" s="31">
        <v>1185.45</v>
      </c>
      <c r="M303" s="31">
        <v>6.7391800000000002</v>
      </c>
      <c r="N303" s="1"/>
      <c r="O303" s="1"/>
    </row>
    <row r="304" spans="1:15" ht="12.75" customHeight="1">
      <c r="A304" s="33">
        <v>294</v>
      </c>
      <c r="B304" s="53" t="s">
        <v>451</v>
      </c>
      <c r="C304" s="31">
        <v>1344</v>
      </c>
      <c r="D304" s="36">
        <v>1351.05</v>
      </c>
      <c r="E304" s="36">
        <v>1331.6499999999999</v>
      </c>
      <c r="F304" s="36">
        <v>1319.3</v>
      </c>
      <c r="G304" s="36">
        <v>1299.8999999999999</v>
      </c>
      <c r="H304" s="36">
        <v>1363.3999999999999</v>
      </c>
      <c r="I304" s="36">
        <v>1382.8</v>
      </c>
      <c r="J304" s="36">
        <v>1395.1499999999999</v>
      </c>
      <c r="K304" s="31">
        <v>1370.45</v>
      </c>
      <c r="L304" s="31">
        <v>1338.7</v>
      </c>
      <c r="M304" s="31">
        <v>0.68840999999999997</v>
      </c>
      <c r="N304" s="1"/>
      <c r="O304" s="1"/>
    </row>
    <row r="305" spans="1:15" ht="12.75" customHeight="1">
      <c r="A305" s="33">
        <v>295</v>
      </c>
      <c r="B305" s="53" t="s">
        <v>454</v>
      </c>
      <c r="C305" s="31">
        <v>816.7</v>
      </c>
      <c r="D305" s="36">
        <v>813.28333333333342</v>
      </c>
      <c r="E305" s="36">
        <v>807.36666666666679</v>
      </c>
      <c r="F305" s="36">
        <v>798.03333333333342</v>
      </c>
      <c r="G305" s="36">
        <v>792.11666666666679</v>
      </c>
      <c r="H305" s="36">
        <v>822.61666666666679</v>
      </c>
      <c r="I305" s="36">
        <v>828.53333333333353</v>
      </c>
      <c r="J305" s="36">
        <v>837.86666666666679</v>
      </c>
      <c r="K305" s="31">
        <v>819.2</v>
      </c>
      <c r="L305" s="31">
        <v>803.95</v>
      </c>
      <c r="M305" s="31">
        <v>8.1701099999999993</v>
      </c>
      <c r="N305" s="1"/>
      <c r="O305" s="1"/>
    </row>
    <row r="306" spans="1:15" ht="12.75" customHeight="1">
      <c r="A306" s="33">
        <v>296</v>
      </c>
      <c r="B306" s="53" t="s">
        <v>180</v>
      </c>
      <c r="C306" s="31">
        <v>1135.2</v>
      </c>
      <c r="D306" s="36">
        <v>1132.6333333333334</v>
      </c>
      <c r="E306" s="36">
        <v>1120.6166666666668</v>
      </c>
      <c r="F306" s="36">
        <v>1106.0333333333333</v>
      </c>
      <c r="G306" s="36">
        <v>1094.0166666666667</v>
      </c>
      <c r="H306" s="36">
        <v>1147.2166666666669</v>
      </c>
      <c r="I306" s="36">
        <v>1159.2333333333338</v>
      </c>
      <c r="J306" s="36">
        <v>1173.8166666666671</v>
      </c>
      <c r="K306" s="31">
        <v>1144.6500000000001</v>
      </c>
      <c r="L306" s="31">
        <v>1118.05</v>
      </c>
      <c r="M306" s="31">
        <v>2.8511799999999998</v>
      </c>
      <c r="N306" s="1"/>
      <c r="O306" s="1"/>
    </row>
    <row r="307" spans="1:15" ht="12.75" customHeight="1">
      <c r="A307" s="33">
        <v>297</v>
      </c>
      <c r="B307" s="53" t="s">
        <v>172</v>
      </c>
      <c r="C307" s="31">
        <v>285.3</v>
      </c>
      <c r="D307" s="36">
        <v>286.03333333333336</v>
      </c>
      <c r="E307" s="36">
        <v>283.11666666666673</v>
      </c>
      <c r="F307" s="36">
        <v>280.93333333333339</v>
      </c>
      <c r="G307" s="36">
        <v>278.01666666666677</v>
      </c>
      <c r="H307" s="36">
        <v>288.2166666666667</v>
      </c>
      <c r="I307" s="36">
        <v>291.13333333333333</v>
      </c>
      <c r="J307" s="36">
        <v>293.31666666666666</v>
      </c>
      <c r="K307" s="31">
        <v>288.95</v>
      </c>
      <c r="L307" s="31">
        <v>283.85000000000002</v>
      </c>
      <c r="M307" s="31">
        <v>29.451149999999998</v>
      </c>
      <c r="N307" s="1"/>
      <c r="O307" s="1"/>
    </row>
    <row r="308" spans="1:15" ht="12.75" customHeight="1">
      <c r="A308" s="33">
        <v>298</v>
      </c>
      <c r="B308" s="53" t="s">
        <v>171</v>
      </c>
      <c r="C308" s="31">
        <v>1574.55</v>
      </c>
      <c r="D308" s="36">
        <v>1570.1000000000001</v>
      </c>
      <c r="E308" s="36">
        <v>1562.9500000000003</v>
      </c>
      <c r="F308" s="36">
        <v>1551.3500000000001</v>
      </c>
      <c r="G308" s="36">
        <v>1544.2000000000003</v>
      </c>
      <c r="H308" s="36">
        <v>1581.7000000000003</v>
      </c>
      <c r="I308" s="36">
        <v>1588.8500000000004</v>
      </c>
      <c r="J308" s="36">
        <v>1600.4500000000003</v>
      </c>
      <c r="K308" s="31">
        <v>1577.25</v>
      </c>
      <c r="L308" s="31">
        <v>1558.5</v>
      </c>
      <c r="M308" s="31">
        <v>10.896100000000001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459.1</v>
      </c>
      <c r="D309" s="36">
        <v>456.7</v>
      </c>
      <c r="E309" s="36">
        <v>453.4</v>
      </c>
      <c r="F309" s="36">
        <v>447.7</v>
      </c>
      <c r="G309" s="36">
        <v>444.4</v>
      </c>
      <c r="H309" s="36">
        <v>462.4</v>
      </c>
      <c r="I309" s="36">
        <v>465.70000000000005</v>
      </c>
      <c r="J309" s="36">
        <v>471.4</v>
      </c>
      <c r="K309" s="31">
        <v>460</v>
      </c>
      <c r="L309" s="31">
        <v>451</v>
      </c>
      <c r="M309" s="31">
        <v>2.1865800000000002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522.04999999999995</v>
      </c>
      <c r="D310" s="36">
        <v>523.38333333333333</v>
      </c>
      <c r="E310" s="36">
        <v>518.76666666666665</v>
      </c>
      <c r="F310" s="36">
        <v>515.48333333333335</v>
      </c>
      <c r="G310" s="36">
        <v>510.86666666666667</v>
      </c>
      <c r="H310" s="36">
        <v>526.66666666666663</v>
      </c>
      <c r="I310" s="36">
        <v>531.28333333333319</v>
      </c>
      <c r="J310" s="36">
        <v>534.56666666666661</v>
      </c>
      <c r="K310" s="31">
        <v>528</v>
      </c>
      <c r="L310" s="31">
        <v>520.1</v>
      </c>
      <c r="M310" s="31">
        <v>5.5308799999999998</v>
      </c>
      <c r="N310" s="1"/>
      <c r="O310" s="1"/>
    </row>
    <row r="311" spans="1:15" ht="12.75" customHeight="1">
      <c r="A311" s="33">
        <v>301</v>
      </c>
      <c r="B311" s="53" t="s">
        <v>457</v>
      </c>
      <c r="C311" s="31">
        <v>391</v>
      </c>
      <c r="D311" s="36">
        <v>388.01666666666665</v>
      </c>
      <c r="E311" s="36">
        <v>379.13333333333333</v>
      </c>
      <c r="F311" s="36">
        <v>367.26666666666665</v>
      </c>
      <c r="G311" s="36">
        <v>358.38333333333333</v>
      </c>
      <c r="H311" s="36">
        <v>399.88333333333333</v>
      </c>
      <c r="I311" s="36">
        <v>408.76666666666665</v>
      </c>
      <c r="J311" s="36">
        <v>420.63333333333333</v>
      </c>
      <c r="K311" s="31">
        <v>396.9</v>
      </c>
      <c r="L311" s="31">
        <v>376.15</v>
      </c>
      <c r="M311" s="31">
        <v>10.420579999999999</v>
      </c>
      <c r="N311" s="1"/>
      <c r="O311" s="1"/>
    </row>
    <row r="312" spans="1:15" ht="12.75" customHeight="1">
      <c r="A312" s="33">
        <v>302</v>
      </c>
      <c r="B312" s="53" t="s">
        <v>173</v>
      </c>
      <c r="C312" s="31">
        <v>143.9</v>
      </c>
      <c r="D312" s="36">
        <v>144.41666666666666</v>
      </c>
      <c r="E312" s="36">
        <v>142.98333333333332</v>
      </c>
      <c r="F312" s="36">
        <v>142.06666666666666</v>
      </c>
      <c r="G312" s="36">
        <v>140.63333333333333</v>
      </c>
      <c r="H312" s="36">
        <v>145.33333333333331</v>
      </c>
      <c r="I312" s="36">
        <v>146.76666666666665</v>
      </c>
      <c r="J312" s="36">
        <v>147.68333333333331</v>
      </c>
      <c r="K312" s="31">
        <v>145.85</v>
      </c>
      <c r="L312" s="31">
        <v>143.5</v>
      </c>
      <c r="M312" s="31">
        <v>23.647120000000001</v>
      </c>
      <c r="N312" s="1"/>
      <c r="O312" s="1"/>
    </row>
    <row r="313" spans="1:15" ht="12.75" customHeight="1">
      <c r="A313" s="33">
        <v>303</v>
      </c>
      <c r="B313" s="53" t="s">
        <v>458</v>
      </c>
      <c r="C313" s="31">
        <v>103.45</v>
      </c>
      <c r="D313" s="36">
        <v>103.83333333333333</v>
      </c>
      <c r="E313" s="36">
        <v>100.91666666666666</v>
      </c>
      <c r="F313" s="36">
        <v>98.383333333333326</v>
      </c>
      <c r="G313" s="36">
        <v>95.466666666666654</v>
      </c>
      <c r="H313" s="36">
        <v>106.36666666666666</v>
      </c>
      <c r="I313" s="36">
        <v>109.28333333333332</v>
      </c>
      <c r="J313" s="36">
        <v>111.81666666666666</v>
      </c>
      <c r="K313" s="31">
        <v>106.75</v>
      </c>
      <c r="L313" s="31">
        <v>101.3</v>
      </c>
      <c r="M313" s="31">
        <v>131.41537</v>
      </c>
      <c r="N313" s="1"/>
      <c r="O313" s="1"/>
    </row>
    <row r="314" spans="1:15" ht="12.75" customHeight="1">
      <c r="A314" s="33">
        <v>304</v>
      </c>
      <c r="B314" s="53" t="s">
        <v>864</v>
      </c>
      <c r="C314" s="31">
        <v>1814.25</v>
      </c>
      <c r="D314" s="36">
        <v>1805.6166666666668</v>
      </c>
      <c r="E314" s="36">
        <v>1782.7833333333335</v>
      </c>
      <c r="F314" s="36">
        <v>1751.3166666666668</v>
      </c>
      <c r="G314" s="36">
        <v>1728.4833333333336</v>
      </c>
      <c r="H314" s="36">
        <v>1837.0833333333335</v>
      </c>
      <c r="I314" s="36">
        <v>1859.9166666666665</v>
      </c>
      <c r="J314" s="36">
        <v>1891.3833333333334</v>
      </c>
      <c r="K314" s="31">
        <v>1828.45</v>
      </c>
      <c r="L314" s="31">
        <v>1774.15</v>
      </c>
      <c r="M314" s="31">
        <v>2.2157</v>
      </c>
      <c r="N314" s="1"/>
      <c r="O314" s="1"/>
    </row>
    <row r="315" spans="1:15" ht="12.75" customHeight="1">
      <c r="A315" s="33">
        <v>305</v>
      </c>
      <c r="B315" s="53" t="s">
        <v>174</v>
      </c>
      <c r="C315" s="31">
        <v>542.85</v>
      </c>
      <c r="D315" s="36">
        <v>542.18333333333339</v>
      </c>
      <c r="E315" s="36">
        <v>540.66666666666674</v>
      </c>
      <c r="F315" s="36">
        <v>538.48333333333335</v>
      </c>
      <c r="G315" s="36">
        <v>536.9666666666667</v>
      </c>
      <c r="H315" s="36">
        <v>544.36666666666679</v>
      </c>
      <c r="I315" s="36">
        <v>545.88333333333344</v>
      </c>
      <c r="J315" s="36">
        <v>548.06666666666683</v>
      </c>
      <c r="K315" s="31">
        <v>543.70000000000005</v>
      </c>
      <c r="L315" s="31">
        <v>540</v>
      </c>
      <c r="M315" s="31">
        <v>6.1902799999999996</v>
      </c>
      <c r="N315" s="1"/>
      <c r="O315" s="1"/>
    </row>
    <row r="316" spans="1:15" ht="12.75" customHeight="1">
      <c r="A316" s="33">
        <v>306</v>
      </c>
      <c r="B316" s="53" t="s">
        <v>175</v>
      </c>
      <c r="C316" s="31">
        <v>10704.5</v>
      </c>
      <c r="D316" s="36">
        <v>10726.783333333333</v>
      </c>
      <c r="E316" s="36">
        <v>10642.716666666665</v>
      </c>
      <c r="F316" s="36">
        <v>10580.933333333332</v>
      </c>
      <c r="G316" s="36">
        <v>10496.866666666665</v>
      </c>
      <c r="H316" s="36">
        <v>10788.566666666666</v>
      </c>
      <c r="I316" s="36">
        <v>10872.633333333331</v>
      </c>
      <c r="J316" s="36">
        <v>10934.416666666666</v>
      </c>
      <c r="K316" s="31">
        <v>10810.85</v>
      </c>
      <c r="L316" s="31">
        <v>10665</v>
      </c>
      <c r="M316" s="31">
        <v>3.04196</v>
      </c>
      <c r="N316" s="1"/>
      <c r="O316" s="1"/>
    </row>
    <row r="317" spans="1:15" ht="12.75" customHeight="1">
      <c r="A317" s="33">
        <v>307</v>
      </c>
      <c r="B317" s="53" t="s">
        <v>459</v>
      </c>
      <c r="C317" s="31">
        <v>2405.15</v>
      </c>
      <c r="D317" s="36">
        <v>2385.7666666666669</v>
      </c>
      <c r="E317" s="36">
        <v>2329.2333333333336</v>
      </c>
      <c r="F317" s="36">
        <v>2253.3166666666666</v>
      </c>
      <c r="G317" s="36">
        <v>2196.7833333333333</v>
      </c>
      <c r="H317" s="36">
        <v>2461.6833333333338</v>
      </c>
      <c r="I317" s="36">
        <v>2518.2166666666676</v>
      </c>
      <c r="J317" s="36">
        <v>2594.1333333333341</v>
      </c>
      <c r="K317" s="31">
        <v>2442.3000000000002</v>
      </c>
      <c r="L317" s="31">
        <v>2309.85</v>
      </c>
      <c r="M317" s="31">
        <v>1.08945</v>
      </c>
      <c r="N317" s="1"/>
      <c r="O317" s="1"/>
    </row>
    <row r="318" spans="1:15" ht="12.75" customHeight="1">
      <c r="A318" s="33">
        <v>308</v>
      </c>
      <c r="B318" s="53" t="s">
        <v>179</v>
      </c>
      <c r="C318" s="31">
        <v>922.25</v>
      </c>
      <c r="D318" s="36">
        <v>917.91666666666663</v>
      </c>
      <c r="E318" s="36">
        <v>912.33333333333326</v>
      </c>
      <c r="F318" s="36">
        <v>902.41666666666663</v>
      </c>
      <c r="G318" s="36">
        <v>896.83333333333326</v>
      </c>
      <c r="H318" s="36">
        <v>927.83333333333326</v>
      </c>
      <c r="I318" s="36">
        <v>933.41666666666652</v>
      </c>
      <c r="J318" s="36">
        <v>943.33333333333326</v>
      </c>
      <c r="K318" s="31">
        <v>923.5</v>
      </c>
      <c r="L318" s="31">
        <v>908</v>
      </c>
      <c r="M318" s="31">
        <v>8.4972499999999993</v>
      </c>
      <c r="N318" s="1"/>
      <c r="O318" s="1"/>
    </row>
    <row r="319" spans="1:15" ht="12.75" customHeight="1">
      <c r="A319" s="33">
        <v>309</v>
      </c>
      <c r="B319" s="53" t="s">
        <v>286</v>
      </c>
      <c r="C319" s="31">
        <v>576.45000000000005</v>
      </c>
      <c r="D319" s="36">
        <v>579.76666666666677</v>
      </c>
      <c r="E319" s="36">
        <v>570.28333333333353</v>
      </c>
      <c r="F319" s="36">
        <v>564.11666666666679</v>
      </c>
      <c r="G319" s="36">
        <v>554.63333333333355</v>
      </c>
      <c r="H319" s="36">
        <v>585.93333333333351</v>
      </c>
      <c r="I319" s="36">
        <v>595.41666666666686</v>
      </c>
      <c r="J319" s="36">
        <v>601.58333333333348</v>
      </c>
      <c r="K319" s="31">
        <v>589.25</v>
      </c>
      <c r="L319" s="31">
        <v>573.6</v>
      </c>
      <c r="M319" s="31">
        <v>12.25625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2163.1</v>
      </c>
      <c r="D320" s="36">
        <v>2159.0499999999997</v>
      </c>
      <c r="E320" s="36">
        <v>2134.1999999999994</v>
      </c>
      <c r="F320" s="36">
        <v>2105.2999999999997</v>
      </c>
      <c r="G320" s="36">
        <v>2080.4499999999994</v>
      </c>
      <c r="H320" s="36">
        <v>2187.9499999999994</v>
      </c>
      <c r="I320" s="36">
        <v>2212.7999999999997</v>
      </c>
      <c r="J320" s="36">
        <v>2241.6999999999994</v>
      </c>
      <c r="K320" s="31">
        <v>2183.9</v>
      </c>
      <c r="L320" s="31">
        <v>2130.15</v>
      </c>
      <c r="M320" s="31">
        <v>7.4826300000000003</v>
      </c>
      <c r="N320" s="1"/>
      <c r="O320" s="1"/>
    </row>
    <row r="321" spans="1:15" ht="12.75" customHeight="1">
      <c r="A321" s="33">
        <v>311</v>
      </c>
      <c r="B321" s="53" t="s">
        <v>461</v>
      </c>
      <c r="C321" s="31">
        <v>764.4</v>
      </c>
      <c r="D321" s="36">
        <v>764.61666666666667</v>
      </c>
      <c r="E321" s="36">
        <v>759.33333333333337</v>
      </c>
      <c r="F321" s="36">
        <v>754.26666666666665</v>
      </c>
      <c r="G321" s="36">
        <v>748.98333333333335</v>
      </c>
      <c r="H321" s="36">
        <v>769.68333333333339</v>
      </c>
      <c r="I321" s="36">
        <v>774.9666666666667</v>
      </c>
      <c r="J321" s="36">
        <v>780.03333333333342</v>
      </c>
      <c r="K321" s="31">
        <v>769.9</v>
      </c>
      <c r="L321" s="31">
        <v>759.55</v>
      </c>
      <c r="M321" s="31">
        <v>0.35503000000000001</v>
      </c>
      <c r="N321" s="1"/>
      <c r="O321" s="1"/>
    </row>
    <row r="322" spans="1:15" ht="12.75" customHeight="1">
      <c r="A322" s="33">
        <v>312</v>
      </c>
      <c r="B322" s="53" t="s">
        <v>884</v>
      </c>
      <c r="C322" s="31">
        <v>973.65</v>
      </c>
      <c r="D322" s="36">
        <v>976.75</v>
      </c>
      <c r="E322" s="36">
        <v>968.5</v>
      </c>
      <c r="F322" s="36">
        <v>963.35</v>
      </c>
      <c r="G322" s="36">
        <v>955.1</v>
      </c>
      <c r="H322" s="36">
        <v>981.9</v>
      </c>
      <c r="I322" s="36">
        <v>990.15</v>
      </c>
      <c r="J322" s="36">
        <v>995.3</v>
      </c>
      <c r="K322" s="31">
        <v>985</v>
      </c>
      <c r="L322" s="31">
        <v>971.6</v>
      </c>
      <c r="M322" s="31">
        <v>0.22031000000000001</v>
      </c>
      <c r="N322" s="1"/>
      <c r="O322" s="1"/>
    </row>
    <row r="323" spans="1:15" ht="12.75" customHeight="1">
      <c r="A323" s="33">
        <v>313</v>
      </c>
      <c r="B323" s="53" t="s">
        <v>462</v>
      </c>
      <c r="C323" s="31">
        <v>1188.3</v>
      </c>
      <c r="D323" s="36">
        <v>1178.3999999999999</v>
      </c>
      <c r="E323" s="36">
        <v>1156.8999999999996</v>
      </c>
      <c r="F323" s="36">
        <v>1125.4999999999998</v>
      </c>
      <c r="G323" s="36">
        <v>1103.9999999999995</v>
      </c>
      <c r="H323" s="36">
        <v>1209.7999999999997</v>
      </c>
      <c r="I323" s="36">
        <v>1231.3000000000002</v>
      </c>
      <c r="J323" s="36">
        <v>1262.6999999999998</v>
      </c>
      <c r="K323" s="31">
        <v>1199.9000000000001</v>
      </c>
      <c r="L323" s="31">
        <v>1147</v>
      </c>
      <c r="M323" s="31">
        <v>1.0635699999999999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1528.55</v>
      </c>
      <c r="D324" s="36">
        <v>1545.2833333333335</v>
      </c>
      <c r="E324" s="36">
        <v>1508.5666666666671</v>
      </c>
      <c r="F324" s="36">
        <v>1488.5833333333335</v>
      </c>
      <c r="G324" s="36">
        <v>1451.866666666667</v>
      </c>
      <c r="H324" s="36">
        <v>1565.2666666666671</v>
      </c>
      <c r="I324" s="36">
        <v>1601.9833333333338</v>
      </c>
      <c r="J324" s="36">
        <v>1621.9666666666672</v>
      </c>
      <c r="K324" s="31">
        <v>1582</v>
      </c>
      <c r="L324" s="31">
        <v>1525.3</v>
      </c>
      <c r="M324" s="31">
        <v>4.7208699999999997</v>
      </c>
      <c r="N324" s="1"/>
      <c r="O324" s="1"/>
    </row>
    <row r="325" spans="1:15" ht="12.75" customHeight="1">
      <c r="A325" s="33">
        <v>315</v>
      </c>
      <c r="B325" s="53" t="s">
        <v>452</v>
      </c>
      <c r="C325" s="31">
        <v>83.2</v>
      </c>
      <c r="D325" s="36">
        <v>81.38333333333334</v>
      </c>
      <c r="E325" s="36">
        <v>77.816666666666677</v>
      </c>
      <c r="F325" s="36">
        <v>72.433333333333337</v>
      </c>
      <c r="G325" s="36">
        <v>68.866666666666674</v>
      </c>
      <c r="H325" s="36">
        <v>86.76666666666668</v>
      </c>
      <c r="I325" s="36">
        <v>90.333333333333343</v>
      </c>
      <c r="J325" s="36">
        <v>95.716666666666683</v>
      </c>
      <c r="K325" s="31">
        <v>84.95</v>
      </c>
      <c r="L325" s="31">
        <v>76</v>
      </c>
      <c r="M325" s="31">
        <v>1403.51298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62.75</v>
      </c>
      <c r="D326" s="36">
        <v>62.533333333333331</v>
      </c>
      <c r="E326" s="36">
        <v>62.11666666666666</v>
      </c>
      <c r="F326" s="36">
        <v>61.483333333333327</v>
      </c>
      <c r="G326" s="36">
        <v>61.066666666666656</v>
      </c>
      <c r="H326" s="36">
        <v>63.166666666666664</v>
      </c>
      <c r="I326" s="36">
        <v>63.583333333333336</v>
      </c>
      <c r="J326" s="36">
        <v>64.216666666666669</v>
      </c>
      <c r="K326" s="31">
        <v>62.95</v>
      </c>
      <c r="L326" s="31">
        <v>61.9</v>
      </c>
      <c r="M326" s="31">
        <v>40.756819999999998</v>
      </c>
      <c r="N326" s="1"/>
      <c r="O326" s="1"/>
    </row>
    <row r="327" spans="1:15" ht="12.75" customHeight="1">
      <c r="A327" s="33">
        <v>317</v>
      </c>
      <c r="B327" s="53" t="s">
        <v>463</v>
      </c>
      <c r="C327" s="31">
        <v>986.05</v>
      </c>
      <c r="D327" s="36">
        <v>986.15</v>
      </c>
      <c r="E327" s="36">
        <v>973.09999999999991</v>
      </c>
      <c r="F327" s="36">
        <v>960.15</v>
      </c>
      <c r="G327" s="36">
        <v>947.09999999999991</v>
      </c>
      <c r="H327" s="36">
        <v>999.09999999999991</v>
      </c>
      <c r="I327" s="36">
        <v>1012.1499999999999</v>
      </c>
      <c r="J327" s="36">
        <v>1025.0999999999999</v>
      </c>
      <c r="K327" s="31">
        <v>999.2</v>
      </c>
      <c r="L327" s="31">
        <v>973.2</v>
      </c>
      <c r="M327" s="31">
        <v>1.83386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2359.5</v>
      </c>
      <c r="D328" s="36">
        <v>2364.6</v>
      </c>
      <c r="E328" s="36">
        <v>2342.8999999999996</v>
      </c>
      <c r="F328" s="36">
        <v>2326.2999999999997</v>
      </c>
      <c r="G328" s="36">
        <v>2304.5999999999995</v>
      </c>
      <c r="H328" s="36">
        <v>2381.1999999999998</v>
      </c>
      <c r="I328" s="36">
        <v>2402.8999999999996</v>
      </c>
      <c r="J328" s="36">
        <v>2419.5</v>
      </c>
      <c r="K328" s="31">
        <v>2386.3000000000002</v>
      </c>
      <c r="L328" s="31">
        <v>2348</v>
      </c>
      <c r="M328" s="31">
        <v>3.3221500000000002</v>
      </c>
      <c r="N328" s="1"/>
      <c r="O328" s="1"/>
    </row>
    <row r="329" spans="1:15" ht="12.75" customHeight="1">
      <c r="A329" s="33">
        <v>319</v>
      </c>
      <c r="B329" s="53" t="s">
        <v>183</v>
      </c>
      <c r="C329" s="31">
        <v>109548.45</v>
      </c>
      <c r="D329" s="36">
        <v>109239.8</v>
      </c>
      <c r="E329" s="36">
        <v>108629.6</v>
      </c>
      <c r="F329" s="36">
        <v>107710.75</v>
      </c>
      <c r="G329" s="36">
        <v>107100.55</v>
      </c>
      <c r="H329" s="36">
        <v>110158.65000000001</v>
      </c>
      <c r="I329" s="36">
        <v>110768.84999999999</v>
      </c>
      <c r="J329" s="36">
        <v>111687.70000000001</v>
      </c>
      <c r="K329" s="31">
        <v>109850</v>
      </c>
      <c r="L329" s="31">
        <v>108320.95</v>
      </c>
      <c r="M329" s="31">
        <v>4.6609999999999999E-2</v>
      </c>
      <c r="N329" s="1"/>
      <c r="O329" s="1"/>
    </row>
    <row r="330" spans="1:15" ht="12.75" customHeight="1">
      <c r="A330" s="33">
        <v>320</v>
      </c>
      <c r="B330" s="53" t="s">
        <v>453</v>
      </c>
      <c r="C330" s="31">
        <v>2588.5</v>
      </c>
      <c r="D330" s="36">
        <v>2613.4666666666667</v>
      </c>
      <c r="E330" s="36">
        <v>2550.0333333333333</v>
      </c>
      <c r="F330" s="36">
        <v>2511.5666666666666</v>
      </c>
      <c r="G330" s="36">
        <v>2448.1333333333332</v>
      </c>
      <c r="H330" s="36">
        <v>2651.9333333333334</v>
      </c>
      <c r="I330" s="36">
        <v>2715.3666666666668</v>
      </c>
      <c r="J330" s="36">
        <v>2753.8333333333335</v>
      </c>
      <c r="K330" s="31">
        <v>2676.9</v>
      </c>
      <c r="L330" s="31">
        <v>2575</v>
      </c>
      <c r="M330" s="31">
        <v>6.4934500000000002</v>
      </c>
      <c r="N330" s="1"/>
      <c r="O330" s="1"/>
    </row>
    <row r="331" spans="1:15" ht="12.75" customHeight="1">
      <c r="A331" s="33">
        <v>321</v>
      </c>
      <c r="B331" s="53" t="s">
        <v>177</v>
      </c>
      <c r="C331" s="31">
        <v>2197.15</v>
      </c>
      <c r="D331" s="36">
        <v>2171.7333333333331</v>
      </c>
      <c r="E331" s="36">
        <v>2128.4666666666662</v>
      </c>
      <c r="F331" s="36">
        <v>2059.7833333333333</v>
      </c>
      <c r="G331" s="36">
        <v>2016.5166666666664</v>
      </c>
      <c r="H331" s="36">
        <v>2240.4166666666661</v>
      </c>
      <c r="I331" s="36">
        <v>2283.6833333333334</v>
      </c>
      <c r="J331" s="36">
        <v>2352.3666666666659</v>
      </c>
      <c r="K331" s="31">
        <v>2215</v>
      </c>
      <c r="L331" s="31">
        <v>2103.0500000000002</v>
      </c>
      <c r="M331" s="31">
        <v>34.608139999999999</v>
      </c>
      <c r="N331" s="1"/>
      <c r="O331" s="1"/>
    </row>
    <row r="332" spans="1:15" ht="12.75" customHeight="1">
      <c r="A332" s="33">
        <v>322</v>
      </c>
      <c r="B332" s="53" t="s">
        <v>184</v>
      </c>
      <c r="C332" s="31">
        <v>1245.05</v>
      </c>
      <c r="D332" s="36">
        <v>1241.5666666666666</v>
      </c>
      <c r="E332" s="36">
        <v>1232.3333333333333</v>
      </c>
      <c r="F332" s="36">
        <v>1219.6166666666666</v>
      </c>
      <c r="G332" s="36">
        <v>1210.3833333333332</v>
      </c>
      <c r="H332" s="36">
        <v>1254.2833333333333</v>
      </c>
      <c r="I332" s="36">
        <v>1263.5166666666669</v>
      </c>
      <c r="J332" s="36">
        <v>1276.2333333333333</v>
      </c>
      <c r="K332" s="31">
        <v>1250.8</v>
      </c>
      <c r="L332" s="31">
        <v>1228.8499999999999</v>
      </c>
      <c r="M332" s="31">
        <v>3.3710800000000001</v>
      </c>
      <c r="N332" s="1"/>
      <c r="O332" s="1"/>
    </row>
    <row r="333" spans="1:15" ht="12.75" customHeight="1">
      <c r="A333" s="33">
        <v>323</v>
      </c>
      <c r="B333" s="53" t="s">
        <v>470</v>
      </c>
      <c r="C333" s="31">
        <v>1087.4000000000001</v>
      </c>
      <c r="D333" s="36">
        <v>1089.9333333333334</v>
      </c>
      <c r="E333" s="36">
        <v>1074.4666666666667</v>
      </c>
      <c r="F333" s="36">
        <v>1061.5333333333333</v>
      </c>
      <c r="G333" s="36">
        <v>1046.0666666666666</v>
      </c>
      <c r="H333" s="36">
        <v>1102.8666666666668</v>
      </c>
      <c r="I333" s="36">
        <v>1118.3333333333335</v>
      </c>
      <c r="J333" s="36">
        <v>1131.2666666666669</v>
      </c>
      <c r="K333" s="31">
        <v>1105.4000000000001</v>
      </c>
      <c r="L333" s="31">
        <v>1077</v>
      </c>
      <c r="M333" s="31">
        <v>1.3799300000000001</v>
      </c>
      <c r="N333" s="1"/>
      <c r="O333" s="1"/>
    </row>
    <row r="334" spans="1:15" ht="12.75" customHeight="1">
      <c r="A334" s="33">
        <v>324</v>
      </c>
      <c r="B334" s="53" t="s">
        <v>464</v>
      </c>
      <c r="C334" s="31">
        <v>839.8</v>
      </c>
      <c r="D334" s="36">
        <v>843.61666666666667</v>
      </c>
      <c r="E334" s="36">
        <v>829.23333333333335</v>
      </c>
      <c r="F334" s="36">
        <v>818.66666666666663</v>
      </c>
      <c r="G334" s="36">
        <v>804.2833333333333</v>
      </c>
      <c r="H334" s="36">
        <v>854.18333333333339</v>
      </c>
      <c r="I334" s="36">
        <v>868.56666666666683</v>
      </c>
      <c r="J334" s="36">
        <v>879.13333333333344</v>
      </c>
      <c r="K334" s="31">
        <v>858</v>
      </c>
      <c r="L334" s="31">
        <v>833.05</v>
      </c>
      <c r="M334" s="31">
        <v>2.40666</v>
      </c>
      <c r="N334" s="1"/>
      <c r="O334" s="1"/>
    </row>
    <row r="335" spans="1:15" ht="12.75" customHeight="1">
      <c r="A335" s="33">
        <v>325</v>
      </c>
      <c r="B335" s="53" t="s">
        <v>185</v>
      </c>
      <c r="C335" s="31">
        <v>100.4</v>
      </c>
      <c r="D335" s="36">
        <v>100.10000000000001</v>
      </c>
      <c r="E335" s="36">
        <v>98.700000000000017</v>
      </c>
      <c r="F335" s="36">
        <v>97.000000000000014</v>
      </c>
      <c r="G335" s="36">
        <v>95.600000000000023</v>
      </c>
      <c r="H335" s="36">
        <v>101.80000000000001</v>
      </c>
      <c r="I335" s="36">
        <v>103.20000000000002</v>
      </c>
      <c r="J335" s="36">
        <v>104.9</v>
      </c>
      <c r="K335" s="31">
        <v>101.5</v>
      </c>
      <c r="L335" s="31">
        <v>98.4</v>
      </c>
      <c r="M335" s="31">
        <v>94.872960000000006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3695.15</v>
      </c>
      <c r="D336" s="36">
        <v>3695.65</v>
      </c>
      <c r="E336" s="36">
        <v>3679.5</v>
      </c>
      <c r="F336" s="36">
        <v>3663.85</v>
      </c>
      <c r="G336" s="36">
        <v>3647.7</v>
      </c>
      <c r="H336" s="36">
        <v>3711.3</v>
      </c>
      <c r="I336" s="36">
        <v>3727.4500000000007</v>
      </c>
      <c r="J336" s="36">
        <v>3743.1000000000004</v>
      </c>
      <c r="K336" s="31">
        <v>3711.8</v>
      </c>
      <c r="L336" s="31">
        <v>3680</v>
      </c>
      <c r="M336" s="31">
        <v>1.5333699999999999</v>
      </c>
      <c r="N336" s="1"/>
      <c r="O336" s="1"/>
    </row>
    <row r="337" spans="1:15" ht="12.75" customHeight="1">
      <c r="A337" s="33">
        <v>327</v>
      </c>
      <c r="B337" s="53" t="s">
        <v>471</v>
      </c>
      <c r="C337" s="31">
        <v>846.8</v>
      </c>
      <c r="D337" s="36">
        <v>841.93333333333328</v>
      </c>
      <c r="E337" s="36">
        <v>833.21666666666658</v>
      </c>
      <c r="F337" s="36">
        <v>819.63333333333333</v>
      </c>
      <c r="G337" s="36">
        <v>810.91666666666663</v>
      </c>
      <c r="H337" s="36">
        <v>855.51666666666654</v>
      </c>
      <c r="I337" s="36">
        <v>864.23333333333323</v>
      </c>
      <c r="J337" s="36">
        <v>877.81666666666649</v>
      </c>
      <c r="K337" s="31">
        <v>850.65</v>
      </c>
      <c r="L337" s="31">
        <v>828.35</v>
      </c>
      <c r="M337" s="31">
        <v>2.4600900000000001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64</v>
      </c>
      <c r="D338" s="36">
        <v>64.649999999999991</v>
      </c>
      <c r="E338" s="36">
        <v>63.09999999999998</v>
      </c>
      <c r="F338" s="36">
        <v>62.199999999999989</v>
      </c>
      <c r="G338" s="36">
        <v>60.649999999999977</v>
      </c>
      <c r="H338" s="36">
        <v>65.549999999999983</v>
      </c>
      <c r="I338" s="36">
        <v>67.099999999999994</v>
      </c>
      <c r="J338" s="36">
        <v>67.999999999999986</v>
      </c>
      <c r="K338" s="31">
        <v>66.2</v>
      </c>
      <c r="L338" s="31">
        <v>63.75</v>
      </c>
      <c r="M338" s="31">
        <v>331.74077</v>
      </c>
      <c r="N338" s="1"/>
      <c r="O338" s="1"/>
    </row>
    <row r="339" spans="1:15" ht="12.75" customHeight="1">
      <c r="A339" s="33">
        <v>329</v>
      </c>
      <c r="B339" s="53" t="s">
        <v>466</v>
      </c>
      <c r="C339" s="31">
        <v>162.85</v>
      </c>
      <c r="D339" s="36">
        <v>164.71666666666667</v>
      </c>
      <c r="E339" s="36">
        <v>160.13333333333333</v>
      </c>
      <c r="F339" s="36">
        <v>157.41666666666666</v>
      </c>
      <c r="G339" s="36">
        <v>152.83333333333331</v>
      </c>
      <c r="H339" s="36">
        <v>167.43333333333334</v>
      </c>
      <c r="I339" s="36">
        <v>172.01666666666665</v>
      </c>
      <c r="J339" s="36">
        <v>174.73333333333335</v>
      </c>
      <c r="K339" s="31">
        <v>169.3</v>
      </c>
      <c r="L339" s="31">
        <v>162</v>
      </c>
      <c r="M339" s="31">
        <v>88.444310000000002</v>
      </c>
      <c r="N339" s="1"/>
      <c r="O339" s="1"/>
    </row>
    <row r="340" spans="1:15" ht="12.75" customHeight="1">
      <c r="A340" s="33">
        <v>330</v>
      </c>
      <c r="B340" s="53" t="s">
        <v>188</v>
      </c>
      <c r="C340" s="31">
        <v>23108.55</v>
      </c>
      <c r="D340" s="36">
        <v>23211.200000000001</v>
      </c>
      <c r="E340" s="36">
        <v>22872.400000000001</v>
      </c>
      <c r="F340" s="36">
        <v>22636.25</v>
      </c>
      <c r="G340" s="36">
        <v>22297.45</v>
      </c>
      <c r="H340" s="36">
        <v>23447.350000000002</v>
      </c>
      <c r="I340" s="36">
        <v>23786.149999999998</v>
      </c>
      <c r="J340" s="36">
        <v>24022.300000000003</v>
      </c>
      <c r="K340" s="31">
        <v>23550</v>
      </c>
      <c r="L340" s="31">
        <v>22975.05</v>
      </c>
      <c r="M340" s="31">
        <v>0.86607999999999996</v>
      </c>
      <c r="N340" s="1"/>
      <c r="O340" s="1"/>
    </row>
    <row r="341" spans="1:15" ht="12.75" customHeight="1">
      <c r="A341" s="33">
        <v>331</v>
      </c>
      <c r="B341" s="53" t="s">
        <v>472</v>
      </c>
      <c r="C341" s="31">
        <v>78.75</v>
      </c>
      <c r="D341" s="36">
        <v>78.783333333333346</v>
      </c>
      <c r="E341" s="36">
        <v>77.666666666666686</v>
      </c>
      <c r="F341" s="36">
        <v>76.583333333333343</v>
      </c>
      <c r="G341" s="36">
        <v>75.466666666666683</v>
      </c>
      <c r="H341" s="36">
        <v>79.866666666666688</v>
      </c>
      <c r="I341" s="36">
        <v>80.983333333333334</v>
      </c>
      <c r="J341" s="36">
        <v>82.066666666666691</v>
      </c>
      <c r="K341" s="31">
        <v>79.900000000000006</v>
      </c>
      <c r="L341" s="31">
        <v>77.7</v>
      </c>
      <c r="M341" s="31">
        <v>40.560609999999997</v>
      </c>
      <c r="N341" s="1"/>
      <c r="O341" s="1"/>
    </row>
    <row r="342" spans="1:15" ht="12.75" customHeight="1">
      <c r="A342" s="33">
        <v>332</v>
      </c>
      <c r="B342" s="53" t="s">
        <v>467</v>
      </c>
      <c r="C342" s="31">
        <v>52.15</v>
      </c>
      <c r="D342" s="36">
        <v>52.116666666666674</v>
      </c>
      <c r="E342" s="36">
        <v>51.733333333333348</v>
      </c>
      <c r="F342" s="36">
        <v>51.316666666666677</v>
      </c>
      <c r="G342" s="36">
        <v>50.933333333333351</v>
      </c>
      <c r="H342" s="36">
        <v>52.533333333333346</v>
      </c>
      <c r="I342" s="36">
        <v>52.916666666666671</v>
      </c>
      <c r="J342" s="36">
        <v>53.333333333333343</v>
      </c>
      <c r="K342" s="31">
        <v>52.5</v>
      </c>
      <c r="L342" s="31">
        <v>51.7</v>
      </c>
      <c r="M342" s="31">
        <v>129.13226</v>
      </c>
      <c r="N342" s="1"/>
      <c r="O342" s="1"/>
    </row>
    <row r="343" spans="1:15" ht="12.75" customHeight="1">
      <c r="A343" s="33">
        <v>333</v>
      </c>
      <c r="B343" s="53" t="s">
        <v>288</v>
      </c>
      <c r="C343" s="31">
        <v>386.95</v>
      </c>
      <c r="D343" s="36">
        <v>389.59999999999997</v>
      </c>
      <c r="E343" s="36">
        <v>381.34999999999991</v>
      </c>
      <c r="F343" s="36">
        <v>375.74999999999994</v>
      </c>
      <c r="G343" s="36">
        <v>367.49999999999989</v>
      </c>
      <c r="H343" s="36">
        <v>395.19999999999993</v>
      </c>
      <c r="I343" s="36">
        <v>403.45000000000005</v>
      </c>
      <c r="J343" s="36">
        <v>409.04999999999995</v>
      </c>
      <c r="K343" s="31">
        <v>397.85</v>
      </c>
      <c r="L343" s="31">
        <v>384</v>
      </c>
      <c r="M343" s="31">
        <v>8.4679500000000001</v>
      </c>
      <c r="N343" s="1"/>
      <c r="O343" s="1"/>
    </row>
    <row r="344" spans="1:15" ht="12.75" customHeight="1">
      <c r="A344" s="33">
        <v>334</v>
      </c>
      <c r="B344" s="53" t="s">
        <v>468</v>
      </c>
      <c r="C344" s="31">
        <v>135.55000000000001</v>
      </c>
      <c r="D344" s="36">
        <v>136.30000000000001</v>
      </c>
      <c r="E344" s="36">
        <v>134.05000000000001</v>
      </c>
      <c r="F344" s="36">
        <v>132.55000000000001</v>
      </c>
      <c r="G344" s="36">
        <v>130.30000000000001</v>
      </c>
      <c r="H344" s="36">
        <v>137.80000000000001</v>
      </c>
      <c r="I344" s="36">
        <v>140.05000000000001</v>
      </c>
      <c r="J344" s="36">
        <v>141.55000000000001</v>
      </c>
      <c r="K344" s="31">
        <v>138.55000000000001</v>
      </c>
      <c r="L344" s="31">
        <v>134.80000000000001</v>
      </c>
      <c r="M344" s="31">
        <v>13.765980000000001</v>
      </c>
      <c r="N344" s="1"/>
      <c r="O344" s="1"/>
    </row>
    <row r="345" spans="1:15" ht="12.75" customHeight="1">
      <c r="A345" s="33">
        <v>335</v>
      </c>
      <c r="B345" s="53" t="s">
        <v>189</v>
      </c>
      <c r="C345" s="31">
        <v>165.25</v>
      </c>
      <c r="D345" s="36">
        <v>163.73333333333332</v>
      </c>
      <c r="E345" s="36">
        <v>161.71666666666664</v>
      </c>
      <c r="F345" s="36">
        <v>158.18333333333331</v>
      </c>
      <c r="G345" s="36">
        <v>156.16666666666663</v>
      </c>
      <c r="H345" s="36">
        <v>167.26666666666665</v>
      </c>
      <c r="I345" s="36">
        <v>169.28333333333336</v>
      </c>
      <c r="J345" s="36">
        <v>172.81666666666666</v>
      </c>
      <c r="K345" s="31">
        <v>165.75</v>
      </c>
      <c r="L345" s="31">
        <v>160.19999999999999</v>
      </c>
      <c r="M345" s="31">
        <v>302.50871000000001</v>
      </c>
      <c r="N345" s="1"/>
      <c r="O345" s="1"/>
    </row>
    <row r="346" spans="1:15" ht="12.75" customHeight="1">
      <c r="A346" s="33">
        <v>336</v>
      </c>
      <c r="B346" s="53" t="s">
        <v>859</v>
      </c>
      <c r="C346" s="31">
        <v>52.15</v>
      </c>
      <c r="D346" s="36">
        <v>52.25</v>
      </c>
      <c r="E346" s="36">
        <v>51.65</v>
      </c>
      <c r="F346" s="36">
        <v>51.15</v>
      </c>
      <c r="G346" s="36">
        <v>50.55</v>
      </c>
      <c r="H346" s="36">
        <v>52.75</v>
      </c>
      <c r="I346" s="36">
        <v>53.349999999999994</v>
      </c>
      <c r="J346" s="36">
        <v>53.85</v>
      </c>
      <c r="K346" s="31">
        <v>52.85</v>
      </c>
      <c r="L346" s="31">
        <v>51.75</v>
      </c>
      <c r="M346" s="31">
        <v>59.971890000000002</v>
      </c>
      <c r="N346" s="1"/>
      <c r="O346" s="1"/>
    </row>
    <row r="347" spans="1:15" ht="12.75" customHeight="1">
      <c r="A347" s="33">
        <v>337</v>
      </c>
      <c r="B347" s="53" t="s">
        <v>469</v>
      </c>
      <c r="C347" s="31">
        <v>233.1</v>
      </c>
      <c r="D347" s="36">
        <v>233.6</v>
      </c>
      <c r="E347" s="36">
        <v>231.5</v>
      </c>
      <c r="F347" s="36">
        <v>229.9</v>
      </c>
      <c r="G347" s="36">
        <v>227.8</v>
      </c>
      <c r="H347" s="36">
        <v>235.2</v>
      </c>
      <c r="I347" s="36">
        <v>237.29999999999995</v>
      </c>
      <c r="J347" s="36">
        <v>238.89999999999998</v>
      </c>
      <c r="K347" s="31">
        <v>235.7</v>
      </c>
      <c r="L347" s="31">
        <v>232</v>
      </c>
      <c r="M347" s="31">
        <v>2.3493400000000002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243.45</v>
      </c>
      <c r="D348" s="36">
        <v>243.15</v>
      </c>
      <c r="E348" s="36">
        <v>241.3</v>
      </c>
      <c r="F348" s="36">
        <v>239.15</v>
      </c>
      <c r="G348" s="36">
        <v>237.3</v>
      </c>
      <c r="H348" s="36">
        <v>245.3</v>
      </c>
      <c r="I348" s="36">
        <v>247.14999999999998</v>
      </c>
      <c r="J348" s="36">
        <v>249.3</v>
      </c>
      <c r="K348" s="31">
        <v>245</v>
      </c>
      <c r="L348" s="31">
        <v>241</v>
      </c>
      <c r="M348" s="31">
        <v>69.369479999999996</v>
      </c>
      <c r="N348" s="1"/>
      <c r="O348" s="1"/>
    </row>
    <row r="349" spans="1:15" ht="12.75" customHeight="1">
      <c r="A349" s="33">
        <v>339</v>
      </c>
      <c r="B349" s="53" t="s">
        <v>473</v>
      </c>
      <c r="C349" s="31">
        <v>369</v>
      </c>
      <c r="D349" s="36">
        <v>368.5333333333333</v>
      </c>
      <c r="E349" s="36">
        <v>364.36666666666662</v>
      </c>
      <c r="F349" s="36">
        <v>359.73333333333329</v>
      </c>
      <c r="G349" s="36">
        <v>355.56666666666661</v>
      </c>
      <c r="H349" s="36">
        <v>373.16666666666663</v>
      </c>
      <c r="I349" s="36">
        <v>377.33333333333337</v>
      </c>
      <c r="J349" s="36">
        <v>381.96666666666664</v>
      </c>
      <c r="K349" s="31">
        <v>372.7</v>
      </c>
      <c r="L349" s="31">
        <v>363.9</v>
      </c>
      <c r="M349" s="31">
        <v>2.43492</v>
      </c>
      <c r="N349" s="1"/>
      <c r="O349" s="1"/>
    </row>
    <row r="350" spans="1:15" ht="12.75" customHeight="1">
      <c r="A350" s="33">
        <v>340</v>
      </c>
      <c r="B350" s="53" t="s">
        <v>192</v>
      </c>
      <c r="C350" s="31">
        <v>1130.75</v>
      </c>
      <c r="D350" s="36">
        <v>1133.0166666666667</v>
      </c>
      <c r="E350" s="36">
        <v>1123.3333333333333</v>
      </c>
      <c r="F350" s="36">
        <v>1115.9166666666665</v>
      </c>
      <c r="G350" s="36">
        <v>1106.2333333333331</v>
      </c>
      <c r="H350" s="36">
        <v>1140.4333333333334</v>
      </c>
      <c r="I350" s="36">
        <v>1150.1166666666668</v>
      </c>
      <c r="J350" s="36">
        <v>1157.5333333333335</v>
      </c>
      <c r="K350" s="31">
        <v>1142.7</v>
      </c>
      <c r="L350" s="31">
        <v>1125.5999999999999</v>
      </c>
      <c r="M350" s="31">
        <v>2.1725500000000002</v>
      </c>
      <c r="N350" s="1"/>
      <c r="O350" s="1"/>
    </row>
    <row r="351" spans="1:15" ht="12.75" customHeight="1">
      <c r="A351" s="33">
        <v>341</v>
      </c>
      <c r="B351" s="53" t="s">
        <v>194</v>
      </c>
      <c r="C351" s="31">
        <v>186.55</v>
      </c>
      <c r="D351" s="36">
        <v>187</v>
      </c>
      <c r="E351" s="36">
        <v>185.8</v>
      </c>
      <c r="F351" s="36">
        <v>185.05</v>
      </c>
      <c r="G351" s="36">
        <v>183.85000000000002</v>
      </c>
      <c r="H351" s="36">
        <v>187.75</v>
      </c>
      <c r="I351" s="36">
        <v>188.95</v>
      </c>
      <c r="J351" s="36">
        <v>189.7</v>
      </c>
      <c r="K351" s="31">
        <v>188.2</v>
      </c>
      <c r="L351" s="31">
        <v>186.25</v>
      </c>
      <c r="M351" s="31">
        <v>123.76549</v>
      </c>
      <c r="N351" s="1"/>
      <c r="O351" s="1"/>
    </row>
    <row r="352" spans="1:15" ht="12.75" customHeight="1">
      <c r="A352" s="33">
        <v>342</v>
      </c>
      <c r="B352" s="53" t="s">
        <v>289</v>
      </c>
      <c r="C352" s="31">
        <v>319.85000000000002</v>
      </c>
      <c r="D352" s="36">
        <v>321.05</v>
      </c>
      <c r="E352" s="36">
        <v>317.3</v>
      </c>
      <c r="F352" s="36">
        <v>314.75</v>
      </c>
      <c r="G352" s="36">
        <v>311</v>
      </c>
      <c r="H352" s="36">
        <v>323.60000000000002</v>
      </c>
      <c r="I352" s="36">
        <v>327.35000000000002</v>
      </c>
      <c r="J352" s="36">
        <v>329.90000000000003</v>
      </c>
      <c r="K352" s="31">
        <v>324.8</v>
      </c>
      <c r="L352" s="31">
        <v>318.5</v>
      </c>
      <c r="M352" s="31">
        <v>30.875540000000001</v>
      </c>
      <c r="N352" s="1"/>
      <c r="O352" s="1"/>
    </row>
    <row r="353" spans="1:15" ht="12.75" customHeight="1">
      <c r="A353" s="33">
        <v>343</v>
      </c>
      <c r="B353" s="53" t="s">
        <v>474</v>
      </c>
      <c r="C353" s="31">
        <v>1162.5</v>
      </c>
      <c r="D353" s="36">
        <v>1169.5</v>
      </c>
      <c r="E353" s="36">
        <v>1149</v>
      </c>
      <c r="F353" s="36">
        <v>1135.5</v>
      </c>
      <c r="G353" s="36">
        <v>1115</v>
      </c>
      <c r="H353" s="36">
        <v>1183</v>
      </c>
      <c r="I353" s="36">
        <v>1203.5</v>
      </c>
      <c r="J353" s="36">
        <v>1217</v>
      </c>
      <c r="K353" s="31">
        <v>1190</v>
      </c>
      <c r="L353" s="31">
        <v>1156</v>
      </c>
      <c r="M353" s="31">
        <v>1.36189</v>
      </c>
      <c r="N353" s="1"/>
      <c r="O353" s="1"/>
    </row>
    <row r="354" spans="1:15" ht="12.75" customHeight="1">
      <c r="A354" s="33">
        <v>344</v>
      </c>
      <c r="B354" s="53" t="s">
        <v>290</v>
      </c>
      <c r="C354" s="31">
        <v>937.85</v>
      </c>
      <c r="D354" s="36">
        <v>935.61666666666667</v>
      </c>
      <c r="E354" s="36">
        <v>927.23333333333335</v>
      </c>
      <c r="F354" s="36">
        <v>916.61666666666667</v>
      </c>
      <c r="G354" s="36">
        <v>908.23333333333335</v>
      </c>
      <c r="H354" s="36">
        <v>946.23333333333335</v>
      </c>
      <c r="I354" s="36">
        <v>954.61666666666679</v>
      </c>
      <c r="J354" s="36">
        <v>965.23333333333335</v>
      </c>
      <c r="K354" s="31">
        <v>944</v>
      </c>
      <c r="L354" s="31">
        <v>925</v>
      </c>
      <c r="M354" s="31">
        <v>17.222349999999999</v>
      </c>
      <c r="N354" s="1"/>
      <c r="O354" s="1"/>
    </row>
    <row r="355" spans="1:15" ht="12.75" customHeight="1">
      <c r="A355" s="33">
        <v>345</v>
      </c>
      <c r="B355" s="53" t="s">
        <v>193</v>
      </c>
      <c r="C355" s="31">
        <v>4106.5</v>
      </c>
      <c r="D355" s="36">
        <v>4114.4000000000005</v>
      </c>
      <c r="E355" s="36">
        <v>4081.3500000000013</v>
      </c>
      <c r="F355" s="36">
        <v>4056.2000000000007</v>
      </c>
      <c r="G355" s="36">
        <v>4023.1500000000015</v>
      </c>
      <c r="H355" s="36">
        <v>4139.5500000000011</v>
      </c>
      <c r="I355" s="36">
        <v>4172.6000000000004</v>
      </c>
      <c r="J355" s="36">
        <v>4197.7500000000009</v>
      </c>
      <c r="K355" s="31">
        <v>4147.45</v>
      </c>
      <c r="L355" s="31">
        <v>4089.25</v>
      </c>
      <c r="M355" s="31">
        <v>0.44508999999999999</v>
      </c>
      <c r="N355" s="1"/>
      <c r="O355" s="1"/>
    </row>
    <row r="356" spans="1:15" ht="12.75" customHeight="1">
      <c r="A356" s="33">
        <v>346</v>
      </c>
      <c r="B356" s="53" t="s">
        <v>475</v>
      </c>
      <c r="C356" s="31">
        <v>228.15</v>
      </c>
      <c r="D356" s="36">
        <v>226.9</v>
      </c>
      <c r="E356" s="36">
        <v>225.3</v>
      </c>
      <c r="F356" s="36">
        <v>222.45000000000002</v>
      </c>
      <c r="G356" s="36">
        <v>220.85000000000002</v>
      </c>
      <c r="H356" s="36">
        <v>229.75</v>
      </c>
      <c r="I356" s="36">
        <v>231.34999999999997</v>
      </c>
      <c r="J356" s="36">
        <v>234.2</v>
      </c>
      <c r="K356" s="31">
        <v>228.5</v>
      </c>
      <c r="L356" s="31">
        <v>224.05</v>
      </c>
      <c r="M356" s="31">
        <v>2.4419900000000001</v>
      </c>
      <c r="N356" s="1"/>
      <c r="O356" s="1"/>
    </row>
    <row r="357" spans="1:15" ht="12.75" customHeight="1">
      <c r="A357" s="33">
        <v>347</v>
      </c>
      <c r="B357" s="53" t="s">
        <v>195</v>
      </c>
      <c r="C357" s="31">
        <v>38919.65</v>
      </c>
      <c r="D357" s="36">
        <v>39098.26666666667</v>
      </c>
      <c r="E357" s="36">
        <v>38701.383333333339</v>
      </c>
      <c r="F357" s="36">
        <v>38483.116666666669</v>
      </c>
      <c r="G357" s="36">
        <v>38086.233333333337</v>
      </c>
      <c r="H357" s="36">
        <v>39316.53333333334</v>
      </c>
      <c r="I357" s="36">
        <v>39713.416666666672</v>
      </c>
      <c r="J357" s="36">
        <v>39931.683333333342</v>
      </c>
      <c r="K357" s="31">
        <v>39495.15</v>
      </c>
      <c r="L357" s="31">
        <v>38880</v>
      </c>
      <c r="M357" s="31">
        <v>0.13904</v>
      </c>
      <c r="N357" s="1"/>
      <c r="O357" s="1"/>
    </row>
    <row r="358" spans="1:15" ht="12.75" customHeight="1">
      <c r="A358" s="33">
        <v>348</v>
      </c>
      <c r="B358" s="53" t="s">
        <v>292</v>
      </c>
      <c r="C358" s="31">
        <v>1319.4</v>
      </c>
      <c r="D358" s="36">
        <v>1325.5333333333335</v>
      </c>
      <c r="E358" s="36">
        <v>1304.0666666666671</v>
      </c>
      <c r="F358" s="36">
        <v>1288.7333333333336</v>
      </c>
      <c r="G358" s="36">
        <v>1267.2666666666671</v>
      </c>
      <c r="H358" s="36">
        <v>1340.866666666667</v>
      </c>
      <c r="I358" s="36">
        <v>1362.3333333333337</v>
      </c>
      <c r="J358" s="36">
        <v>1377.666666666667</v>
      </c>
      <c r="K358" s="31">
        <v>1347</v>
      </c>
      <c r="L358" s="31">
        <v>1310.2</v>
      </c>
      <c r="M358" s="31">
        <v>3.6330900000000002</v>
      </c>
      <c r="N358" s="1"/>
      <c r="O358" s="1"/>
    </row>
    <row r="359" spans="1:15" ht="12.75" customHeight="1">
      <c r="A359" s="33">
        <v>349</v>
      </c>
      <c r="B359" s="53" t="s">
        <v>291</v>
      </c>
      <c r="C359" s="31">
        <v>738.5</v>
      </c>
      <c r="D359" s="36">
        <v>737.5</v>
      </c>
      <c r="E359" s="36">
        <v>729.05</v>
      </c>
      <c r="F359" s="36">
        <v>719.59999999999991</v>
      </c>
      <c r="G359" s="36">
        <v>711.14999999999986</v>
      </c>
      <c r="H359" s="36">
        <v>746.95</v>
      </c>
      <c r="I359" s="36">
        <v>755.40000000000009</v>
      </c>
      <c r="J359" s="36">
        <v>764.85000000000014</v>
      </c>
      <c r="K359" s="31">
        <v>745.95</v>
      </c>
      <c r="L359" s="31">
        <v>728.05</v>
      </c>
      <c r="M359" s="31">
        <v>10.674950000000001</v>
      </c>
      <c r="N359" s="1"/>
      <c r="O359" s="1"/>
    </row>
    <row r="360" spans="1:15" ht="12.75" customHeight="1">
      <c r="A360" s="33">
        <v>350</v>
      </c>
      <c r="B360" s="53" t="s">
        <v>476</v>
      </c>
      <c r="C360" s="31">
        <v>203.9</v>
      </c>
      <c r="D360" s="36">
        <v>203.25</v>
      </c>
      <c r="E360" s="36">
        <v>200.85</v>
      </c>
      <c r="F360" s="36">
        <v>197.79999999999998</v>
      </c>
      <c r="G360" s="36">
        <v>195.39999999999998</v>
      </c>
      <c r="H360" s="36">
        <v>206.3</v>
      </c>
      <c r="I360" s="36">
        <v>208.7</v>
      </c>
      <c r="J360" s="36">
        <v>211.75000000000003</v>
      </c>
      <c r="K360" s="31">
        <v>205.65</v>
      </c>
      <c r="L360" s="31">
        <v>200.2</v>
      </c>
      <c r="M360" s="31">
        <v>17.606549999999999</v>
      </c>
      <c r="N360" s="1"/>
      <c r="O360" s="1"/>
    </row>
    <row r="361" spans="1:15" ht="12.75" customHeight="1">
      <c r="A361" s="33">
        <v>351</v>
      </c>
      <c r="B361" s="53" t="s">
        <v>197</v>
      </c>
      <c r="C361" s="31">
        <v>5760.9</v>
      </c>
      <c r="D361" s="36">
        <v>5761.05</v>
      </c>
      <c r="E361" s="36">
        <v>5715.05</v>
      </c>
      <c r="F361" s="36">
        <v>5669.2</v>
      </c>
      <c r="G361" s="36">
        <v>5623.2</v>
      </c>
      <c r="H361" s="36">
        <v>5806.9000000000005</v>
      </c>
      <c r="I361" s="36">
        <v>5852.9000000000005</v>
      </c>
      <c r="J361" s="36">
        <v>5898.7500000000009</v>
      </c>
      <c r="K361" s="31">
        <v>5807.05</v>
      </c>
      <c r="L361" s="31">
        <v>5715.2</v>
      </c>
      <c r="M361" s="31">
        <v>4.2799100000000001</v>
      </c>
      <c r="N361" s="1"/>
      <c r="O361" s="1"/>
    </row>
    <row r="362" spans="1:15" ht="12.75" customHeight="1">
      <c r="A362" s="33">
        <v>352</v>
      </c>
      <c r="B362" s="53" t="s">
        <v>198</v>
      </c>
      <c r="C362" s="31">
        <v>231.15</v>
      </c>
      <c r="D362" s="36">
        <v>231.51666666666665</v>
      </c>
      <c r="E362" s="36">
        <v>230.0333333333333</v>
      </c>
      <c r="F362" s="36">
        <v>228.91666666666666</v>
      </c>
      <c r="G362" s="36">
        <v>227.43333333333331</v>
      </c>
      <c r="H362" s="36">
        <v>232.6333333333333</v>
      </c>
      <c r="I362" s="36">
        <v>234.11666666666665</v>
      </c>
      <c r="J362" s="36">
        <v>235.23333333333329</v>
      </c>
      <c r="K362" s="31">
        <v>233</v>
      </c>
      <c r="L362" s="31">
        <v>230.4</v>
      </c>
      <c r="M362" s="31">
        <v>13.53768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3939.7</v>
      </c>
      <c r="D363" s="36">
        <v>3958.5666666666671</v>
      </c>
      <c r="E363" s="36">
        <v>3907.1833333333343</v>
      </c>
      <c r="F363" s="36">
        <v>3874.6666666666674</v>
      </c>
      <c r="G363" s="36">
        <v>3823.2833333333347</v>
      </c>
      <c r="H363" s="36">
        <v>3991.0833333333339</v>
      </c>
      <c r="I363" s="36">
        <v>4042.4666666666662</v>
      </c>
      <c r="J363" s="36">
        <v>4074.9833333333336</v>
      </c>
      <c r="K363" s="31">
        <v>4009.95</v>
      </c>
      <c r="L363" s="31">
        <v>3926.05</v>
      </c>
      <c r="M363" s="31">
        <v>0.11317000000000001</v>
      </c>
      <c r="N363" s="1"/>
      <c r="O363" s="1"/>
    </row>
    <row r="364" spans="1:15" ht="12.75" customHeight="1">
      <c r="A364" s="33">
        <v>354</v>
      </c>
      <c r="B364" s="53" t="s">
        <v>480</v>
      </c>
      <c r="C364" s="31">
        <v>1924.95</v>
      </c>
      <c r="D364" s="36">
        <v>1954.1500000000003</v>
      </c>
      <c r="E364" s="36">
        <v>1884.1500000000005</v>
      </c>
      <c r="F364" s="36">
        <v>1843.3500000000001</v>
      </c>
      <c r="G364" s="36">
        <v>1773.3500000000004</v>
      </c>
      <c r="H364" s="36">
        <v>1994.9500000000007</v>
      </c>
      <c r="I364" s="36">
        <v>2064.9500000000003</v>
      </c>
      <c r="J364" s="36">
        <v>2105.7500000000009</v>
      </c>
      <c r="K364" s="31">
        <v>2024.15</v>
      </c>
      <c r="L364" s="31">
        <v>1913.35</v>
      </c>
      <c r="M364" s="31">
        <v>4.3675699999999997</v>
      </c>
      <c r="N364" s="1"/>
      <c r="O364" s="1"/>
    </row>
    <row r="365" spans="1:15" ht="12.75" customHeight="1">
      <c r="A365" s="33">
        <v>355</v>
      </c>
      <c r="B365" s="53" t="s">
        <v>201</v>
      </c>
      <c r="C365" s="31">
        <v>3500.05</v>
      </c>
      <c r="D365" s="36">
        <v>3504.3666666666663</v>
      </c>
      <c r="E365" s="36">
        <v>3475.3833333333328</v>
      </c>
      <c r="F365" s="36">
        <v>3450.7166666666662</v>
      </c>
      <c r="G365" s="36">
        <v>3421.7333333333327</v>
      </c>
      <c r="H365" s="36">
        <v>3529.0333333333328</v>
      </c>
      <c r="I365" s="36">
        <v>3558.0166666666664</v>
      </c>
      <c r="J365" s="36">
        <v>3582.6833333333329</v>
      </c>
      <c r="K365" s="31">
        <v>3533.35</v>
      </c>
      <c r="L365" s="31">
        <v>3479.7</v>
      </c>
      <c r="M365" s="31">
        <v>1.8636999999999999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2434.6</v>
      </c>
      <c r="D366" s="36">
        <v>2438.8666666666668</v>
      </c>
      <c r="E366" s="36">
        <v>2414.4833333333336</v>
      </c>
      <c r="F366" s="36">
        <v>2394.3666666666668</v>
      </c>
      <c r="G366" s="36">
        <v>2369.9833333333336</v>
      </c>
      <c r="H366" s="36">
        <v>2458.9833333333336</v>
      </c>
      <c r="I366" s="36">
        <v>2483.3666666666668</v>
      </c>
      <c r="J366" s="36">
        <v>2503.4833333333336</v>
      </c>
      <c r="K366" s="31">
        <v>2463.25</v>
      </c>
      <c r="L366" s="31">
        <v>2418.75</v>
      </c>
      <c r="M366" s="31">
        <v>4.1288799999999997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1056.5999999999999</v>
      </c>
      <c r="D367" s="36">
        <v>1057.5166666666667</v>
      </c>
      <c r="E367" s="36">
        <v>1047.1833333333334</v>
      </c>
      <c r="F367" s="36">
        <v>1037.7666666666667</v>
      </c>
      <c r="G367" s="36">
        <v>1027.4333333333334</v>
      </c>
      <c r="H367" s="36">
        <v>1066.9333333333334</v>
      </c>
      <c r="I367" s="36">
        <v>1077.2666666666669</v>
      </c>
      <c r="J367" s="36">
        <v>1086.6833333333334</v>
      </c>
      <c r="K367" s="31">
        <v>1067.8499999999999</v>
      </c>
      <c r="L367" s="31">
        <v>1048.0999999999999</v>
      </c>
      <c r="M367" s="31">
        <v>4.0133099999999997</v>
      </c>
      <c r="N367" s="1"/>
      <c r="O367" s="1"/>
    </row>
    <row r="368" spans="1:15" ht="12.75" customHeight="1">
      <c r="A368" s="33">
        <v>358</v>
      </c>
      <c r="B368" s="53" t="s">
        <v>481</v>
      </c>
      <c r="C368" s="31">
        <v>96.95</v>
      </c>
      <c r="D368" s="36">
        <v>97.316666666666677</v>
      </c>
      <c r="E368" s="36">
        <v>96.233333333333348</v>
      </c>
      <c r="F368" s="36">
        <v>95.516666666666666</v>
      </c>
      <c r="G368" s="36">
        <v>94.433333333333337</v>
      </c>
      <c r="H368" s="36">
        <v>98.03333333333336</v>
      </c>
      <c r="I368" s="36">
        <v>99.116666666666703</v>
      </c>
      <c r="J368" s="36">
        <v>99.833333333333371</v>
      </c>
      <c r="K368" s="31">
        <v>98.4</v>
      </c>
      <c r="L368" s="31">
        <v>96.6</v>
      </c>
      <c r="M368" s="31">
        <v>23.828779999999998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720.7</v>
      </c>
      <c r="D369" s="36">
        <v>723.33333333333337</v>
      </c>
      <c r="E369" s="36">
        <v>716.86666666666679</v>
      </c>
      <c r="F369" s="36">
        <v>713.03333333333342</v>
      </c>
      <c r="G369" s="36">
        <v>706.56666666666683</v>
      </c>
      <c r="H369" s="36">
        <v>727.16666666666674</v>
      </c>
      <c r="I369" s="36">
        <v>733.63333333333321</v>
      </c>
      <c r="J369" s="36">
        <v>737.4666666666667</v>
      </c>
      <c r="K369" s="31">
        <v>729.8</v>
      </c>
      <c r="L369" s="31">
        <v>719.5</v>
      </c>
      <c r="M369" s="31">
        <v>1.5416000000000001</v>
      </c>
      <c r="N369" s="1"/>
      <c r="O369" s="1"/>
    </row>
    <row r="370" spans="1:15" ht="12.75" customHeight="1">
      <c r="A370" s="33">
        <v>360</v>
      </c>
      <c r="B370" s="53" t="s">
        <v>478</v>
      </c>
      <c r="C370" s="31">
        <v>365.55</v>
      </c>
      <c r="D370" s="36">
        <v>367.03333333333336</v>
      </c>
      <c r="E370" s="36">
        <v>361.4666666666667</v>
      </c>
      <c r="F370" s="36">
        <v>357.38333333333333</v>
      </c>
      <c r="G370" s="36">
        <v>351.81666666666666</v>
      </c>
      <c r="H370" s="36">
        <v>371.11666666666673</v>
      </c>
      <c r="I370" s="36">
        <v>376.68333333333345</v>
      </c>
      <c r="J370" s="36">
        <v>380.76666666666677</v>
      </c>
      <c r="K370" s="31">
        <v>372.6</v>
      </c>
      <c r="L370" s="31">
        <v>362.95</v>
      </c>
      <c r="M370" s="31">
        <v>2.28714</v>
      </c>
      <c r="N370" s="1"/>
      <c r="O370" s="1"/>
    </row>
    <row r="371" spans="1:15" ht="12.75" customHeight="1">
      <c r="A371" s="33">
        <v>361</v>
      </c>
      <c r="B371" s="53" t="s">
        <v>482</v>
      </c>
      <c r="C371" s="31">
        <v>1370.05</v>
      </c>
      <c r="D371" s="36">
        <v>1371.9000000000003</v>
      </c>
      <c r="E371" s="36">
        <v>1356.0500000000006</v>
      </c>
      <c r="F371" s="36">
        <v>1342.0500000000004</v>
      </c>
      <c r="G371" s="36">
        <v>1326.2000000000007</v>
      </c>
      <c r="H371" s="36">
        <v>1385.9000000000005</v>
      </c>
      <c r="I371" s="36">
        <v>1401.7500000000005</v>
      </c>
      <c r="J371" s="36">
        <v>1415.7500000000005</v>
      </c>
      <c r="K371" s="31">
        <v>1387.75</v>
      </c>
      <c r="L371" s="31">
        <v>1357.9</v>
      </c>
      <c r="M371" s="31">
        <v>0.31644</v>
      </c>
      <c r="N371" s="1"/>
      <c r="O371" s="1"/>
    </row>
    <row r="372" spans="1:15" ht="12.75" customHeight="1">
      <c r="A372" s="33">
        <v>362</v>
      </c>
      <c r="B372" s="53" t="s">
        <v>203</v>
      </c>
      <c r="C372" s="31">
        <v>5420.5</v>
      </c>
      <c r="D372" s="36">
        <v>5402.0999999999995</v>
      </c>
      <c r="E372" s="36">
        <v>5355.1999999999989</v>
      </c>
      <c r="F372" s="36">
        <v>5289.9</v>
      </c>
      <c r="G372" s="36">
        <v>5242.9999999999991</v>
      </c>
      <c r="H372" s="36">
        <v>5467.3999999999987</v>
      </c>
      <c r="I372" s="36">
        <v>5514.2999999999984</v>
      </c>
      <c r="J372" s="36">
        <v>5579.5999999999985</v>
      </c>
      <c r="K372" s="31">
        <v>5449</v>
      </c>
      <c r="L372" s="31">
        <v>5336.8</v>
      </c>
      <c r="M372" s="31">
        <v>7.2701799999999999</v>
      </c>
      <c r="N372" s="1"/>
      <c r="O372" s="1"/>
    </row>
    <row r="373" spans="1:15" ht="12.75" customHeight="1">
      <c r="A373" s="33">
        <v>363</v>
      </c>
      <c r="B373" s="53" t="s">
        <v>483</v>
      </c>
      <c r="C373" s="31">
        <v>1131.8499999999999</v>
      </c>
      <c r="D373" s="36">
        <v>1134.6166666666666</v>
      </c>
      <c r="E373" s="36">
        <v>1127.2333333333331</v>
      </c>
      <c r="F373" s="36">
        <v>1122.6166666666666</v>
      </c>
      <c r="G373" s="36">
        <v>1115.2333333333331</v>
      </c>
      <c r="H373" s="36">
        <v>1139.2333333333331</v>
      </c>
      <c r="I373" s="36">
        <v>1146.6166666666668</v>
      </c>
      <c r="J373" s="36">
        <v>1151.2333333333331</v>
      </c>
      <c r="K373" s="31">
        <v>1142</v>
      </c>
      <c r="L373" s="31">
        <v>1130</v>
      </c>
      <c r="M373" s="31">
        <v>0.82121</v>
      </c>
      <c r="N373" s="1"/>
      <c r="O373" s="1"/>
    </row>
    <row r="374" spans="1:15" ht="12.75" customHeight="1">
      <c r="A374" s="33">
        <v>364</v>
      </c>
      <c r="B374" s="53" t="s">
        <v>293</v>
      </c>
      <c r="C374" s="31">
        <v>377.5</v>
      </c>
      <c r="D374" s="36">
        <v>378.01666666666665</v>
      </c>
      <c r="E374" s="36">
        <v>375.0333333333333</v>
      </c>
      <c r="F374" s="36">
        <v>372.56666666666666</v>
      </c>
      <c r="G374" s="36">
        <v>369.58333333333331</v>
      </c>
      <c r="H374" s="36">
        <v>380.48333333333329</v>
      </c>
      <c r="I374" s="36">
        <v>383.46666666666664</v>
      </c>
      <c r="J374" s="36">
        <v>385.93333333333328</v>
      </c>
      <c r="K374" s="31">
        <v>381</v>
      </c>
      <c r="L374" s="31">
        <v>375.55</v>
      </c>
      <c r="M374" s="31">
        <v>10.08065</v>
      </c>
      <c r="N374" s="1"/>
      <c r="O374" s="1"/>
    </row>
    <row r="375" spans="1:15" ht="12.75" customHeight="1">
      <c r="A375" s="33">
        <v>365</v>
      </c>
      <c r="B375" s="53" t="s">
        <v>199</v>
      </c>
      <c r="C375" s="31">
        <v>251.9</v>
      </c>
      <c r="D375" s="36">
        <v>253.53333333333333</v>
      </c>
      <c r="E375" s="36">
        <v>248.86666666666667</v>
      </c>
      <c r="F375" s="36">
        <v>245.83333333333334</v>
      </c>
      <c r="G375" s="36">
        <v>241.16666666666669</v>
      </c>
      <c r="H375" s="36">
        <v>256.56666666666666</v>
      </c>
      <c r="I375" s="36">
        <v>261.23333333333335</v>
      </c>
      <c r="J375" s="36">
        <v>264.26666666666665</v>
      </c>
      <c r="K375" s="31">
        <v>258.2</v>
      </c>
      <c r="L375" s="31">
        <v>250.5</v>
      </c>
      <c r="M375" s="31">
        <v>158.28545</v>
      </c>
      <c r="N375" s="1"/>
      <c r="O375" s="1"/>
    </row>
    <row r="376" spans="1:15" ht="12.75" customHeight="1">
      <c r="A376" s="33">
        <v>366</v>
      </c>
      <c r="B376" s="53" t="s">
        <v>204</v>
      </c>
      <c r="C376" s="31">
        <v>203.05</v>
      </c>
      <c r="D376" s="36">
        <v>202.33333333333334</v>
      </c>
      <c r="E376" s="36">
        <v>200.81666666666669</v>
      </c>
      <c r="F376" s="36">
        <v>198.58333333333334</v>
      </c>
      <c r="G376" s="36">
        <v>197.06666666666669</v>
      </c>
      <c r="H376" s="36">
        <v>204.56666666666669</v>
      </c>
      <c r="I376" s="36">
        <v>206.08333333333334</v>
      </c>
      <c r="J376" s="36">
        <v>208.31666666666669</v>
      </c>
      <c r="K376" s="31">
        <v>203.85</v>
      </c>
      <c r="L376" s="31">
        <v>200.1</v>
      </c>
      <c r="M376" s="31">
        <v>183.36655999999999</v>
      </c>
      <c r="N376" s="1"/>
      <c r="O376" s="1"/>
    </row>
    <row r="377" spans="1:15" ht="12.75" customHeight="1">
      <c r="A377" s="33">
        <v>367</v>
      </c>
      <c r="B377" s="53" t="s">
        <v>484</v>
      </c>
      <c r="C377" s="31">
        <v>591.5</v>
      </c>
      <c r="D377" s="36">
        <v>589.1</v>
      </c>
      <c r="E377" s="36">
        <v>583.5</v>
      </c>
      <c r="F377" s="36">
        <v>575.5</v>
      </c>
      <c r="G377" s="36">
        <v>569.9</v>
      </c>
      <c r="H377" s="36">
        <v>597.1</v>
      </c>
      <c r="I377" s="36">
        <v>602.70000000000016</v>
      </c>
      <c r="J377" s="36">
        <v>610.70000000000005</v>
      </c>
      <c r="K377" s="31">
        <v>594.70000000000005</v>
      </c>
      <c r="L377" s="31">
        <v>581.1</v>
      </c>
      <c r="M377" s="31">
        <v>4.7858599999999996</v>
      </c>
      <c r="N377" s="1"/>
      <c r="O377" s="1"/>
    </row>
    <row r="378" spans="1:15" ht="12.75" customHeight="1">
      <c r="A378" s="33">
        <v>368</v>
      </c>
      <c r="B378" s="53" t="s">
        <v>294</v>
      </c>
      <c r="C378" s="31">
        <v>721.4</v>
      </c>
      <c r="D378" s="36">
        <v>724.4666666666667</v>
      </c>
      <c r="E378" s="36">
        <v>713.93333333333339</v>
      </c>
      <c r="F378" s="36">
        <v>706.4666666666667</v>
      </c>
      <c r="G378" s="36">
        <v>695.93333333333339</v>
      </c>
      <c r="H378" s="36">
        <v>731.93333333333339</v>
      </c>
      <c r="I378" s="36">
        <v>742.4666666666667</v>
      </c>
      <c r="J378" s="36">
        <v>749.93333333333339</v>
      </c>
      <c r="K378" s="31">
        <v>735</v>
      </c>
      <c r="L378" s="31">
        <v>717</v>
      </c>
      <c r="M378" s="31">
        <v>8.6534399999999998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680</v>
      </c>
      <c r="D379" s="36">
        <v>678.08333333333337</v>
      </c>
      <c r="E379" s="36">
        <v>671.16666666666674</v>
      </c>
      <c r="F379" s="36">
        <v>662.33333333333337</v>
      </c>
      <c r="G379" s="36">
        <v>655.41666666666674</v>
      </c>
      <c r="H379" s="36">
        <v>686.91666666666674</v>
      </c>
      <c r="I379" s="36">
        <v>693.83333333333348</v>
      </c>
      <c r="J379" s="36">
        <v>702.66666666666674</v>
      </c>
      <c r="K379" s="31">
        <v>685</v>
      </c>
      <c r="L379" s="31">
        <v>669.25</v>
      </c>
      <c r="M379" s="31">
        <v>1.9613499999999999</v>
      </c>
      <c r="N379" s="1"/>
      <c r="O379" s="1"/>
    </row>
    <row r="380" spans="1:15" ht="12.75" customHeight="1">
      <c r="A380" s="33">
        <v>370</v>
      </c>
      <c r="B380" s="53" t="s">
        <v>486</v>
      </c>
      <c r="C380" s="31">
        <v>133.30000000000001</v>
      </c>
      <c r="D380" s="36">
        <v>132.85</v>
      </c>
      <c r="E380" s="36">
        <v>129.89999999999998</v>
      </c>
      <c r="F380" s="36">
        <v>126.49999999999997</v>
      </c>
      <c r="G380" s="36">
        <v>123.54999999999995</v>
      </c>
      <c r="H380" s="36">
        <v>136.25</v>
      </c>
      <c r="I380" s="36">
        <v>139.19999999999999</v>
      </c>
      <c r="J380" s="36">
        <v>142.60000000000002</v>
      </c>
      <c r="K380" s="31">
        <v>135.80000000000001</v>
      </c>
      <c r="L380" s="31">
        <v>129.44999999999999</v>
      </c>
      <c r="M380" s="31">
        <v>3.6698499999999998</v>
      </c>
      <c r="N380" s="1"/>
      <c r="O380" s="1"/>
    </row>
    <row r="381" spans="1:15" ht="12.75" customHeight="1">
      <c r="A381" s="33">
        <v>371</v>
      </c>
      <c r="B381" s="53" t="s">
        <v>295</v>
      </c>
      <c r="C381" s="31">
        <v>17598.7</v>
      </c>
      <c r="D381" s="36">
        <v>17633.933333333331</v>
      </c>
      <c r="E381" s="36">
        <v>17490.866666666661</v>
      </c>
      <c r="F381" s="36">
        <v>17383.033333333329</v>
      </c>
      <c r="G381" s="36">
        <v>17239.96666666666</v>
      </c>
      <c r="H381" s="36">
        <v>17741.766666666663</v>
      </c>
      <c r="I381" s="36">
        <v>17884.833333333336</v>
      </c>
      <c r="J381" s="36">
        <v>17992.666666666664</v>
      </c>
      <c r="K381" s="31">
        <v>17777</v>
      </c>
      <c r="L381" s="31">
        <v>17526.099999999999</v>
      </c>
      <c r="M381" s="31">
        <v>1.687E-2</v>
      </c>
      <c r="N381" s="1"/>
      <c r="O381" s="1"/>
    </row>
    <row r="382" spans="1:15" ht="12.75" customHeight="1">
      <c r="A382" s="33">
        <v>372</v>
      </c>
      <c r="B382" s="53" t="s">
        <v>202</v>
      </c>
      <c r="C382" s="31">
        <v>75.25</v>
      </c>
      <c r="D382" s="36">
        <v>75.383333333333326</v>
      </c>
      <c r="E382" s="36">
        <v>74.666666666666657</v>
      </c>
      <c r="F382" s="36">
        <v>74.083333333333329</v>
      </c>
      <c r="G382" s="36">
        <v>73.36666666666666</v>
      </c>
      <c r="H382" s="36">
        <v>75.966666666666654</v>
      </c>
      <c r="I382" s="36">
        <v>76.683333333333323</v>
      </c>
      <c r="J382" s="36">
        <v>77.266666666666652</v>
      </c>
      <c r="K382" s="31">
        <v>76.099999999999994</v>
      </c>
      <c r="L382" s="31">
        <v>74.8</v>
      </c>
      <c r="M382" s="31">
        <v>316.64409000000001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1743.75</v>
      </c>
      <c r="D383" s="36">
        <v>1750.6833333333334</v>
      </c>
      <c r="E383" s="36">
        <v>1732.6166666666668</v>
      </c>
      <c r="F383" s="36">
        <v>1721.4833333333333</v>
      </c>
      <c r="G383" s="36">
        <v>1703.4166666666667</v>
      </c>
      <c r="H383" s="36">
        <v>1761.8166666666668</v>
      </c>
      <c r="I383" s="36">
        <v>1779.8833333333334</v>
      </c>
      <c r="J383" s="36">
        <v>1791.0166666666669</v>
      </c>
      <c r="K383" s="31">
        <v>1768.75</v>
      </c>
      <c r="L383" s="31">
        <v>1739.55</v>
      </c>
      <c r="M383" s="31">
        <v>5.5662799999999999</v>
      </c>
      <c r="N383" s="1"/>
      <c r="O383" s="1"/>
    </row>
    <row r="384" spans="1:15" ht="12.75" customHeight="1">
      <c r="A384" s="33">
        <v>374</v>
      </c>
      <c r="B384" s="53" t="s">
        <v>487</v>
      </c>
      <c r="C384" s="31">
        <v>426.45</v>
      </c>
      <c r="D384" s="36">
        <v>429.06666666666661</v>
      </c>
      <c r="E384" s="36">
        <v>420.48333333333323</v>
      </c>
      <c r="F384" s="36">
        <v>414.51666666666665</v>
      </c>
      <c r="G384" s="36">
        <v>405.93333333333328</v>
      </c>
      <c r="H384" s="36">
        <v>435.03333333333319</v>
      </c>
      <c r="I384" s="36">
        <v>443.61666666666656</v>
      </c>
      <c r="J384" s="36">
        <v>449.58333333333314</v>
      </c>
      <c r="K384" s="31">
        <v>437.65</v>
      </c>
      <c r="L384" s="31">
        <v>423.1</v>
      </c>
      <c r="M384" s="31">
        <v>1.6367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1253.9000000000001</v>
      </c>
      <c r="D385" s="36">
        <v>1254.7833333333335</v>
      </c>
      <c r="E385" s="36">
        <v>1242.666666666667</v>
      </c>
      <c r="F385" s="36">
        <v>1231.4333333333334</v>
      </c>
      <c r="G385" s="36">
        <v>1219.3166666666668</v>
      </c>
      <c r="H385" s="36">
        <v>1266.0166666666671</v>
      </c>
      <c r="I385" s="36">
        <v>1278.1333333333334</v>
      </c>
      <c r="J385" s="36">
        <v>1289.3666666666672</v>
      </c>
      <c r="K385" s="31">
        <v>1266.9000000000001</v>
      </c>
      <c r="L385" s="31">
        <v>1243.55</v>
      </c>
      <c r="M385" s="31">
        <v>3.2237</v>
      </c>
      <c r="N385" s="1"/>
      <c r="O385" s="1"/>
    </row>
    <row r="386" spans="1:15" ht="12.75" customHeight="1">
      <c r="A386" s="33">
        <v>376</v>
      </c>
      <c r="B386" s="53" t="s">
        <v>491</v>
      </c>
      <c r="C386" s="31">
        <v>165.95</v>
      </c>
      <c r="D386" s="36">
        <v>166.68333333333331</v>
      </c>
      <c r="E386" s="36">
        <v>164.61666666666662</v>
      </c>
      <c r="F386" s="36">
        <v>163.2833333333333</v>
      </c>
      <c r="G386" s="36">
        <v>161.21666666666661</v>
      </c>
      <c r="H386" s="36">
        <v>168.01666666666662</v>
      </c>
      <c r="I386" s="36">
        <v>170.08333333333329</v>
      </c>
      <c r="J386" s="36">
        <v>171.41666666666663</v>
      </c>
      <c r="K386" s="31">
        <v>168.75</v>
      </c>
      <c r="L386" s="31">
        <v>165.35</v>
      </c>
      <c r="M386" s="31">
        <v>80.475530000000006</v>
      </c>
      <c r="N386" s="1"/>
      <c r="O386" s="1"/>
    </row>
    <row r="387" spans="1:15" ht="12.75" customHeight="1">
      <c r="A387" s="33">
        <v>377</v>
      </c>
      <c r="B387" s="53" t="s">
        <v>207</v>
      </c>
      <c r="C387" s="31">
        <v>169.95</v>
      </c>
      <c r="D387" s="36">
        <v>168.65</v>
      </c>
      <c r="E387" s="36">
        <v>165.3</v>
      </c>
      <c r="F387" s="36">
        <v>160.65</v>
      </c>
      <c r="G387" s="36">
        <v>157.30000000000001</v>
      </c>
      <c r="H387" s="36">
        <v>173.3</v>
      </c>
      <c r="I387" s="36">
        <v>176.64999999999998</v>
      </c>
      <c r="J387" s="36">
        <v>181.3</v>
      </c>
      <c r="K387" s="31">
        <v>172</v>
      </c>
      <c r="L387" s="31">
        <v>164</v>
      </c>
      <c r="M387" s="31">
        <v>28.832699999999999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1059.8</v>
      </c>
      <c r="D388" s="36">
        <v>1069.2666666666667</v>
      </c>
      <c r="E388" s="36">
        <v>1048.5333333333333</v>
      </c>
      <c r="F388" s="36">
        <v>1037.2666666666667</v>
      </c>
      <c r="G388" s="36">
        <v>1016.5333333333333</v>
      </c>
      <c r="H388" s="36">
        <v>1080.5333333333333</v>
      </c>
      <c r="I388" s="36">
        <v>1101.2666666666664</v>
      </c>
      <c r="J388" s="36">
        <v>1112.5333333333333</v>
      </c>
      <c r="K388" s="31">
        <v>1090</v>
      </c>
      <c r="L388" s="31">
        <v>1058</v>
      </c>
      <c r="M388" s="31">
        <v>1.92807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454.7</v>
      </c>
      <c r="D389" s="36">
        <v>455.9666666666667</v>
      </c>
      <c r="E389" s="36">
        <v>445.73333333333341</v>
      </c>
      <c r="F389" s="36">
        <v>436.76666666666671</v>
      </c>
      <c r="G389" s="36">
        <v>426.53333333333342</v>
      </c>
      <c r="H389" s="36">
        <v>464.93333333333339</v>
      </c>
      <c r="I389" s="36">
        <v>475.16666666666674</v>
      </c>
      <c r="J389" s="36">
        <v>484.13333333333338</v>
      </c>
      <c r="K389" s="31">
        <v>466.2</v>
      </c>
      <c r="L389" s="31">
        <v>447</v>
      </c>
      <c r="M389" s="31">
        <v>50.830770000000001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219.65</v>
      </c>
      <c r="D390" s="36">
        <v>219.75</v>
      </c>
      <c r="E390" s="36">
        <v>215.15</v>
      </c>
      <c r="F390" s="36">
        <v>210.65</v>
      </c>
      <c r="G390" s="36">
        <v>206.05</v>
      </c>
      <c r="H390" s="36">
        <v>224.25</v>
      </c>
      <c r="I390" s="36">
        <v>228.85000000000002</v>
      </c>
      <c r="J390" s="36">
        <v>233.35</v>
      </c>
      <c r="K390" s="31">
        <v>224.35</v>
      </c>
      <c r="L390" s="31">
        <v>215.25</v>
      </c>
      <c r="M390" s="31">
        <v>13.056749999999999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138.85</v>
      </c>
      <c r="D391" s="36">
        <v>136.73333333333332</v>
      </c>
      <c r="E391" s="36">
        <v>131.26666666666665</v>
      </c>
      <c r="F391" s="36">
        <v>123.68333333333334</v>
      </c>
      <c r="G391" s="36">
        <v>118.21666666666667</v>
      </c>
      <c r="H391" s="36">
        <v>144.31666666666663</v>
      </c>
      <c r="I391" s="36">
        <v>149.78333333333327</v>
      </c>
      <c r="J391" s="36">
        <v>157.36666666666662</v>
      </c>
      <c r="K391" s="31">
        <v>142.19999999999999</v>
      </c>
      <c r="L391" s="31">
        <v>129.15</v>
      </c>
      <c r="M391" s="31">
        <v>405.39371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2612.9</v>
      </c>
      <c r="D392" s="36">
        <v>2624.8333333333335</v>
      </c>
      <c r="E392" s="36">
        <v>2591.5666666666671</v>
      </c>
      <c r="F392" s="36">
        <v>2570.2333333333336</v>
      </c>
      <c r="G392" s="36">
        <v>2536.9666666666672</v>
      </c>
      <c r="H392" s="36">
        <v>2646.166666666667</v>
      </c>
      <c r="I392" s="36">
        <v>2679.4333333333334</v>
      </c>
      <c r="J392" s="36">
        <v>2700.7666666666669</v>
      </c>
      <c r="K392" s="31">
        <v>2658.1</v>
      </c>
      <c r="L392" s="31">
        <v>2603.5</v>
      </c>
      <c r="M392" s="31">
        <v>0.19275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55.6</v>
      </c>
      <c r="D393" s="36">
        <v>56</v>
      </c>
      <c r="E393" s="36">
        <v>55</v>
      </c>
      <c r="F393" s="36">
        <v>54.4</v>
      </c>
      <c r="G393" s="36">
        <v>53.4</v>
      </c>
      <c r="H393" s="36">
        <v>56.6</v>
      </c>
      <c r="I393" s="36">
        <v>57.6</v>
      </c>
      <c r="J393" s="36">
        <v>58.2</v>
      </c>
      <c r="K393" s="31">
        <v>57</v>
      </c>
      <c r="L393" s="31">
        <v>55.4</v>
      </c>
      <c r="M393" s="31">
        <v>17.20721</v>
      </c>
      <c r="N393" s="1"/>
      <c r="O393" s="1"/>
    </row>
    <row r="394" spans="1:15" ht="12.75" customHeight="1">
      <c r="A394" s="33">
        <v>384</v>
      </c>
      <c r="B394" s="53" t="s">
        <v>498</v>
      </c>
      <c r="C394" s="31">
        <v>1789.75</v>
      </c>
      <c r="D394" s="36">
        <v>1795.1499999999999</v>
      </c>
      <c r="E394" s="36">
        <v>1772.5999999999997</v>
      </c>
      <c r="F394" s="36">
        <v>1755.4499999999998</v>
      </c>
      <c r="G394" s="36">
        <v>1732.8999999999996</v>
      </c>
      <c r="H394" s="36">
        <v>1812.2999999999997</v>
      </c>
      <c r="I394" s="36">
        <v>1834.85</v>
      </c>
      <c r="J394" s="36">
        <v>1851.9999999999998</v>
      </c>
      <c r="K394" s="31">
        <v>1817.7</v>
      </c>
      <c r="L394" s="31">
        <v>1778</v>
      </c>
      <c r="M394" s="31">
        <v>1.6389</v>
      </c>
      <c r="N394" s="1"/>
      <c r="O394" s="1"/>
    </row>
    <row r="395" spans="1:15" ht="12.75" customHeight="1">
      <c r="A395" s="33">
        <v>385</v>
      </c>
      <c r="B395" s="53" t="s">
        <v>209</v>
      </c>
      <c r="C395" s="31">
        <v>243.7</v>
      </c>
      <c r="D395" s="36">
        <v>244.4</v>
      </c>
      <c r="E395" s="36">
        <v>241.35000000000002</v>
      </c>
      <c r="F395" s="36">
        <v>239.00000000000003</v>
      </c>
      <c r="G395" s="36">
        <v>235.95000000000005</v>
      </c>
      <c r="H395" s="36">
        <v>246.75</v>
      </c>
      <c r="I395" s="36">
        <v>249.8</v>
      </c>
      <c r="J395" s="36">
        <v>252.14999999999998</v>
      </c>
      <c r="K395" s="31">
        <v>247.45</v>
      </c>
      <c r="L395" s="31">
        <v>242.05</v>
      </c>
      <c r="M395" s="31">
        <v>42.462560000000003</v>
      </c>
      <c r="N395" s="1"/>
      <c r="O395" s="1"/>
    </row>
    <row r="396" spans="1:15" ht="12.75" customHeight="1">
      <c r="A396" s="33">
        <v>386</v>
      </c>
      <c r="B396" s="53" t="s">
        <v>210</v>
      </c>
      <c r="C396" s="31">
        <v>294.05</v>
      </c>
      <c r="D396" s="36">
        <v>295.28333333333336</v>
      </c>
      <c r="E396" s="36">
        <v>291.36666666666673</v>
      </c>
      <c r="F396" s="36">
        <v>288.68333333333339</v>
      </c>
      <c r="G396" s="36">
        <v>284.76666666666677</v>
      </c>
      <c r="H396" s="36">
        <v>297.9666666666667</v>
      </c>
      <c r="I396" s="36">
        <v>301.88333333333333</v>
      </c>
      <c r="J396" s="36">
        <v>304.56666666666666</v>
      </c>
      <c r="K396" s="31">
        <v>299.2</v>
      </c>
      <c r="L396" s="31">
        <v>292.60000000000002</v>
      </c>
      <c r="M396" s="31">
        <v>97.448160000000001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151.85</v>
      </c>
      <c r="D397" s="36">
        <v>152.25</v>
      </c>
      <c r="E397" s="36">
        <v>151</v>
      </c>
      <c r="F397" s="36">
        <v>150.15</v>
      </c>
      <c r="G397" s="36">
        <v>148.9</v>
      </c>
      <c r="H397" s="36">
        <v>153.1</v>
      </c>
      <c r="I397" s="36">
        <v>154.35</v>
      </c>
      <c r="J397" s="36">
        <v>155.19999999999999</v>
      </c>
      <c r="K397" s="31">
        <v>153.5</v>
      </c>
      <c r="L397" s="31">
        <v>151.4</v>
      </c>
      <c r="M397" s="31">
        <v>13.67464</v>
      </c>
      <c r="N397" s="1"/>
      <c r="O397" s="1"/>
    </row>
    <row r="398" spans="1:15" ht="12.75" customHeight="1">
      <c r="A398" s="33">
        <v>388</v>
      </c>
      <c r="B398" s="53" t="s">
        <v>500</v>
      </c>
      <c r="C398" s="31">
        <v>915.35</v>
      </c>
      <c r="D398" s="36">
        <v>915.61666666666679</v>
      </c>
      <c r="E398" s="36">
        <v>907.93333333333362</v>
      </c>
      <c r="F398" s="36">
        <v>900.51666666666688</v>
      </c>
      <c r="G398" s="36">
        <v>892.83333333333371</v>
      </c>
      <c r="H398" s="36">
        <v>923.03333333333353</v>
      </c>
      <c r="I398" s="36">
        <v>930.7166666666667</v>
      </c>
      <c r="J398" s="36">
        <v>938.13333333333344</v>
      </c>
      <c r="K398" s="31">
        <v>923.3</v>
      </c>
      <c r="L398" s="31">
        <v>908.2</v>
      </c>
      <c r="M398" s="31">
        <v>0.86301000000000005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2344.0500000000002</v>
      </c>
      <c r="D399" s="36">
        <v>2344.8666666666668</v>
      </c>
      <c r="E399" s="36">
        <v>2335.1833333333334</v>
      </c>
      <c r="F399" s="36">
        <v>2326.3166666666666</v>
      </c>
      <c r="G399" s="36">
        <v>2316.6333333333332</v>
      </c>
      <c r="H399" s="36">
        <v>2353.7333333333336</v>
      </c>
      <c r="I399" s="36">
        <v>2363.416666666667</v>
      </c>
      <c r="J399" s="36">
        <v>2372.2833333333338</v>
      </c>
      <c r="K399" s="31">
        <v>2354.5500000000002</v>
      </c>
      <c r="L399" s="31">
        <v>2336</v>
      </c>
      <c r="M399" s="31">
        <v>29.64518</v>
      </c>
      <c r="N399" s="1"/>
      <c r="O399" s="1"/>
    </row>
    <row r="400" spans="1:15" ht="12.75" customHeight="1">
      <c r="A400" s="33">
        <v>390</v>
      </c>
      <c r="B400" s="53" t="s">
        <v>501</v>
      </c>
      <c r="C400" s="31">
        <v>122.5</v>
      </c>
      <c r="D400" s="36">
        <v>122.93333333333334</v>
      </c>
      <c r="E400" s="36">
        <v>121.36666666666667</v>
      </c>
      <c r="F400" s="36">
        <v>120.23333333333333</v>
      </c>
      <c r="G400" s="36">
        <v>118.66666666666667</v>
      </c>
      <c r="H400" s="36">
        <v>124.06666666666668</v>
      </c>
      <c r="I400" s="36">
        <v>125.63333333333334</v>
      </c>
      <c r="J400" s="36">
        <v>126.76666666666668</v>
      </c>
      <c r="K400" s="31">
        <v>124.5</v>
      </c>
      <c r="L400" s="31">
        <v>121.8</v>
      </c>
      <c r="M400" s="31">
        <v>6.5804900000000002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724.35</v>
      </c>
      <c r="D401" s="36">
        <v>723.94999999999993</v>
      </c>
      <c r="E401" s="36">
        <v>718.39999999999986</v>
      </c>
      <c r="F401" s="36">
        <v>712.44999999999993</v>
      </c>
      <c r="G401" s="36">
        <v>706.89999999999986</v>
      </c>
      <c r="H401" s="36">
        <v>729.89999999999986</v>
      </c>
      <c r="I401" s="36">
        <v>735.44999999999982</v>
      </c>
      <c r="J401" s="36">
        <v>741.39999999999986</v>
      </c>
      <c r="K401" s="31">
        <v>729.5</v>
      </c>
      <c r="L401" s="31">
        <v>718</v>
      </c>
      <c r="M401" s="31">
        <v>0.57232000000000005</v>
      </c>
      <c r="N401" s="1"/>
      <c r="O401" s="1"/>
    </row>
    <row r="402" spans="1:15" ht="12.75" customHeight="1">
      <c r="A402" s="33">
        <v>392</v>
      </c>
      <c r="B402" s="53" t="s">
        <v>489</v>
      </c>
      <c r="C402" s="31">
        <v>502.2</v>
      </c>
      <c r="D402" s="36">
        <v>501.8</v>
      </c>
      <c r="E402" s="36">
        <v>494.6</v>
      </c>
      <c r="F402" s="36">
        <v>487</v>
      </c>
      <c r="G402" s="36">
        <v>479.8</v>
      </c>
      <c r="H402" s="36">
        <v>509.40000000000003</v>
      </c>
      <c r="I402" s="36">
        <v>516.59999999999991</v>
      </c>
      <c r="J402" s="36">
        <v>524.20000000000005</v>
      </c>
      <c r="K402" s="31">
        <v>509</v>
      </c>
      <c r="L402" s="31">
        <v>494.2</v>
      </c>
      <c r="M402" s="31">
        <v>17.27084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808.85</v>
      </c>
      <c r="D403" s="36">
        <v>810.85</v>
      </c>
      <c r="E403" s="36">
        <v>804.90000000000009</v>
      </c>
      <c r="F403" s="36">
        <v>800.95</v>
      </c>
      <c r="G403" s="36">
        <v>795.00000000000011</v>
      </c>
      <c r="H403" s="36">
        <v>814.80000000000007</v>
      </c>
      <c r="I403" s="36">
        <v>820.75000000000011</v>
      </c>
      <c r="J403" s="36">
        <v>824.7</v>
      </c>
      <c r="K403" s="31">
        <v>816.8</v>
      </c>
      <c r="L403" s="31">
        <v>806.9</v>
      </c>
      <c r="M403" s="31">
        <v>0.25155</v>
      </c>
      <c r="N403" s="1"/>
      <c r="O403" s="1"/>
    </row>
    <row r="404" spans="1:15" ht="12.75" customHeight="1">
      <c r="A404" s="33">
        <v>394</v>
      </c>
      <c r="B404" s="53" t="s">
        <v>503</v>
      </c>
      <c r="C404" s="31">
        <v>1582.3</v>
      </c>
      <c r="D404" s="36">
        <v>1576.25</v>
      </c>
      <c r="E404" s="36">
        <v>1568.1</v>
      </c>
      <c r="F404" s="36">
        <v>1553.8999999999999</v>
      </c>
      <c r="G404" s="36">
        <v>1545.7499999999998</v>
      </c>
      <c r="H404" s="36">
        <v>1590.45</v>
      </c>
      <c r="I404" s="36">
        <v>1598.6000000000001</v>
      </c>
      <c r="J404" s="36">
        <v>1612.8000000000002</v>
      </c>
      <c r="K404" s="31">
        <v>1584.4</v>
      </c>
      <c r="L404" s="31">
        <v>1562.05</v>
      </c>
      <c r="M404" s="31">
        <v>0.89019999999999999</v>
      </c>
      <c r="N404" s="1"/>
      <c r="O404" s="1"/>
    </row>
    <row r="405" spans="1:15" ht="12.75" customHeight="1">
      <c r="A405" s="33">
        <v>395</v>
      </c>
      <c r="B405" s="53" t="s">
        <v>181</v>
      </c>
      <c r="C405" s="31">
        <v>97.35</v>
      </c>
      <c r="D405" s="36">
        <v>96.399999999999991</v>
      </c>
      <c r="E405" s="36">
        <v>95.149999999999977</v>
      </c>
      <c r="F405" s="36">
        <v>92.949999999999989</v>
      </c>
      <c r="G405" s="36">
        <v>91.699999999999974</v>
      </c>
      <c r="H405" s="36">
        <v>98.59999999999998</v>
      </c>
      <c r="I405" s="36">
        <v>99.850000000000009</v>
      </c>
      <c r="J405" s="36">
        <v>102.04999999999998</v>
      </c>
      <c r="K405" s="31">
        <v>97.65</v>
      </c>
      <c r="L405" s="31">
        <v>94.2</v>
      </c>
      <c r="M405" s="31">
        <v>88.454689999999999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7512.25</v>
      </c>
      <c r="D406" s="36">
        <v>7506.3499999999995</v>
      </c>
      <c r="E406" s="36">
        <v>7480.1499999999987</v>
      </c>
      <c r="F406" s="36">
        <v>7448.0499999999993</v>
      </c>
      <c r="G406" s="36">
        <v>7421.8499999999985</v>
      </c>
      <c r="H406" s="36">
        <v>7538.4499999999989</v>
      </c>
      <c r="I406" s="36">
        <v>7564.65</v>
      </c>
      <c r="J406" s="36">
        <v>7596.7499999999991</v>
      </c>
      <c r="K406" s="31">
        <v>7532.55</v>
      </c>
      <c r="L406" s="31">
        <v>7474.25</v>
      </c>
      <c r="M406" s="31">
        <v>0.39023000000000002</v>
      </c>
      <c r="N406" s="1"/>
      <c r="O406" s="1"/>
    </row>
    <row r="407" spans="1:15" ht="12.75" customHeight="1">
      <c r="A407" s="33">
        <v>397</v>
      </c>
      <c r="B407" s="53" t="s">
        <v>507</v>
      </c>
      <c r="C407" s="31">
        <v>1434.35</v>
      </c>
      <c r="D407" s="36">
        <v>1441.1833333333334</v>
      </c>
      <c r="E407" s="36">
        <v>1415.1666666666667</v>
      </c>
      <c r="F407" s="36">
        <v>1395.9833333333333</v>
      </c>
      <c r="G407" s="36">
        <v>1369.9666666666667</v>
      </c>
      <c r="H407" s="36">
        <v>1460.3666666666668</v>
      </c>
      <c r="I407" s="36">
        <v>1486.3833333333332</v>
      </c>
      <c r="J407" s="36">
        <v>1505.5666666666668</v>
      </c>
      <c r="K407" s="31">
        <v>1467.2</v>
      </c>
      <c r="L407" s="31">
        <v>1422</v>
      </c>
      <c r="M407" s="31">
        <v>0.97148000000000001</v>
      </c>
      <c r="N407" s="1"/>
      <c r="O407" s="1"/>
    </row>
    <row r="408" spans="1:15" ht="12.75" customHeight="1">
      <c r="A408" s="33">
        <v>398</v>
      </c>
      <c r="B408" s="53" t="s">
        <v>213</v>
      </c>
      <c r="C408" s="31">
        <v>799.95</v>
      </c>
      <c r="D408" s="36">
        <v>798.01666666666677</v>
      </c>
      <c r="E408" s="36">
        <v>792.18333333333351</v>
      </c>
      <c r="F408" s="36">
        <v>784.41666666666674</v>
      </c>
      <c r="G408" s="36">
        <v>778.58333333333348</v>
      </c>
      <c r="H408" s="36">
        <v>805.78333333333353</v>
      </c>
      <c r="I408" s="36">
        <v>811.61666666666679</v>
      </c>
      <c r="J408" s="36">
        <v>819.38333333333355</v>
      </c>
      <c r="K408" s="31">
        <v>803.85</v>
      </c>
      <c r="L408" s="31">
        <v>790.25</v>
      </c>
      <c r="M408" s="31">
        <v>10.04989</v>
      </c>
      <c r="N408" s="1"/>
      <c r="O408" s="1"/>
    </row>
    <row r="409" spans="1:15" ht="12.75" customHeight="1">
      <c r="A409" s="33">
        <v>399</v>
      </c>
      <c r="B409" s="53" t="s">
        <v>214</v>
      </c>
      <c r="C409" s="31">
        <v>1322.2</v>
      </c>
      <c r="D409" s="36">
        <v>1321.6499999999999</v>
      </c>
      <c r="E409" s="36">
        <v>1311.0999999999997</v>
      </c>
      <c r="F409" s="36">
        <v>1299.9999999999998</v>
      </c>
      <c r="G409" s="36">
        <v>1289.4499999999996</v>
      </c>
      <c r="H409" s="36">
        <v>1332.7499999999998</v>
      </c>
      <c r="I409" s="36">
        <v>1343.3</v>
      </c>
      <c r="J409" s="36">
        <v>1354.3999999999999</v>
      </c>
      <c r="K409" s="31">
        <v>1332.2</v>
      </c>
      <c r="L409" s="31">
        <v>1310.55</v>
      </c>
      <c r="M409" s="31">
        <v>5.7872899999999996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3098.35</v>
      </c>
      <c r="D410" s="36">
        <v>3103.0833333333335</v>
      </c>
      <c r="E410" s="36">
        <v>3081.166666666667</v>
      </c>
      <c r="F410" s="36">
        <v>3063.9833333333336</v>
      </c>
      <c r="G410" s="36">
        <v>3042.0666666666671</v>
      </c>
      <c r="H410" s="36">
        <v>3120.2666666666669</v>
      </c>
      <c r="I410" s="36">
        <v>3142.1833333333338</v>
      </c>
      <c r="J410" s="36">
        <v>3159.3666666666668</v>
      </c>
      <c r="K410" s="31">
        <v>3125</v>
      </c>
      <c r="L410" s="31">
        <v>3085.9</v>
      </c>
      <c r="M410" s="31">
        <v>0.33600999999999998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444</v>
      </c>
      <c r="D411" s="36">
        <v>445.26666666666665</v>
      </c>
      <c r="E411" s="36">
        <v>438.73333333333329</v>
      </c>
      <c r="F411" s="36">
        <v>433.46666666666664</v>
      </c>
      <c r="G411" s="36">
        <v>426.93333333333328</v>
      </c>
      <c r="H411" s="36">
        <v>450.5333333333333</v>
      </c>
      <c r="I411" s="36">
        <v>457.06666666666661</v>
      </c>
      <c r="J411" s="36">
        <v>462.33333333333331</v>
      </c>
      <c r="K411" s="31">
        <v>451.8</v>
      </c>
      <c r="L411" s="31">
        <v>440</v>
      </c>
      <c r="M411" s="31">
        <v>1.2699100000000001</v>
      </c>
      <c r="N411" s="1"/>
      <c r="O411" s="1"/>
    </row>
    <row r="412" spans="1:15" ht="12.75" customHeight="1">
      <c r="A412" s="33">
        <v>402</v>
      </c>
      <c r="B412" t="s">
        <v>510</v>
      </c>
      <c r="C412" s="31">
        <v>688.8</v>
      </c>
      <c r="D412" s="36">
        <v>689.6</v>
      </c>
      <c r="E412" s="36">
        <v>685.25</v>
      </c>
      <c r="F412" s="36">
        <v>681.69999999999993</v>
      </c>
      <c r="G412" s="36">
        <v>677.34999999999991</v>
      </c>
      <c r="H412" s="36">
        <v>693.15000000000009</v>
      </c>
      <c r="I412" s="36">
        <v>697.50000000000023</v>
      </c>
      <c r="J412" s="36">
        <v>701.05000000000018</v>
      </c>
      <c r="K412" s="31">
        <v>693.95</v>
      </c>
      <c r="L412" s="31">
        <v>686.05</v>
      </c>
      <c r="M412" s="31">
        <v>0.15079999999999999</v>
      </c>
      <c r="N412" s="1"/>
      <c r="O412" s="1"/>
    </row>
    <row r="413" spans="1:15" ht="12.75" customHeight="1">
      <c r="A413" s="33">
        <v>403</v>
      </c>
      <c r="B413" s="53" t="s">
        <v>216</v>
      </c>
      <c r="C413" s="31">
        <v>26658.9</v>
      </c>
      <c r="D413" s="36">
        <v>26844.883333333335</v>
      </c>
      <c r="E413" s="36">
        <v>26390.816666666669</v>
      </c>
      <c r="F413" s="36">
        <v>26122.733333333334</v>
      </c>
      <c r="G413" s="36">
        <v>25668.666666666668</v>
      </c>
      <c r="H413" s="36">
        <v>27112.966666666671</v>
      </c>
      <c r="I413" s="36">
        <v>27567.033333333336</v>
      </c>
      <c r="J413" s="36">
        <v>27835.116666666672</v>
      </c>
      <c r="K413" s="31">
        <v>27298.95</v>
      </c>
      <c r="L413" s="31">
        <v>26576.799999999999</v>
      </c>
      <c r="M413" s="31">
        <v>0.28766000000000003</v>
      </c>
      <c r="N413" s="1"/>
      <c r="O413" s="1"/>
    </row>
    <row r="414" spans="1:15" ht="12.75" customHeight="1">
      <c r="A414" s="33">
        <v>404</v>
      </c>
      <c r="B414" s="53" t="s">
        <v>511</v>
      </c>
      <c r="C414" s="31">
        <v>54.25</v>
      </c>
      <c r="D414" s="36">
        <v>54.466666666666669</v>
      </c>
      <c r="E414" s="36">
        <v>53.433333333333337</v>
      </c>
      <c r="F414" s="36">
        <v>52.616666666666667</v>
      </c>
      <c r="G414" s="36">
        <v>51.583333333333336</v>
      </c>
      <c r="H414" s="36">
        <v>55.283333333333339</v>
      </c>
      <c r="I414" s="36">
        <v>56.31666666666667</v>
      </c>
      <c r="J414" s="36">
        <v>57.13333333333334</v>
      </c>
      <c r="K414" s="31">
        <v>55.5</v>
      </c>
      <c r="L414" s="31">
        <v>53.65</v>
      </c>
      <c r="M414" s="31">
        <v>144.69085999999999</v>
      </c>
      <c r="N414" s="1"/>
      <c r="O414" s="1"/>
    </row>
    <row r="415" spans="1:15" ht="12.75" customHeight="1">
      <c r="A415" s="33">
        <v>405</v>
      </c>
      <c r="B415" s="53" t="s">
        <v>219</v>
      </c>
      <c r="C415" s="31">
        <v>1867.55</v>
      </c>
      <c r="D415" s="36">
        <v>1869.3833333333332</v>
      </c>
      <c r="E415" s="36">
        <v>1853.7666666666664</v>
      </c>
      <c r="F415" s="36">
        <v>1839.9833333333331</v>
      </c>
      <c r="G415" s="36">
        <v>1824.3666666666663</v>
      </c>
      <c r="H415" s="36">
        <v>1883.1666666666665</v>
      </c>
      <c r="I415" s="36">
        <v>1898.7833333333333</v>
      </c>
      <c r="J415" s="36">
        <v>1912.5666666666666</v>
      </c>
      <c r="K415" s="31">
        <v>1885</v>
      </c>
      <c r="L415" s="31">
        <v>1855.6</v>
      </c>
      <c r="M415" s="31">
        <v>4.9279200000000003</v>
      </c>
      <c r="N415" s="1"/>
      <c r="O415" s="1"/>
    </row>
    <row r="416" spans="1:15" ht="12.75" customHeight="1">
      <c r="A416" s="33">
        <v>406</v>
      </c>
      <c r="B416" s="53" t="s">
        <v>512</v>
      </c>
      <c r="C416" s="31">
        <v>470.65</v>
      </c>
      <c r="D416" s="36">
        <v>467.45</v>
      </c>
      <c r="E416" s="36">
        <v>457.2</v>
      </c>
      <c r="F416" s="36">
        <v>443.75</v>
      </c>
      <c r="G416" s="36">
        <v>433.5</v>
      </c>
      <c r="H416" s="36">
        <v>480.9</v>
      </c>
      <c r="I416" s="36">
        <v>491.15</v>
      </c>
      <c r="J416" s="36">
        <v>504.59999999999997</v>
      </c>
      <c r="K416" s="31">
        <v>477.7</v>
      </c>
      <c r="L416" s="31">
        <v>454</v>
      </c>
      <c r="M416" s="31">
        <v>23.433</v>
      </c>
      <c r="N416" s="1"/>
      <c r="O416" s="1"/>
    </row>
    <row r="417" spans="1:15" ht="12.75" customHeight="1">
      <c r="A417" s="33">
        <v>407</v>
      </c>
      <c r="B417" s="53" t="s">
        <v>217</v>
      </c>
      <c r="C417" s="31">
        <v>3602.05</v>
      </c>
      <c r="D417" s="36">
        <v>3599.0333333333333</v>
      </c>
      <c r="E417" s="36">
        <v>3579.0666666666666</v>
      </c>
      <c r="F417" s="36">
        <v>3556.0833333333335</v>
      </c>
      <c r="G417" s="36">
        <v>3536.1166666666668</v>
      </c>
      <c r="H417" s="36">
        <v>3622.0166666666664</v>
      </c>
      <c r="I417" s="36">
        <v>3641.9833333333327</v>
      </c>
      <c r="J417" s="36">
        <v>3664.9666666666662</v>
      </c>
      <c r="K417" s="31">
        <v>3619</v>
      </c>
      <c r="L417" s="31">
        <v>3576.05</v>
      </c>
      <c r="M417" s="31">
        <v>2.88192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75.849999999999994</v>
      </c>
      <c r="D418" s="36">
        <v>74.949999999999989</v>
      </c>
      <c r="E418" s="36">
        <v>73.59999999999998</v>
      </c>
      <c r="F418" s="36">
        <v>71.349999999999994</v>
      </c>
      <c r="G418" s="36">
        <v>69.999999999999986</v>
      </c>
      <c r="H418" s="36">
        <v>77.199999999999974</v>
      </c>
      <c r="I418" s="36">
        <v>78.55</v>
      </c>
      <c r="J418" s="36">
        <v>80.799999999999969</v>
      </c>
      <c r="K418" s="31">
        <v>76.3</v>
      </c>
      <c r="L418" s="31">
        <v>72.7</v>
      </c>
      <c r="M418" s="31">
        <v>567.99382000000003</v>
      </c>
      <c r="N418" s="1"/>
      <c r="O418" s="1"/>
    </row>
    <row r="419" spans="1:15" ht="12.75" customHeight="1">
      <c r="A419" s="33">
        <v>409</v>
      </c>
      <c r="B419" s="53" t="s">
        <v>505</v>
      </c>
      <c r="C419" s="31">
        <v>5211.2</v>
      </c>
      <c r="D419" s="36">
        <v>5217.6500000000005</v>
      </c>
      <c r="E419" s="36">
        <v>5173.5500000000011</v>
      </c>
      <c r="F419" s="36">
        <v>5135.9000000000005</v>
      </c>
      <c r="G419" s="36">
        <v>5091.8000000000011</v>
      </c>
      <c r="H419" s="36">
        <v>5255.3000000000011</v>
      </c>
      <c r="I419" s="36">
        <v>5299.4000000000015</v>
      </c>
      <c r="J419" s="36">
        <v>5337.0500000000011</v>
      </c>
      <c r="K419" s="31">
        <v>5261.75</v>
      </c>
      <c r="L419" s="31">
        <v>5180</v>
      </c>
      <c r="M419" s="31">
        <v>8.9050000000000004E-2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780.9</v>
      </c>
      <c r="D420" s="36">
        <v>774</v>
      </c>
      <c r="E420" s="36">
        <v>762</v>
      </c>
      <c r="F420" s="36">
        <v>743.1</v>
      </c>
      <c r="G420" s="36">
        <v>731.1</v>
      </c>
      <c r="H420" s="36">
        <v>792.9</v>
      </c>
      <c r="I420" s="36">
        <v>804.9</v>
      </c>
      <c r="J420" s="36">
        <v>823.8</v>
      </c>
      <c r="K420" s="31">
        <v>786</v>
      </c>
      <c r="L420" s="31">
        <v>755.1</v>
      </c>
      <c r="M420" s="31">
        <v>10.17352</v>
      </c>
      <c r="N420" s="1"/>
      <c r="O420" s="1"/>
    </row>
    <row r="421" spans="1:15" ht="12.75" customHeight="1">
      <c r="A421" s="33">
        <v>411</v>
      </c>
      <c r="B421" s="53" t="s">
        <v>514</v>
      </c>
      <c r="C421" s="31">
        <v>5250.3</v>
      </c>
      <c r="D421" s="36">
        <v>5306.3499999999995</v>
      </c>
      <c r="E421" s="36">
        <v>5173.9499999999989</v>
      </c>
      <c r="F421" s="36">
        <v>5097.5999999999995</v>
      </c>
      <c r="G421" s="36">
        <v>4965.1999999999989</v>
      </c>
      <c r="H421" s="36">
        <v>5382.6999999999989</v>
      </c>
      <c r="I421" s="36">
        <v>5515.0999999999985</v>
      </c>
      <c r="J421" s="36">
        <v>5591.4499999999989</v>
      </c>
      <c r="K421" s="31">
        <v>5438.75</v>
      </c>
      <c r="L421" s="31">
        <v>5230</v>
      </c>
      <c r="M421" s="31">
        <v>0.50324999999999998</v>
      </c>
      <c r="N421" s="1"/>
      <c r="O421" s="1"/>
    </row>
    <row r="422" spans="1:15" ht="12.75" customHeight="1">
      <c r="A422" s="33">
        <v>412</v>
      </c>
      <c r="B422" s="53" t="s">
        <v>296</v>
      </c>
      <c r="C422" s="31">
        <v>559.65</v>
      </c>
      <c r="D422" s="36">
        <v>560.31666666666672</v>
      </c>
      <c r="E422" s="36">
        <v>557.03333333333342</v>
      </c>
      <c r="F422" s="36">
        <v>554.41666666666674</v>
      </c>
      <c r="G422" s="36">
        <v>551.13333333333344</v>
      </c>
      <c r="H422" s="36">
        <v>562.93333333333339</v>
      </c>
      <c r="I422" s="36">
        <v>566.2166666666667</v>
      </c>
      <c r="J422" s="36">
        <v>568.83333333333337</v>
      </c>
      <c r="K422" s="31">
        <v>563.6</v>
      </c>
      <c r="L422" s="31">
        <v>557.70000000000005</v>
      </c>
      <c r="M422" s="31">
        <v>2.7700999999999998</v>
      </c>
      <c r="N422" s="1"/>
      <c r="O422" s="1"/>
    </row>
    <row r="423" spans="1:15" ht="12.75" customHeight="1">
      <c r="A423" s="33">
        <v>413</v>
      </c>
      <c r="B423" s="53" t="s">
        <v>515</v>
      </c>
      <c r="C423" s="31">
        <v>1087.7</v>
      </c>
      <c r="D423" s="36">
        <v>1082.7166666666667</v>
      </c>
      <c r="E423" s="36">
        <v>1075.5833333333335</v>
      </c>
      <c r="F423" s="36">
        <v>1063.4666666666667</v>
      </c>
      <c r="G423" s="36">
        <v>1056.3333333333335</v>
      </c>
      <c r="H423" s="36">
        <v>1094.8333333333335</v>
      </c>
      <c r="I423" s="36">
        <v>1101.9666666666667</v>
      </c>
      <c r="J423" s="36">
        <v>1114.0833333333335</v>
      </c>
      <c r="K423" s="31">
        <v>1089.8499999999999</v>
      </c>
      <c r="L423" s="31">
        <v>1070.5999999999999</v>
      </c>
      <c r="M423" s="31">
        <v>1.7116899999999999</v>
      </c>
      <c r="N423" s="1"/>
      <c r="O423" s="1"/>
    </row>
    <row r="424" spans="1:15" ht="12.75" customHeight="1">
      <c r="A424" s="33">
        <v>414</v>
      </c>
      <c r="B424" s="53" t="s">
        <v>218</v>
      </c>
      <c r="C424" s="31">
        <v>2253.4</v>
      </c>
      <c r="D424" s="36">
        <v>2253.7999999999997</v>
      </c>
      <c r="E424" s="36">
        <v>2239.5999999999995</v>
      </c>
      <c r="F424" s="36">
        <v>2225.7999999999997</v>
      </c>
      <c r="G424" s="36">
        <v>2211.5999999999995</v>
      </c>
      <c r="H424" s="36">
        <v>2267.5999999999995</v>
      </c>
      <c r="I424" s="36">
        <v>2281.7999999999993</v>
      </c>
      <c r="J424" s="36">
        <v>2295.5999999999995</v>
      </c>
      <c r="K424" s="31">
        <v>2268</v>
      </c>
      <c r="L424" s="31">
        <v>2240</v>
      </c>
      <c r="M424" s="31">
        <v>3.8646799999999999</v>
      </c>
      <c r="N424" s="1"/>
      <c r="O424" s="1"/>
    </row>
    <row r="425" spans="1:15" ht="12.75" customHeight="1">
      <c r="A425" s="33">
        <v>415</v>
      </c>
      <c r="B425" s="53" t="s">
        <v>516</v>
      </c>
      <c r="C425" s="31">
        <v>589.95000000000005</v>
      </c>
      <c r="D425" s="36">
        <v>584.65</v>
      </c>
      <c r="E425" s="36">
        <v>575.29999999999995</v>
      </c>
      <c r="F425" s="36">
        <v>560.65</v>
      </c>
      <c r="G425" s="36">
        <v>551.29999999999995</v>
      </c>
      <c r="H425" s="36">
        <v>599.29999999999995</v>
      </c>
      <c r="I425" s="36">
        <v>608.65000000000009</v>
      </c>
      <c r="J425" s="36">
        <v>623.29999999999995</v>
      </c>
      <c r="K425" s="31">
        <v>594</v>
      </c>
      <c r="L425" s="31">
        <v>570</v>
      </c>
      <c r="M425" s="31">
        <v>4.8039699999999996</v>
      </c>
      <c r="N425" s="1"/>
      <c r="O425" s="1"/>
    </row>
    <row r="426" spans="1:15" ht="12.75" customHeight="1">
      <c r="A426" s="33">
        <v>416</v>
      </c>
      <c r="B426" s="53" t="s">
        <v>215</v>
      </c>
      <c r="C426" s="31">
        <v>575.65</v>
      </c>
      <c r="D426" s="36">
        <v>575.30000000000007</v>
      </c>
      <c r="E426" s="36">
        <v>571.85000000000014</v>
      </c>
      <c r="F426" s="36">
        <v>568.05000000000007</v>
      </c>
      <c r="G426" s="36">
        <v>564.60000000000014</v>
      </c>
      <c r="H426" s="36">
        <v>579.10000000000014</v>
      </c>
      <c r="I426" s="36">
        <v>582.55000000000018</v>
      </c>
      <c r="J426" s="36">
        <v>586.35000000000014</v>
      </c>
      <c r="K426" s="31">
        <v>578.75</v>
      </c>
      <c r="L426" s="31">
        <v>571.5</v>
      </c>
      <c r="M426" s="31">
        <v>112.90293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89.2</v>
      </c>
      <c r="D427" s="36">
        <v>89.033333333333346</v>
      </c>
      <c r="E427" s="36">
        <v>88.566666666666691</v>
      </c>
      <c r="F427" s="36">
        <v>87.933333333333351</v>
      </c>
      <c r="G427" s="36">
        <v>87.466666666666697</v>
      </c>
      <c r="H427" s="36">
        <v>89.666666666666686</v>
      </c>
      <c r="I427" s="36">
        <v>90.133333333333354</v>
      </c>
      <c r="J427" s="36">
        <v>90.76666666666668</v>
      </c>
      <c r="K427" s="31">
        <v>89.5</v>
      </c>
      <c r="L427" s="31">
        <v>88.4</v>
      </c>
      <c r="M427" s="31">
        <v>104.87993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295.05</v>
      </c>
      <c r="D428" s="36">
        <v>301.0333333333333</v>
      </c>
      <c r="E428" s="36">
        <v>289.06666666666661</v>
      </c>
      <c r="F428" s="36">
        <v>283.08333333333331</v>
      </c>
      <c r="G428" s="36">
        <v>271.11666666666662</v>
      </c>
      <c r="H428" s="36">
        <v>307.01666666666659</v>
      </c>
      <c r="I428" s="36">
        <v>318.98333333333329</v>
      </c>
      <c r="J428" s="36">
        <v>324.96666666666658</v>
      </c>
      <c r="K428" s="31">
        <v>313</v>
      </c>
      <c r="L428" s="31">
        <v>295.05</v>
      </c>
      <c r="M428" s="31">
        <v>3.4979399999999998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159.1</v>
      </c>
      <c r="D429" s="36">
        <v>160.13333333333333</v>
      </c>
      <c r="E429" s="36">
        <v>157.61666666666665</v>
      </c>
      <c r="F429" s="36">
        <v>156.13333333333333</v>
      </c>
      <c r="G429" s="36">
        <v>153.61666666666665</v>
      </c>
      <c r="H429" s="36">
        <v>161.61666666666665</v>
      </c>
      <c r="I429" s="36">
        <v>164.1333333333333</v>
      </c>
      <c r="J429" s="36">
        <v>165.61666666666665</v>
      </c>
      <c r="K429" s="31">
        <v>162.65</v>
      </c>
      <c r="L429" s="31">
        <v>158.65</v>
      </c>
      <c r="M429" s="31">
        <v>7.6505299999999998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419.9</v>
      </c>
      <c r="D430" s="36">
        <v>422.83333333333331</v>
      </c>
      <c r="E430" s="36">
        <v>416.06666666666661</v>
      </c>
      <c r="F430" s="36">
        <v>412.23333333333329</v>
      </c>
      <c r="G430" s="36">
        <v>405.46666666666658</v>
      </c>
      <c r="H430" s="36">
        <v>426.66666666666663</v>
      </c>
      <c r="I430" s="36">
        <v>433.43333333333339</v>
      </c>
      <c r="J430" s="36">
        <v>437.26666666666665</v>
      </c>
      <c r="K430" s="31">
        <v>429.6</v>
      </c>
      <c r="L430" s="31">
        <v>419</v>
      </c>
      <c r="M430" s="31">
        <v>2.0214799999999999</v>
      </c>
      <c r="N430" s="1"/>
      <c r="O430" s="1"/>
    </row>
    <row r="431" spans="1:15" ht="12.75" customHeight="1">
      <c r="A431" s="33">
        <v>421</v>
      </c>
      <c r="B431" s="53" t="s">
        <v>520</v>
      </c>
      <c r="C431" s="31">
        <v>227.45</v>
      </c>
      <c r="D431" s="36">
        <v>228.4666666666667</v>
      </c>
      <c r="E431" s="36">
        <v>226.03333333333339</v>
      </c>
      <c r="F431" s="36">
        <v>224.6166666666667</v>
      </c>
      <c r="G431" s="36">
        <v>222.18333333333339</v>
      </c>
      <c r="H431" s="36">
        <v>229.88333333333338</v>
      </c>
      <c r="I431" s="36">
        <v>232.31666666666666</v>
      </c>
      <c r="J431" s="36">
        <v>233.73333333333338</v>
      </c>
      <c r="K431" s="31">
        <v>230.9</v>
      </c>
      <c r="L431" s="31">
        <v>227.05</v>
      </c>
      <c r="M431" s="31">
        <v>1.50526</v>
      </c>
      <c r="N431" s="1"/>
      <c r="O431" s="1"/>
    </row>
    <row r="432" spans="1:15" ht="12.75" customHeight="1">
      <c r="A432" s="33">
        <v>422</v>
      </c>
      <c r="B432" s="53" t="s">
        <v>220</v>
      </c>
      <c r="C432" s="31">
        <v>1135.3</v>
      </c>
      <c r="D432" s="36">
        <v>1138.5333333333335</v>
      </c>
      <c r="E432" s="36">
        <v>1129.8166666666671</v>
      </c>
      <c r="F432" s="36">
        <v>1124.3333333333335</v>
      </c>
      <c r="G432" s="36">
        <v>1115.616666666667</v>
      </c>
      <c r="H432" s="36">
        <v>1144.0166666666671</v>
      </c>
      <c r="I432" s="36">
        <v>1152.7333333333338</v>
      </c>
      <c r="J432" s="36">
        <v>1158.2166666666672</v>
      </c>
      <c r="K432" s="31">
        <v>1147.25</v>
      </c>
      <c r="L432" s="31">
        <v>1133.05</v>
      </c>
      <c r="M432" s="31">
        <v>11.44308</v>
      </c>
      <c r="N432" s="1"/>
      <c r="O432" s="1"/>
    </row>
    <row r="433" spans="1:15" ht="12.75" customHeight="1">
      <c r="A433" s="33">
        <v>423</v>
      </c>
      <c r="B433" s="53" t="s">
        <v>221</v>
      </c>
      <c r="C433" s="31">
        <v>644.54999999999995</v>
      </c>
      <c r="D433" s="36">
        <v>629</v>
      </c>
      <c r="E433" s="36">
        <v>608.29999999999995</v>
      </c>
      <c r="F433" s="36">
        <v>572.04999999999995</v>
      </c>
      <c r="G433" s="36">
        <v>551.34999999999991</v>
      </c>
      <c r="H433" s="36">
        <v>665.25</v>
      </c>
      <c r="I433" s="36">
        <v>685.95</v>
      </c>
      <c r="J433" s="36">
        <v>722.2</v>
      </c>
      <c r="K433" s="31">
        <v>649.70000000000005</v>
      </c>
      <c r="L433" s="31">
        <v>592.75</v>
      </c>
      <c r="M433" s="31">
        <v>27.489229999999999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3219.4</v>
      </c>
      <c r="D434" s="36">
        <v>3191.4500000000003</v>
      </c>
      <c r="E434" s="36">
        <v>3158.3000000000006</v>
      </c>
      <c r="F434" s="36">
        <v>3097.2000000000003</v>
      </c>
      <c r="G434" s="36">
        <v>3064.0500000000006</v>
      </c>
      <c r="H434" s="36">
        <v>3252.5500000000006</v>
      </c>
      <c r="I434" s="36">
        <v>3285.7000000000003</v>
      </c>
      <c r="J434" s="36">
        <v>3346.8000000000006</v>
      </c>
      <c r="K434" s="31">
        <v>3224.6</v>
      </c>
      <c r="L434" s="31">
        <v>3130.35</v>
      </c>
      <c r="M434" s="31">
        <v>0.62429000000000001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1288.95</v>
      </c>
      <c r="D435" s="36">
        <v>1285.3166666666666</v>
      </c>
      <c r="E435" s="36">
        <v>1271.6333333333332</v>
      </c>
      <c r="F435" s="36">
        <v>1254.3166666666666</v>
      </c>
      <c r="G435" s="36">
        <v>1240.6333333333332</v>
      </c>
      <c r="H435" s="36">
        <v>1302.6333333333332</v>
      </c>
      <c r="I435" s="36">
        <v>1316.3166666666666</v>
      </c>
      <c r="J435" s="36">
        <v>1333.6333333333332</v>
      </c>
      <c r="K435" s="31">
        <v>1299</v>
      </c>
      <c r="L435" s="31">
        <v>1268</v>
      </c>
      <c r="M435" s="31">
        <v>0.35344999999999999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475.2</v>
      </c>
      <c r="D436" s="36">
        <v>478.26666666666671</v>
      </c>
      <c r="E436" s="36">
        <v>469.03333333333342</v>
      </c>
      <c r="F436" s="36">
        <v>462.86666666666673</v>
      </c>
      <c r="G436" s="36">
        <v>453.63333333333344</v>
      </c>
      <c r="H436" s="36">
        <v>484.43333333333339</v>
      </c>
      <c r="I436" s="36">
        <v>493.66666666666663</v>
      </c>
      <c r="J436" s="36">
        <v>499.83333333333337</v>
      </c>
      <c r="K436" s="31">
        <v>487.5</v>
      </c>
      <c r="L436" s="31">
        <v>472.1</v>
      </c>
      <c r="M436" s="31">
        <v>4.3493399999999998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389.4</v>
      </c>
      <c r="D437" s="36">
        <v>390.4666666666667</v>
      </c>
      <c r="E437" s="36">
        <v>386.88333333333338</v>
      </c>
      <c r="F437" s="36">
        <v>384.36666666666667</v>
      </c>
      <c r="G437" s="36">
        <v>380.78333333333336</v>
      </c>
      <c r="H437" s="36">
        <v>392.98333333333341</v>
      </c>
      <c r="I437" s="36">
        <v>396.56666666666666</v>
      </c>
      <c r="J437" s="36">
        <v>399.08333333333343</v>
      </c>
      <c r="K437" s="31">
        <v>394.05</v>
      </c>
      <c r="L437" s="31">
        <v>387.95</v>
      </c>
      <c r="M437" s="31">
        <v>0.67784999999999995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4338.95</v>
      </c>
      <c r="D438" s="36">
        <v>4304.5166666666673</v>
      </c>
      <c r="E438" s="36">
        <v>4214.0333333333347</v>
      </c>
      <c r="F438" s="36">
        <v>4089.1166666666677</v>
      </c>
      <c r="G438" s="36">
        <v>3998.633333333335</v>
      </c>
      <c r="H438" s="36">
        <v>4429.4333333333343</v>
      </c>
      <c r="I438" s="36">
        <v>4519.9166666666661</v>
      </c>
      <c r="J438" s="36">
        <v>4644.8333333333339</v>
      </c>
      <c r="K438" s="31">
        <v>4395</v>
      </c>
      <c r="L438" s="31">
        <v>4179.6000000000004</v>
      </c>
      <c r="M438" s="31">
        <v>5.38584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582.45000000000005</v>
      </c>
      <c r="D439" s="36">
        <v>584.16666666666663</v>
      </c>
      <c r="E439" s="36">
        <v>577.33333333333326</v>
      </c>
      <c r="F439" s="36">
        <v>572.21666666666658</v>
      </c>
      <c r="G439" s="36">
        <v>565.38333333333321</v>
      </c>
      <c r="H439" s="36">
        <v>589.2833333333333</v>
      </c>
      <c r="I439" s="36">
        <v>596.11666666666656</v>
      </c>
      <c r="J439" s="36">
        <v>601.23333333333335</v>
      </c>
      <c r="K439" s="31">
        <v>591</v>
      </c>
      <c r="L439" s="31">
        <v>579.04999999999995</v>
      </c>
      <c r="M439" s="31">
        <v>2.6266099999999999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28.1</v>
      </c>
      <c r="D440" s="36">
        <v>27.75</v>
      </c>
      <c r="E440" s="36">
        <v>27.4</v>
      </c>
      <c r="F440" s="36">
        <v>26.7</v>
      </c>
      <c r="G440" s="36">
        <v>26.349999999999998</v>
      </c>
      <c r="H440" s="36">
        <v>28.45</v>
      </c>
      <c r="I440" s="36">
        <v>28.8</v>
      </c>
      <c r="J440" s="36">
        <v>29.5</v>
      </c>
      <c r="K440" s="31">
        <v>28.1</v>
      </c>
      <c r="L440" s="31">
        <v>27.05</v>
      </c>
      <c r="M440" s="31">
        <v>738.09145000000001</v>
      </c>
      <c r="N440" s="1"/>
      <c r="O440" s="1"/>
    </row>
    <row r="441" spans="1:15" ht="12.75" customHeight="1">
      <c r="A441" s="33">
        <v>431</v>
      </c>
      <c r="B441" s="53" t="s">
        <v>528</v>
      </c>
      <c r="C441" s="31">
        <v>320.5</v>
      </c>
      <c r="D441" s="36">
        <v>315.76666666666671</v>
      </c>
      <c r="E441" s="36">
        <v>309.83333333333343</v>
      </c>
      <c r="F441" s="36">
        <v>299.16666666666674</v>
      </c>
      <c r="G441" s="36">
        <v>293.23333333333346</v>
      </c>
      <c r="H441" s="36">
        <v>326.43333333333339</v>
      </c>
      <c r="I441" s="36">
        <v>332.36666666666667</v>
      </c>
      <c r="J441" s="36">
        <v>343.03333333333336</v>
      </c>
      <c r="K441" s="31">
        <v>321.7</v>
      </c>
      <c r="L441" s="31">
        <v>305.10000000000002</v>
      </c>
      <c r="M441" s="31">
        <v>31.704750000000001</v>
      </c>
      <c r="N441" s="1"/>
      <c r="O441" s="1"/>
    </row>
    <row r="442" spans="1:15" ht="12.75" customHeight="1">
      <c r="A442" s="33">
        <v>432</v>
      </c>
      <c r="B442" s="53" t="s">
        <v>222</v>
      </c>
      <c r="C442" s="31">
        <v>776.9</v>
      </c>
      <c r="D442" s="36">
        <v>777.94999999999993</v>
      </c>
      <c r="E442" s="36">
        <v>771.19999999999982</v>
      </c>
      <c r="F442" s="36">
        <v>765.49999999999989</v>
      </c>
      <c r="G442" s="36">
        <v>758.74999999999977</v>
      </c>
      <c r="H442" s="36">
        <v>783.64999999999986</v>
      </c>
      <c r="I442" s="36">
        <v>790.40000000000009</v>
      </c>
      <c r="J442" s="36">
        <v>796.09999999999991</v>
      </c>
      <c r="K442" s="31">
        <v>784.7</v>
      </c>
      <c r="L442" s="31">
        <v>772.25</v>
      </c>
      <c r="M442" s="31">
        <v>6.9248799999999999</v>
      </c>
      <c r="N442" s="1"/>
      <c r="O442" s="1"/>
    </row>
    <row r="443" spans="1:15" ht="12.75" customHeight="1">
      <c r="A443" s="33">
        <v>433</v>
      </c>
      <c r="B443" s="53" t="s">
        <v>861</v>
      </c>
      <c r="C443" s="31">
        <v>587.4</v>
      </c>
      <c r="D443" s="36">
        <v>584.35</v>
      </c>
      <c r="E443" s="36">
        <v>574.70000000000005</v>
      </c>
      <c r="F443" s="36">
        <v>562</v>
      </c>
      <c r="G443" s="36">
        <v>552.35</v>
      </c>
      <c r="H443" s="36">
        <v>597.05000000000007</v>
      </c>
      <c r="I443" s="36">
        <v>606.69999999999993</v>
      </c>
      <c r="J443" s="36">
        <v>619.40000000000009</v>
      </c>
      <c r="K443" s="31">
        <v>594</v>
      </c>
      <c r="L443" s="31">
        <v>571.65</v>
      </c>
      <c r="M443" s="31">
        <v>4.8571400000000002</v>
      </c>
      <c r="N443" s="1"/>
      <c r="O443" s="1"/>
    </row>
    <row r="444" spans="1:15" ht="12.75" customHeight="1">
      <c r="A444" s="33">
        <v>434</v>
      </c>
      <c r="B444" s="53" t="s">
        <v>533</v>
      </c>
      <c r="C444" s="31">
        <v>1067.7</v>
      </c>
      <c r="D444" s="36">
        <v>1073.6000000000001</v>
      </c>
      <c r="E444" s="36">
        <v>1054.1000000000004</v>
      </c>
      <c r="F444" s="36">
        <v>1040.5000000000002</v>
      </c>
      <c r="G444" s="36">
        <v>1021.0000000000005</v>
      </c>
      <c r="H444" s="36">
        <v>1087.2000000000003</v>
      </c>
      <c r="I444" s="36">
        <v>1106.6999999999998</v>
      </c>
      <c r="J444" s="36">
        <v>1120.3000000000002</v>
      </c>
      <c r="K444" s="31">
        <v>1093.0999999999999</v>
      </c>
      <c r="L444" s="31">
        <v>1060</v>
      </c>
      <c r="M444" s="31">
        <v>3.1257000000000001</v>
      </c>
      <c r="N444" s="1"/>
      <c r="O444" s="1"/>
    </row>
    <row r="445" spans="1:15" ht="12.75" customHeight="1">
      <c r="A445" s="33">
        <v>435</v>
      </c>
      <c r="B445" s="53" t="s">
        <v>223</v>
      </c>
      <c r="C445" s="31">
        <v>1040.8499999999999</v>
      </c>
      <c r="D445" s="36">
        <v>1040.95</v>
      </c>
      <c r="E445" s="36">
        <v>1031.9000000000001</v>
      </c>
      <c r="F445" s="36">
        <v>1022.95</v>
      </c>
      <c r="G445" s="36">
        <v>1013.9000000000001</v>
      </c>
      <c r="H445" s="36">
        <v>1049.9000000000001</v>
      </c>
      <c r="I445" s="36">
        <v>1058.9499999999998</v>
      </c>
      <c r="J445" s="36">
        <v>1067.9000000000001</v>
      </c>
      <c r="K445" s="31">
        <v>1050</v>
      </c>
      <c r="L445" s="31">
        <v>1032</v>
      </c>
      <c r="M445" s="31">
        <v>5.8365799999999997</v>
      </c>
      <c r="N445" s="1"/>
      <c r="O445" s="1"/>
    </row>
    <row r="446" spans="1:15" ht="12.75" customHeight="1">
      <c r="A446" s="33">
        <v>436</v>
      </c>
      <c r="B446" s="53" t="s">
        <v>224</v>
      </c>
      <c r="C446" s="31">
        <v>1796.95</v>
      </c>
      <c r="D446" s="36">
        <v>1802.7</v>
      </c>
      <c r="E446" s="36">
        <v>1785.4</v>
      </c>
      <c r="F446" s="36">
        <v>1773.8500000000001</v>
      </c>
      <c r="G446" s="36">
        <v>1756.5500000000002</v>
      </c>
      <c r="H446" s="36">
        <v>1814.25</v>
      </c>
      <c r="I446" s="36">
        <v>1831.5499999999997</v>
      </c>
      <c r="J446" s="36">
        <v>1843.1</v>
      </c>
      <c r="K446" s="31">
        <v>1820</v>
      </c>
      <c r="L446" s="31">
        <v>1791.15</v>
      </c>
      <c r="M446" s="31">
        <v>4.1084100000000001</v>
      </c>
      <c r="N446" s="1"/>
      <c r="O446" s="1"/>
    </row>
    <row r="447" spans="1:15" ht="12.75" customHeight="1">
      <c r="A447" s="33">
        <v>437</v>
      </c>
      <c r="B447" s="53" t="s">
        <v>229</v>
      </c>
      <c r="C447" s="31">
        <v>3524.05</v>
      </c>
      <c r="D447" s="36">
        <v>3539.2666666666669</v>
      </c>
      <c r="E447" s="36">
        <v>3503.8833333333337</v>
      </c>
      <c r="F447" s="36">
        <v>3483.7166666666667</v>
      </c>
      <c r="G447" s="36">
        <v>3448.3333333333335</v>
      </c>
      <c r="H447" s="36">
        <v>3559.4333333333338</v>
      </c>
      <c r="I447" s="36">
        <v>3594.8166666666671</v>
      </c>
      <c r="J447" s="36">
        <v>3614.983333333334</v>
      </c>
      <c r="K447" s="31">
        <v>3574.65</v>
      </c>
      <c r="L447" s="31">
        <v>3519.1</v>
      </c>
      <c r="M447" s="31">
        <v>16.711040000000001</v>
      </c>
      <c r="N447" s="1"/>
      <c r="O447" s="1"/>
    </row>
    <row r="448" spans="1:15" ht="12.75" customHeight="1">
      <c r="A448" s="33">
        <v>438</v>
      </c>
      <c r="B448" s="53" t="s">
        <v>225</v>
      </c>
      <c r="C448" s="31">
        <v>908.6</v>
      </c>
      <c r="D448" s="36">
        <v>910.81666666666661</v>
      </c>
      <c r="E448" s="36">
        <v>903.83333333333326</v>
      </c>
      <c r="F448" s="36">
        <v>899.06666666666661</v>
      </c>
      <c r="G448" s="36">
        <v>892.08333333333326</v>
      </c>
      <c r="H448" s="36">
        <v>915.58333333333326</v>
      </c>
      <c r="I448" s="36">
        <v>922.56666666666661</v>
      </c>
      <c r="J448" s="36">
        <v>927.33333333333326</v>
      </c>
      <c r="K448" s="31">
        <v>917.8</v>
      </c>
      <c r="L448" s="31">
        <v>906.05</v>
      </c>
      <c r="M448" s="31">
        <v>15.24935</v>
      </c>
      <c r="N448" s="1"/>
      <c r="O448" s="1"/>
    </row>
    <row r="449" spans="1:15" ht="12.75" customHeight="1">
      <c r="A449" s="33">
        <v>439</v>
      </c>
      <c r="B449" s="53" t="s">
        <v>297</v>
      </c>
      <c r="C449" s="31">
        <v>7477.05</v>
      </c>
      <c r="D449" s="36">
        <v>7450.6833333333334</v>
      </c>
      <c r="E449" s="36">
        <v>7411.3666666666668</v>
      </c>
      <c r="F449" s="36">
        <v>7345.6833333333334</v>
      </c>
      <c r="G449" s="36">
        <v>7306.3666666666668</v>
      </c>
      <c r="H449" s="36">
        <v>7516.3666666666668</v>
      </c>
      <c r="I449" s="36">
        <v>7555.6833333333343</v>
      </c>
      <c r="J449" s="36">
        <v>7621.3666666666668</v>
      </c>
      <c r="K449" s="31">
        <v>7490</v>
      </c>
      <c r="L449" s="31">
        <v>7385</v>
      </c>
      <c r="M449" s="31">
        <v>1.00722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3109.8</v>
      </c>
      <c r="D450" s="36">
        <v>3138.4500000000003</v>
      </c>
      <c r="E450" s="36">
        <v>3072.3500000000004</v>
      </c>
      <c r="F450" s="36">
        <v>3034.9</v>
      </c>
      <c r="G450" s="36">
        <v>2968.8</v>
      </c>
      <c r="H450" s="36">
        <v>3175.9000000000005</v>
      </c>
      <c r="I450" s="36">
        <v>3242</v>
      </c>
      <c r="J450" s="36">
        <v>3279.4500000000007</v>
      </c>
      <c r="K450" s="31">
        <v>3204.55</v>
      </c>
      <c r="L450" s="31">
        <v>3101</v>
      </c>
      <c r="M450" s="31">
        <v>0.80640999999999996</v>
      </c>
      <c r="N450" s="1"/>
      <c r="O450" s="1"/>
    </row>
    <row r="451" spans="1:15" ht="12.75" customHeight="1">
      <c r="A451" s="33">
        <v>441</v>
      </c>
      <c r="B451" s="53" t="s">
        <v>535</v>
      </c>
      <c r="C451" s="31">
        <v>441.3</v>
      </c>
      <c r="D451" s="36">
        <v>443.56666666666661</v>
      </c>
      <c r="E451" s="36">
        <v>438.13333333333321</v>
      </c>
      <c r="F451" s="36">
        <v>434.96666666666658</v>
      </c>
      <c r="G451" s="36">
        <v>429.53333333333319</v>
      </c>
      <c r="H451" s="36">
        <v>446.73333333333323</v>
      </c>
      <c r="I451" s="36">
        <v>452.16666666666663</v>
      </c>
      <c r="J451" s="36">
        <v>455.33333333333326</v>
      </c>
      <c r="K451" s="31">
        <v>449</v>
      </c>
      <c r="L451" s="31">
        <v>440.4</v>
      </c>
      <c r="M451" s="31">
        <v>34.697580000000002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666.2</v>
      </c>
      <c r="D452" s="36">
        <v>668.41666666666663</v>
      </c>
      <c r="E452" s="36">
        <v>659.0333333333333</v>
      </c>
      <c r="F452" s="36">
        <v>651.86666666666667</v>
      </c>
      <c r="G452" s="36">
        <v>642.48333333333335</v>
      </c>
      <c r="H452" s="36">
        <v>675.58333333333326</v>
      </c>
      <c r="I452" s="36">
        <v>684.9666666666667</v>
      </c>
      <c r="J452" s="36">
        <v>692.13333333333321</v>
      </c>
      <c r="K452" s="31">
        <v>677.8</v>
      </c>
      <c r="L452" s="31">
        <v>661.25</v>
      </c>
      <c r="M452" s="31">
        <v>200.05815999999999</v>
      </c>
      <c r="N452" s="1"/>
      <c r="O452" s="1"/>
    </row>
    <row r="453" spans="1:15" ht="12.75" customHeight="1">
      <c r="A453" s="33">
        <v>443</v>
      </c>
      <c r="B453" s="53" t="s">
        <v>227</v>
      </c>
      <c r="C453" s="31">
        <v>254.8</v>
      </c>
      <c r="D453" s="36">
        <v>255.06666666666669</v>
      </c>
      <c r="E453" s="36">
        <v>253.28333333333336</v>
      </c>
      <c r="F453" s="36">
        <v>251.76666666666668</v>
      </c>
      <c r="G453" s="36">
        <v>249.98333333333335</v>
      </c>
      <c r="H453" s="36">
        <v>256.58333333333337</v>
      </c>
      <c r="I453" s="36">
        <v>258.36666666666673</v>
      </c>
      <c r="J453" s="36">
        <v>259.88333333333338</v>
      </c>
      <c r="K453" s="31">
        <v>256.85000000000002</v>
      </c>
      <c r="L453" s="31">
        <v>253.55</v>
      </c>
      <c r="M453" s="31">
        <v>67.2012</v>
      </c>
      <c r="N453" s="1"/>
      <c r="O453" s="1"/>
    </row>
    <row r="454" spans="1:15" ht="12.75" customHeight="1">
      <c r="A454" s="33">
        <v>444</v>
      </c>
      <c r="B454" s="53" t="s">
        <v>228</v>
      </c>
      <c r="C454" s="31">
        <v>127</v>
      </c>
      <c r="D454" s="36">
        <v>126.39999999999999</v>
      </c>
      <c r="E454" s="36">
        <v>125.54999999999998</v>
      </c>
      <c r="F454" s="36">
        <v>124.1</v>
      </c>
      <c r="G454" s="36">
        <v>123.24999999999999</v>
      </c>
      <c r="H454" s="36">
        <v>127.84999999999998</v>
      </c>
      <c r="I454" s="36">
        <v>128.69999999999999</v>
      </c>
      <c r="J454" s="36">
        <v>130.14999999999998</v>
      </c>
      <c r="K454" s="31">
        <v>127.25</v>
      </c>
      <c r="L454" s="31">
        <v>124.95</v>
      </c>
      <c r="M454" s="31">
        <v>238.68700000000001</v>
      </c>
      <c r="N454" s="1"/>
      <c r="O454" s="1"/>
    </row>
    <row r="455" spans="1:15" ht="12.75" customHeight="1">
      <c r="A455" s="33">
        <v>445</v>
      </c>
      <c r="B455" s="53" t="s">
        <v>298</v>
      </c>
      <c r="C455" s="31">
        <v>96.3</v>
      </c>
      <c r="D455" s="36">
        <v>96.84999999999998</v>
      </c>
      <c r="E455" s="36">
        <v>95.349999999999966</v>
      </c>
      <c r="F455" s="36">
        <v>94.399999999999991</v>
      </c>
      <c r="G455" s="36">
        <v>92.899999999999977</v>
      </c>
      <c r="H455" s="36">
        <v>97.799999999999955</v>
      </c>
      <c r="I455" s="36">
        <v>99.299999999999983</v>
      </c>
      <c r="J455" s="36">
        <v>100.24999999999994</v>
      </c>
      <c r="K455" s="31">
        <v>98.35</v>
      </c>
      <c r="L455" s="31">
        <v>95.9</v>
      </c>
      <c r="M455" s="31">
        <v>30.89479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1399.9</v>
      </c>
      <c r="D456" s="36">
        <v>1397.6333333333332</v>
      </c>
      <c r="E456" s="36">
        <v>1385.2666666666664</v>
      </c>
      <c r="F456" s="36">
        <v>1370.6333333333332</v>
      </c>
      <c r="G456" s="36">
        <v>1358.2666666666664</v>
      </c>
      <c r="H456" s="36">
        <v>1412.2666666666664</v>
      </c>
      <c r="I456" s="36">
        <v>1424.6333333333332</v>
      </c>
      <c r="J456" s="36">
        <v>1439.2666666666664</v>
      </c>
      <c r="K456" s="31">
        <v>1410</v>
      </c>
      <c r="L456" s="31">
        <v>1383</v>
      </c>
      <c r="M456" s="31">
        <v>0.31290000000000001</v>
      </c>
      <c r="N456" s="1"/>
      <c r="O456" s="1"/>
    </row>
    <row r="457" spans="1:15" ht="12.75" customHeight="1">
      <c r="A457" s="33">
        <v>447</v>
      </c>
      <c r="B457" s="53" t="s">
        <v>530</v>
      </c>
      <c r="C457" s="31">
        <v>380.4</v>
      </c>
      <c r="D457" s="36">
        <v>378.34999999999997</v>
      </c>
      <c r="E457" s="36">
        <v>372.69999999999993</v>
      </c>
      <c r="F457" s="36">
        <v>364.99999999999994</v>
      </c>
      <c r="G457" s="36">
        <v>359.34999999999991</v>
      </c>
      <c r="H457" s="36">
        <v>386.04999999999995</v>
      </c>
      <c r="I457" s="36">
        <v>391.69999999999993</v>
      </c>
      <c r="J457" s="36">
        <v>399.4</v>
      </c>
      <c r="K457" s="31">
        <v>384</v>
      </c>
      <c r="L457" s="31">
        <v>370.65</v>
      </c>
      <c r="M457" s="31">
        <v>2.21258</v>
      </c>
      <c r="N457" s="1"/>
      <c r="O457" s="1"/>
    </row>
    <row r="458" spans="1:15" ht="12.75" customHeight="1">
      <c r="A458" s="33">
        <v>448</v>
      </c>
      <c r="B458" s="53" t="s">
        <v>536</v>
      </c>
      <c r="C458" s="31">
        <v>2578.5</v>
      </c>
      <c r="D458" s="36">
        <v>2597.2999999999997</v>
      </c>
      <c r="E458" s="36">
        <v>2541.1999999999994</v>
      </c>
      <c r="F458" s="36">
        <v>2503.8999999999996</v>
      </c>
      <c r="G458" s="36">
        <v>2447.7999999999993</v>
      </c>
      <c r="H458" s="36">
        <v>2634.5999999999995</v>
      </c>
      <c r="I458" s="36">
        <v>2690.7</v>
      </c>
      <c r="J458" s="36">
        <v>2727.9999999999995</v>
      </c>
      <c r="K458" s="31">
        <v>2653.4</v>
      </c>
      <c r="L458" s="31">
        <v>2560</v>
      </c>
      <c r="M458" s="31">
        <v>0.22334000000000001</v>
      </c>
      <c r="N458" s="1"/>
      <c r="O458" s="1"/>
    </row>
    <row r="459" spans="1:15" ht="12.75" customHeight="1">
      <c r="A459" s="33">
        <v>449</v>
      </c>
      <c r="B459" s="53" t="s">
        <v>230</v>
      </c>
      <c r="C459" s="31">
        <v>1184.5999999999999</v>
      </c>
      <c r="D459" s="36">
        <v>1187.8833333333332</v>
      </c>
      <c r="E459" s="36">
        <v>1177.5166666666664</v>
      </c>
      <c r="F459" s="36">
        <v>1170.4333333333332</v>
      </c>
      <c r="G459" s="36">
        <v>1160.0666666666664</v>
      </c>
      <c r="H459" s="36">
        <v>1194.9666666666665</v>
      </c>
      <c r="I459" s="36">
        <v>1205.3333333333333</v>
      </c>
      <c r="J459" s="36">
        <v>1212.4166666666665</v>
      </c>
      <c r="K459" s="31">
        <v>1198.25</v>
      </c>
      <c r="L459" s="31">
        <v>1180.8</v>
      </c>
      <c r="M459" s="31">
        <v>26.38043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869.55</v>
      </c>
      <c r="D460" s="36">
        <v>872.06666666666661</v>
      </c>
      <c r="E460" s="36">
        <v>862.98333333333323</v>
      </c>
      <c r="F460" s="36">
        <v>856.41666666666663</v>
      </c>
      <c r="G460" s="36">
        <v>847.33333333333326</v>
      </c>
      <c r="H460" s="36">
        <v>878.63333333333321</v>
      </c>
      <c r="I460" s="36">
        <v>887.7166666666667</v>
      </c>
      <c r="J460" s="36">
        <v>894.28333333333319</v>
      </c>
      <c r="K460" s="31">
        <v>881.15</v>
      </c>
      <c r="L460" s="31">
        <v>865.5</v>
      </c>
      <c r="M460" s="31">
        <v>1.48258</v>
      </c>
      <c r="N460" s="1"/>
      <c r="O460" s="1"/>
    </row>
    <row r="461" spans="1:15" ht="12.75" customHeight="1">
      <c r="A461" s="33">
        <v>451</v>
      </c>
      <c r="B461" s="53" t="s">
        <v>538</v>
      </c>
      <c r="C461" s="31">
        <v>142.30000000000001</v>
      </c>
      <c r="D461" s="36">
        <v>140.61666666666667</v>
      </c>
      <c r="E461" s="36">
        <v>138.28333333333336</v>
      </c>
      <c r="F461" s="36">
        <v>134.26666666666668</v>
      </c>
      <c r="G461" s="36">
        <v>131.93333333333337</v>
      </c>
      <c r="H461" s="36">
        <v>144.63333333333335</v>
      </c>
      <c r="I461" s="36">
        <v>146.96666666666667</v>
      </c>
      <c r="J461" s="36">
        <v>150.98333333333335</v>
      </c>
      <c r="K461" s="31">
        <v>142.94999999999999</v>
      </c>
      <c r="L461" s="31">
        <v>136.6</v>
      </c>
      <c r="M461" s="31">
        <v>12.476570000000001</v>
      </c>
      <c r="N461" s="1"/>
      <c r="O461" s="1"/>
    </row>
    <row r="462" spans="1:15" ht="12.75" customHeight="1">
      <c r="A462" s="33">
        <v>452</v>
      </c>
      <c r="B462" s="53" t="s">
        <v>208</v>
      </c>
      <c r="C462" s="31">
        <v>1000.4</v>
      </c>
      <c r="D462" s="36">
        <v>1001.1833333333334</v>
      </c>
      <c r="E462" s="36">
        <v>987.36666666666679</v>
      </c>
      <c r="F462" s="36">
        <v>974.33333333333337</v>
      </c>
      <c r="G462" s="36">
        <v>960.51666666666677</v>
      </c>
      <c r="H462" s="36">
        <v>1014.2166666666668</v>
      </c>
      <c r="I462" s="36">
        <v>1028.0333333333333</v>
      </c>
      <c r="J462" s="36">
        <v>1041.0666666666668</v>
      </c>
      <c r="K462" s="31">
        <v>1015</v>
      </c>
      <c r="L462" s="31">
        <v>988.15</v>
      </c>
      <c r="M462" s="31">
        <v>5.2328299999999999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2914.75</v>
      </c>
      <c r="D463" s="36">
        <v>2920.2000000000003</v>
      </c>
      <c r="E463" s="36">
        <v>2875.4000000000005</v>
      </c>
      <c r="F463" s="36">
        <v>2836.05</v>
      </c>
      <c r="G463" s="36">
        <v>2791.2500000000005</v>
      </c>
      <c r="H463" s="36">
        <v>2959.5500000000006</v>
      </c>
      <c r="I463" s="36">
        <v>3004.3500000000008</v>
      </c>
      <c r="J463" s="36">
        <v>3043.7000000000007</v>
      </c>
      <c r="K463" s="31">
        <v>2965</v>
      </c>
      <c r="L463" s="31">
        <v>2880.85</v>
      </c>
      <c r="M463" s="31">
        <v>0.25702999999999998</v>
      </c>
      <c r="N463" s="1"/>
      <c r="O463" s="1"/>
    </row>
    <row r="464" spans="1:15" ht="12.75" customHeight="1">
      <c r="A464" s="33">
        <v>454</v>
      </c>
      <c r="B464" s="53" t="s">
        <v>540</v>
      </c>
      <c r="C464" s="31">
        <v>3015.3</v>
      </c>
      <c r="D464" s="36">
        <v>3030.9500000000003</v>
      </c>
      <c r="E464" s="36">
        <v>2991.9000000000005</v>
      </c>
      <c r="F464" s="36">
        <v>2968.5000000000005</v>
      </c>
      <c r="G464" s="36">
        <v>2929.4500000000007</v>
      </c>
      <c r="H464" s="36">
        <v>3054.3500000000004</v>
      </c>
      <c r="I464" s="36">
        <v>3093.4000000000005</v>
      </c>
      <c r="J464" s="36">
        <v>3116.8</v>
      </c>
      <c r="K464" s="31">
        <v>3070</v>
      </c>
      <c r="L464" s="31">
        <v>3007.55</v>
      </c>
      <c r="M464" s="31">
        <v>0.72909000000000002</v>
      </c>
      <c r="N464" s="1"/>
      <c r="O464" s="1"/>
    </row>
    <row r="465" spans="1:15" ht="12.75" customHeight="1">
      <c r="A465" s="33">
        <v>455</v>
      </c>
      <c r="B465" s="53" t="s">
        <v>231</v>
      </c>
      <c r="C465" s="31">
        <v>3301.4</v>
      </c>
      <c r="D465" s="36">
        <v>3301.7999999999997</v>
      </c>
      <c r="E465" s="36">
        <v>3274.5999999999995</v>
      </c>
      <c r="F465" s="36">
        <v>3247.7999999999997</v>
      </c>
      <c r="G465" s="36">
        <v>3220.5999999999995</v>
      </c>
      <c r="H465" s="36">
        <v>3328.5999999999995</v>
      </c>
      <c r="I465" s="36">
        <v>3355.7999999999993</v>
      </c>
      <c r="J465" s="36">
        <v>3382.5999999999995</v>
      </c>
      <c r="K465" s="31">
        <v>3329</v>
      </c>
      <c r="L465" s="31">
        <v>3275</v>
      </c>
      <c r="M465" s="31">
        <v>7.7801400000000003</v>
      </c>
      <c r="N465" s="1"/>
      <c r="O465" s="1"/>
    </row>
    <row r="466" spans="1:15" ht="12.75" customHeight="1">
      <c r="A466" s="33">
        <v>456</v>
      </c>
      <c r="B466" s="53" t="s">
        <v>232</v>
      </c>
      <c r="C466" s="31">
        <v>1912.35</v>
      </c>
      <c r="D466" s="36">
        <v>1915.3</v>
      </c>
      <c r="E466" s="36">
        <v>1891.6</v>
      </c>
      <c r="F466" s="36">
        <v>1870.85</v>
      </c>
      <c r="G466" s="36">
        <v>1847.1499999999999</v>
      </c>
      <c r="H466" s="36">
        <v>1936.05</v>
      </c>
      <c r="I466" s="36">
        <v>1959.7500000000002</v>
      </c>
      <c r="J466" s="36">
        <v>1980.5</v>
      </c>
      <c r="K466" s="31">
        <v>1939</v>
      </c>
      <c r="L466" s="31">
        <v>1894.55</v>
      </c>
      <c r="M466" s="31">
        <v>5.1062799999999999</v>
      </c>
      <c r="N466" s="1"/>
      <c r="O466" s="1"/>
    </row>
    <row r="467" spans="1:15" ht="12.75" customHeight="1">
      <c r="A467" s="33">
        <v>457</v>
      </c>
      <c r="B467" s="53" t="s">
        <v>299</v>
      </c>
      <c r="C467" s="31">
        <v>734.4</v>
      </c>
      <c r="D467" s="36">
        <v>734.15</v>
      </c>
      <c r="E467" s="36">
        <v>728.3</v>
      </c>
      <c r="F467" s="36">
        <v>722.19999999999993</v>
      </c>
      <c r="G467" s="36">
        <v>716.34999999999991</v>
      </c>
      <c r="H467" s="36">
        <v>740.25</v>
      </c>
      <c r="I467" s="36">
        <v>746.10000000000014</v>
      </c>
      <c r="J467" s="36">
        <v>752.2</v>
      </c>
      <c r="K467" s="31">
        <v>740</v>
      </c>
      <c r="L467" s="31">
        <v>728.05</v>
      </c>
      <c r="M467" s="31">
        <v>3.12995</v>
      </c>
      <c r="N467" s="1"/>
      <c r="O467" s="1"/>
    </row>
    <row r="468" spans="1:15" ht="12.75" customHeight="1">
      <c r="A468" s="33">
        <v>458</v>
      </c>
      <c r="B468" s="53" t="s">
        <v>541</v>
      </c>
      <c r="C468" s="31">
        <v>797.5</v>
      </c>
      <c r="D468" s="36">
        <v>797.16666666666663</v>
      </c>
      <c r="E468" s="36">
        <v>792.38333333333321</v>
      </c>
      <c r="F468" s="36">
        <v>787.26666666666654</v>
      </c>
      <c r="G468" s="36">
        <v>782.48333333333312</v>
      </c>
      <c r="H468" s="36">
        <v>802.2833333333333</v>
      </c>
      <c r="I468" s="36">
        <v>807.06666666666683</v>
      </c>
      <c r="J468" s="36">
        <v>812.18333333333339</v>
      </c>
      <c r="K468" s="31">
        <v>801.95</v>
      </c>
      <c r="L468" s="31">
        <v>792.05</v>
      </c>
      <c r="M468" s="31">
        <v>0.15705</v>
      </c>
      <c r="N468" s="1"/>
      <c r="O468" s="1"/>
    </row>
    <row r="469" spans="1:15" ht="12.75" customHeight="1">
      <c r="A469" s="33">
        <v>459</v>
      </c>
      <c r="B469" s="53" t="s">
        <v>233</v>
      </c>
      <c r="C469" s="31">
        <v>2107.65</v>
      </c>
      <c r="D469" s="36">
        <v>2101.7166666666667</v>
      </c>
      <c r="E469" s="36">
        <v>2086.4333333333334</v>
      </c>
      <c r="F469" s="36">
        <v>2065.2166666666667</v>
      </c>
      <c r="G469" s="36">
        <v>2049.9333333333334</v>
      </c>
      <c r="H469" s="36">
        <v>2122.9333333333334</v>
      </c>
      <c r="I469" s="36">
        <v>2138.2166666666672</v>
      </c>
      <c r="J469" s="36">
        <v>2159.4333333333334</v>
      </c>
      <c r="K469" s="31">
        <v>2117</v>
      </c>
      <c r="L469" s="31">
        <v>2080.5</v>
      </c>
      <c r="M469" s="31">
        <v>4.4601899999999999</v>
      </c>
      <c r="N469" s="1"/>
      <c r="O469" s="1"/>
    </row>
    <row r="470" spans="1:15" ht="12.75" customHeight="1">
      <c r="A470" s="33">
        <v>460</v>
      </c>
      <c r="B470" s="53" t="s">
        <v>300</v>
      </c>
      <c r="C470" s="31">
        <v>37.15</v>
      </c>
      <c r="D470" s="36">
        <v>37.366666666666667</v>
      </c>
      <c r="E470" s="36">
        <v>36.833333333333336</v>
      </c>
      <c r="F470" s="36">
        <v>36.516666666666666</v>
      </c>
      <c r="G470" s="36">
        <v>35.983333333333334</v>
      </c>
      <c r="H470" s="36">
        <v>37.683333333333337</v>
      </c>
      <c r="I470" s="36">
        <v>38.216666666666669</v>
      </c>
      <c r="J470" s="36">
        <v>38.533333333333339</v>
      </c>
      <c r="K470" s="31">
        <v>37.9</v>
      </c>
      <c r="L470" s="31">
        <v>37.049999999999997</v>
      </c>
      <c r="M470" s="31">
        <v>78.80153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383.55</v>
      </c>
      <c r="D471" s="36">
        <v>385.61666666666662</v>
      </c>
      <c r="E471" s="36">
        <v>379.73333333333323</v>
      </c>
      <c r="F471" s="36">
        <v>375.91666666666663</v>
      </c>
      <c r="G471" s="36">
        <v>370.03333333333325</v>
      </c>
      <c r="H471" s="36">
        <v>389.43333333333322</v>
      </c>
      <c r="I471" s="36">
        <v>395.31666666666655</v>
      </c>
      <c r="J471" s="36">
        <v>399.13333333333321</v>
      </c>
      <c r="K471" s="31">
        <v>391.5</v>
      </c>
      <c r="L471" s="31">
        <v>381.8</v>
      </c>
      <c r="M471" s="31">
        <v>4.7588299999999997</v>
      </c>
      <c r="N471" s="1"/>
      <c r="O471" s="1"/>
    </row>
    <row r="472" spans="1:15" ht="12.75" customHeight="1">
      <c r="A472" s="33">
        <v>462</v>
      </c>
      <c r="B472" s="53" t="s">
        <v>543</v>
      </c>
      <c r="C472" s="31">
        <v>367.5</v>
      </c>
      <c r="D472" s="36">
        <v>370.13333333333338</v>
      </c>
      <c r="E472" s="36">
        <v>363.36666666666679</v>
      </c>
      <c r="F472" s="36">
        <v>359.23333333333341</v>
      </c>
      <c r="G472" s="36">
        <v>352.46666666666681</v>
      </c>
      <c r="H472" s="36">
        <v>374.26666666666677</v>
      </c>
      <c r="I472" s="36">
        <v>381.0333333333333</v>
      </c>
      <c r="J472" s="36">
        <v>385.16666666666674</v>
      </c>
      <c r="K472" s="31">
        <v>376.9</v>
      </c>
      <c r="L472" s="31">
        <v>366</v>
      </c>
      <c r="M472" s="31">
        <v>8.4833400000000001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799.95</v>
      </c>
      <c r="D473" s="36">
        <v>796.91666666666663</v>
      </c>
      <c r="E473" s="36">
        <v>789.98333333333323</v>
      </c>
      <c r="F473" s="36">
        <v>780.01666666666665</v>
      </c>
      <c r="G473" s="36">
        <v>773.08333333333326</v>
      </c>
      <c r="H473" s="36">
        <v>806.88333333333321</v>
      </c>
      <c r="I473" s="36">
        <v>813.81666666666661</v>
      </c>
      <c r="J473" s="36">
        <v>823.78333333333319</v>
      </c>
      <c r="K473" s="31">
        <v>803.85</v>
      </c>
      <c r="L473" s="31">
        <v>786.95</v>
      </c>
      <c r="M473" s="31">
        <v>1.1543699999999999</v>
      </c>
      <c r="N473" s="1"/>
      <c r="O473" s="1"/>
    </row>
    <row r="474" spans="1:15" ht="12.75" customHeight="1">
      <c r="A474" s="33">
        <v>464</v>
      </c>
      <c r="B474" s="53" t="s">
        <v>301</v>
      </c>
      <c r="C474" s="31">
        <v>3010.85</v>
      </c>
      <c r="D474" s="36">
        <v>3002.5500000000006</v>
      </c>
      <c r="E474" s="36">
        <v>2975.1000000000013</v>
      </c>
      <c r="F474" s="36">
        <v>2939.3500000000008</v>
      </c>
      <c r="G474" s="36">
        <v>2911.9000000000015</v>
      </c>
      <c r="H474" s="36">
        <v>3038.3000000000011</v>
      </c>
      <c r="I474" s="36">
        <v>3065.7500000000009</v>
      </c>
      <c r="J474" s="36">
        <v>3101.5000000000009</v>
      </c>
      <c r="K474" s="31">
        <v>3030</v>
      </c>
      <c r="L474" s="31">
        <v>2966.8</v>
      </c>
      <c r="M474" s="31">
        <v>1.16181</v>
      </c>
      <c r="N474" s="1"/>
      <c r="O474" s="1"/>
    </row>
    <row r="475" spans="1:15" ht="12.75" customHeight="1">
      <c r="A475" s="33">
        <v>465</v>
      </c>
      <c r="B475" s="53" t="s">
        <v>532</v>
      </c>
      <c r="C475" s="31">
        <v>47.3</v>
      </c>
      <c r="D475" s="36">
        <v>47.283333333333331</v>
      </c>
      <c r="E475" s="36">
        <v>46.816666666666663</v>
      </c>
      <c r="F475" s="36">
        <v>46.333333333333329</v>
      </c>
      <c r="G475" s="36">
        <v>45.86666666666666</v>
      </c>
      <c r="H475" s="36">
        <v>47.766666666666666</v>
      </c>
      <c r="I475" s="36">
        <v>48.233333333333334</v>
      </c>
      <c r="J475" s="36">
        <v>48.716666666666669</v>
      </c>
      <c r="K475" s="31">
        <v>47.75</v>
      </c>
      <c r="L475" s="31">
        <v>46.8</v>
      </c>
      <c r="M475" s="31">
        <v>82.197810000000004</v>
      </c>
      <c r="N475" s="1"/>
      <c r="O475" s="1"/>
    </row>
    <row r="476" spans="1:15" ht="12.75" customHeight="1">
      <c r="A476" s="33">
        <v>466</v>
      </c>
      <c r="B476" s="53" t="s">
        <v>234</v>
      </c>
      <c r="C476" s="31">
        <v>1601.7</v>
      </c>
      <c r="D476" s="36">
        <v>1604.4333333333334</v>
      </c>
      <c r="E476" s="36">
        <v>1591.5666666666668</v>
      </c>
      <c r="F476" s="36">
        <v>1581.4333333333334</v>
      </c>
      <c r="G476" s="36">
        <v>1568.5666666666668</v>
      </c>
      <c r="H476" s="36">
        <v>1614.5666666666668</v>
      </c>
      <c r="I476" s="36">
        <v>1627.4333333333336</v>
      </c>
      <c r="J476" s="36">
        <v>1637.5666666666668</v>
      </c>
      <c r="K476" s="31">
        <v>1617.3</v>
      </c>
      <c r="L476" s="31">
        <v>1594.3</v>
      </c>
      <c r="M476" s="31">
        <v>5.8245399999999998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40.9</v>
      </c>
      <c r="D477" s="36">
        <v>41.050000000000004</v>
      </c>
      <c r="E477" s="36">
        <v>40.600000000000009</v>
      </c>
      <c r="F477" s="36">
        <v>40.300000000000004</v>
      </c>
      <c r="G477" s="36">
        <v>39.850000000000009</v>
      </c>
      <c r="H477" s="36">
        <v>41.350000000000009</v>
      </c>
      <c r="I477" s="36">
        <v>41.800000000000011</v>
      </c>
      <c r="J477" s="36">
        <v>42.100000000000009</v>
      </c>
      <c r="K477" s="31">
        <v>41.5</v>
      </c>
      <c r="L477" s="31">
        <v>40.75</v>
      </c>
      <c r="M477" s="31">
        <v>180.95229</v>
      </c>
      <c r="N477" s="1"/>
      <c r="O477" s="1"/>
    </row>
    <row r="478" spans="1:15" ht="12.75" customHeight="1">
      <c r="A478" s="33">
        <v>468</v>
      </c>
      <c r="B478" s="53" t="s">
        <v>545</v>
      </c>
      <c r="C478" s="31">
        <v>450.1</v>
      </c>
      <c r="D478" s="36">
        <v>448.73333333333329</v>
      </c>
      <c r="E478" s="36">
        <v>442.76666666666659</v>
      </c>
      <c r="F478" s="36">
        <v>435.43333333333328</v>
      </c>
      <c r="G478" s="36">
        <v>429.46666666666658</v>
      </c>
      <c r="H478" s="36">
        <v>456.06666666666661</v>
      </c>
      <c r="I478" s="36">
        <v>462.0333333333333</v>
      </c>
      <c r="J478" s="36">
        <v>469.36666666666662</v>
      </c>
      <c r="K478" s="31">
        <v>454.7</v>
      </c>
      <c r="L478" s="31">
        <v>441.4</v>
      </c>
      <c r="M478" s="31">
        <v>1.0269699999999999</v>
      </c>
      <c r="N478" s="1"/>
      <c r="O478" s="1"/>
    </row>
    <row r="479" spans="1:15" ht="12.75" customHeight="1">
      <c r="A479" s="33">
        <v>469</v>
      </c>
      <c r="B479" s="53" t="s">
        <v>236</v>
      </c>
      <c r="C479" s="31">
        <v>8292.2000000000007</v>
      </c>
      <c r="D479" s="36">
        <v>8340.4</v>
      </c>
      <c r="E479" s="36">
        <v>8225.7999999999993</v>
      </c>
      <c r="F479" s="36">
        <v>8159.4</v>
      </c>
      <c r="G479" s="36">
        <v>8044.7999999999993</v>
      </c>
      <c r="H479" s="36">
        <v>8406.7999999999993</v>
      </c>
      <c r="I479" s="36">
        <v>8521.4000000000015</v>
      </c>
      <c r="J479" s="36">
        <v>8587.7999999999993</v>
      </c>
      <c r="K479" s="31">
        <v>8455</v>
      </c>
      <c r="L479" s="31">
        <v>8274</v>
      </c>
      <c r="M479" s="31">
        <v>3.6398999999999999</v>
      </c>
      <c r="N479" s="1"/>
      <c r="O479" s="1"/>
    </row>
    <row r="480" spans="1:15" ht="12.75" customHeight="1">
      <c r="A480" s="33">
        <v>470</v>
      </c>
      <c r="B480" s="53" t="s">
        <v>302</v>
      </c>
      <c r="C480" s="31">
        <v>105.05</v>
      </c>
      <c r="D480" s="36">
        <v>104.68333333333332</v>
      </c>
      <c r="E480" s="36">
        <v>103.26666666666665</v>
      </c>
      <c r="F480" s="36">
        <v>101.48333333333333</v>
      </c>
      <c r="G480" s="36">
        <v>100.06666666666666</v>
      </c>
      <c r="H480" s="36">
        <v>106.46666666666664</v>
      </c>
      <c r="I480" s="36">
        <v>107.8833333333333</v>
      </c>
      <c r="J480" s="36">
        <v>109.66666666666663</v>
      </c>
      <c r="K480" s="31">
        <v>106.1</v>
      </c>
      <c r="L480" s="31">
        <v>102.9</v>
      </c>
      <c r="M480" s="31">
        <v>186.81567000000001</v>
      </c>
      <c r="N480" s="1"/>
      <c r="O480" s="1"/>
    </row>
    <row r="481" spans="1:15" ht="12.75" customHeight="1">
      <c r="A481" s="33">
        <v>471</v>
      </c>
      <c r="B481" s="31" t="s">
        <v>235</v>
      </c>
      <c r="C481" s="36">
        <v>1565.2</v>
      </c>
      <c r="D481" s="36">
        <v>1563.7666666666667</v>
      </c>
      <c r="E481" s="36">
        <v>1542.4333333333334</v>
      </c>
      <c r="F481" s="36">
        <v>1519.6666666666667</v>
      </c>
      <c r="G481" s="36">
        <v>1498.3333333333335</v>
      </c>
      <c r="H481" s="36">
        <v>1586.5333333333333</v>
      </c>
      <c r="I481" s="36">
        <v>1607.8666666666668</v>
      </c>
      <c r="J481" s="31">
        <v>1630.6333333333332</v>
      </c>
      <c r="K481" s="31">
        <v>1585.1</v>
      </c>
      <c r="L481" s="31">
        <v>1541</v>
      </c>
      <c r="M481" s="53">
        <v>3.6252800000000001</v>
      </c>
      <c r="N481" s="1"/>
      <c r="O481" s="1"/>
    </row>
    <row r="482" spans="1:15" ht="12.75" customHeight="1">
      <c r="A482" s="33">
        <v>472</v>
      </c>
      <c r="B482" s="31" t="s">
        <v>176</v>
      </c>
      <c r="C482" s="36">
        <v>1078</v>
      </c>
      <c r="D482" s="36">
        <v>1075.7166666666665</v>
      </c>
      <c r="E482" s="36">
        <v>1064.583333333333</v>
      </c>
      <c r="F482" s="36">
        <v>1051.1666666666665</v>
      </c>
      <c r="G482" s="36">
        <v>1040.0333333333331</v>
      </c>
      <c r="H482" s="36">
        <v>1089.133333333333</v>
      </c>
      <c r="I482" s="36">
        <v>1100.2666666666667</v>
      </c>
      <c r="J482" s="31">
        <v>1113.6833333333329</v>
      </c>
      <c r="K482" s="31">
        <v>1086.8499999999999</v>
      </c>
      <c r="L482" s="31">
        <v>1062.3</v>
      </c>
      <c r="M482" s="53">
        <v>9.8825500000000002</v>
      </c>
      <c r="N482" s="1"/>
      <c r="O482" s="1"/>
    </row>
    <row r="483" spans="1:15" ht="12.75" customHeight="1">
      <c r="A483" s="33">
        <v>473</v>
      </c>
      <c r="B483" s="31" t="s">
        <v>546</v>
      </c>
      <c r="C483" s="31">
        <v>599.1</v>
      </c>
      <c r="D483" s="36">
        <v>599.36666666666667</v>
      </c>
      <c r="E483" s="36">
        <v>591.73333333333335</v>
      </c>
      <c r="F483" s="36">
        <v>584.36666666666667</v>
      </c>
      <c r="G483" s="36">
        <v>576.73333333333335</v>
      </c>
      <c r="H483" s="36">
        <v>606.73333333333335</v>
      </c>
      <c r="I483" s="36">
        <v>614.36666666666679</v>
      </c>
      <c r="J483" s="36">
        <v>621.73333333333335</v>
      </c>
      <c r="K483" s="31">
        <v>607</v>
      </c>
      <c r="L483" s="31">
        <v>592</v>
      </c>
      <c r="M483" s="31">
        <v>2.0155400000000001</v>
      </c>
      <c r="N483" s="1"/>
      <c r="O483" s="1"/>
    </row>
    <row r="484" spans="1:15" ht="12.75" customHeight="1">
      <c r="A484" s="33">
        <v>474</v>
      </c>
      <c r="B484" s="31" t="s">
        <v>237</v>
      </c>
      <c r="C484" s="36">
        <v>630.95000000000005</v>
      </c>
      <c r="D484" s="36">
        <v>628.44999999999993</v>
      </c>
      <c r="E484" s="36">
        <v>623.89999999999986</v>
      </c>
      <c r="F484" s="36">
        <v>616.84999999999991</v>
      </c>
      <c r="G484" s="36">
        <v>612.29999999999984</v>
      </c>
      <c r="H484" s="36">
        <v>635.49999999999989</v>
      </c>
      <c r="I484" s="36">
        <v>640.04999999999984</v>
      </c>
      <c r="J484" s="31">
        <v>647.09999999999991</v>
      </c>
      <c r="K484" s="31">
        <v>633</v>
      </c>
      <c r="L484" s="31">
        <v>621.4</v>
      </c>
      <c r="M484" s="53">
        <v>19.172260000000001</v>
      </c>
      <c r="N484" s="1"/>
      <c r="O484" s="1"/>
    </row>
    <row r="485" spans="1:15" ht="12.75" customHeight="1">
      <c r="A485" s="33">
        <v>475</v>
      </c>
      <c r="B485" s="31" t="s">
        <v>547</v>
      </c>
      <c r="C485" s="31">
        <v>806.6</v>
      </c>
      <c r="D485" s="36">
        <v>811.75</v>
      </c>
      <c r="E485" s="36">
        <v>795.5</v>
      </c>
      <c r="F485" s="36">
        <v>784.4</v>
      </c>
      <c r="G485" s="36">
        <v>768.15</v>
      </c>
      <c r="H485" s="36">
        <v>822.85</v>
      </c>
      <c r="I485" s="36">
        <v>839.1</v>
      </c>
      <c r="J485" s="36">
        <v>850.2</v>
      </c>
      <c r="K485" s="31">
        <v>828</v>
      </c>
      <c r="L485" s="31">
        <v>800.65</v>
      </c>
      <c r="M485" s="31">
        <v>1.26762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665.7</v>
      </c>
      <c r="D486" s="36">
        <v>673.93333333333339</v>
      </c>
      <c r="E486" s="36">
        <v>653.16666666666674</v>
      </c>
      <c r="F486" s="36">
        <v>640.63333333333333</v>
      </c>
      <c r="G486" s="36">
        <v>619.86666666666667</v>
      </c>
      <c r="H486" s="36">
        <v>686.46666666666681</v>
      </c>
      <c r="I486" s="36">
        <v>707.23333333333346</v>
      </c>
      <c r="J486" s="36">
        <v>719.76666666666688</v>
      </c>
      <c r="K486" s="31">
        <v>694.7</v>
      </c>
      <c r="L486" s="31">
        <v>661.4</v>
      </c>
      <c r="M486" s="31">
        <v>6.6525499999999997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424.2</v>
      </c>
      <c r="D487" s="36">
        <v>428.40000000000003</v>
      </c>
      <c r="E487" s="36">
        <v>418.80000000000007</v>
      </c>
      <c r="F487" s="36">
        <v>413.40000000000003</v>
      </c>
      <c r="G487" s="36">
        <v>403.80000000000007</v>
      </c>
      <c r="H487" s="36">
        <v>433.80000000000007</v>
      </c>
      <c r="I487" s="36">
        <v>443.40000000000009</v>
      </c>
      <c r="J487" s="36">
        <v>448.80000000000007</v>
      </c>
      <c r="K487" s="31">
        <v>438</v>
      </c>
      <c r="L487" s="31">
        <v>423</v>
      </c>
      <c r="M487" s="31">
        <v>1.9164099999999999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369.65</v>
      </c>
      <c r="D488" s="36">
        <v>369.7</v>
      </c>
      <c r="E488" s="36">
        <v>365.9</v>
      </c>
      <c r="F488" s="36">
        <v>362.15</v>
      </c>
      <c r="G488" s="36">
        <v>358.34999999999997</v>
      </c>
      <c r="H488" s="36">
        <v>373.45</v>
      </c>
      <c r="I488" s="36">
        <v>377.25000000000006</v>
      </c>
      <c r="J488" s="36">
        <v>381</v>
      </c>
      <c r="K488" s="31">
        <v>373.5</v>
      </c>
      <c r="L488" s="31">
        <v>365.95</v>
      </c>
      <c r="M488" s="31">
        <v>1.2583</v>
      </c>
      <c r="N488" s="1"/>
      <c r="O488" s="1"/>
    </row>
    <row r="489" spans="1:15" ht="12.75" customHeight="1">
      <c r="A489" s="33">
        <v>479</v>
      </c>
      <c r="B489" s="53" t="s">
        <v>553</v>
      </c>
      <c r="C489" s="31">
        <v>494</v>
      </c>
      <c r="D489" s="36">
        <v>495.83333333333331</v>
      </c>
      <c r="E489" s="36">
        <v>490.51666666666665</v>
      </c>
      <c r="F489" s="36">
        <v>487.03333333333336</v>
      </c>
      <c r="G489" s="36">
        <v>481.7166666666667</v>
      </c>
      <c r="H489" s="36">
        <v>499.31666666666661</v>
      </c>
      <c r="I489" s="36">
        <v>504.63333333333333</v>
      </c>
      <c r="J489" s="36">
        <v>508.11666666666656</v>
      </c>
      <c r="K489" s="31">
        <v>501.15</v>
      </c>
      <c r="L489" s="31">
        <v>492.35</v>
      </c>
      <c r="M489" s="31">
        <v>1.12059</v>
      </c>
      <c r="N489" s="1"/>
      <c r="O489" s="1"/>
    </row>
    <row r="490" spans="1:15" ht="12.75" customHeight="1">
      <c r="A490" s="33">
        <v>480</v>
      </c>
      <c r="B490" s="53" t="s">
        <v>303</v>
      </c>
      <c r="C490" s="36">
        <v>922.65</v>
      </c>
      <c r="D490" s="36">
        <v>923.31666666666661</v>
      </c>
      <c r="E490" s="36">
        <v>917.13333333333321</v>
      </c>
      <c r="F490" s="36">
        <v>911.61666666666656</v>
      </c>
      <c r="G490" s="36">
        <v>905.43333333333317</v>
      </c>
      <c r="H490" s="36">
        <v>928.83333333333326</v>
      </c>
      <c r="I490" s="36">
        <v>935.01666666666665</v>
      </c>
      <c r="J490" s="36">
        <v>940.5333333333333</v>
      </c>
      <c r="K490" s="31">
        <v>929.5</v>
      </c>
      <c r="L490" s="31">
        <v>917.8</v>
      </c>
      <c r="M490" s="31">
        <v>18.200839999999999</v>
      </c>
      <c r="N490" s="1"/>
      <c r="O490" s="1"/>
    </row>
    <row r="491" spans="1:15" ht="12.75" customHeight="1">
      <c r="A491" s="33">
        <v>481</v>
      </c>
      <c r="B491" s="53" t="s">
        <v>554</v>
      </c>
      <c r="C491" s="31">
        <v>1275.25</v>
      </c>
      <c r="D491" s="36">
        <v>1281.3999999999999</v>
      </c>
      <c r="E491" s="36">
        <v>1255.8999999999996</v>
      </c>
      <c r="F491" s="36">
        <v>1236.5499999999997</v>
      </c>
      <c r="G491" s="36">
        <v>1211.0499999999995</v>
      </c>
      <c r="H491" s="36">
        <v>1300.7499999999998</v>
      </c>
      <c r="I491" s="36">
        <v>1326.2500000000002</v>
      </c>
      <c r="J491" s="36">
        <v>1345.6</v>
      </c>
      <c r="K491" s="31">
        <v>1306.9000000000001</v>
      </c>
      <c r="L491" s="31">
        <v>1262.05</v>
      </c>
      <c r="M491" s="31">
        <v>0.78929000000000005</v>
      </c>
      <c r="N491" s="1"/>
      <c r="O491" s="1"/>
    </row>
    <row r="492" spans="1:15" ht="12.75" customHeight="1">
      <c r="A492" s="33">
        <v>482</v>
      </c>
      <c r="B492" s="53" t="s">
        <v>238</v>
      </c>
      <c r="C492" s="36">
        <v>229.85</v>
      </c>
      <c r="D492" s="36">
        <v>228.94999999999996</v>
      </c>
      <c r="E492" s="36">
        <v>225.19999999999993</v>
      </c>
      <c r="F492" s="36">
        <v>220.54999999999998</v>
      </c>
      <c r="G492" s="36">
        <v>216.79999999999995</v>
      </c>
      <c r="H492" s="36">
        <v>233.59999999999991</v>
      </c>
      <c r="I492" s="36">
        <v>237.34999999999997</v>
      </c>
      <c r="J492" s="36">
        <v>241.99999999999989</v>
      </c>
      <c r="K492" s="31">
        <v>232.7</v>
      </c>
      <c r="L492" s="31">
        <v>224.3</v>
      </c>
      <c r="M492" s="31">
        <v>101.85424999999999</v>
      </c>
      <c r="N492" s="1"/>
      <c r="O492" s="1"/>
    </row>
    <row r="493" spans="1:15" ht="12.75" customHeight="1">
      <c r="A493" s="33">
        <v>483</v>
      </c>
      <c r="B493" s="53" t="s">
        <v>548</v>
      </c>
      <c r="C493" s="36">
        <v>301</v>
      </c>
      <c r="D493" s="36">
        <v>301.31666666666666</v>
      </c>
      <c r="E493" s="36">
        <v>295.7833333333333</v>
      </c>
      <c r="F493" s="36">
        <v>290.56666666666666</v>
      </c>
      <c r="G493" s="36">
        <v>285.0333333333333</v>
      </c>
      <c r="H493" s="36">
        <v>306.5333333333333</v>
      </c>
      <c r="I493" s="36">
        <v>312.06666666666672</v>
      </c>
      <c r="J493" s="36">
        <v>317.2833333333333</v>
      </c>
      <c r="K493" s="31">
        <v>306.85000000000002</v>
      </c>
      <c r="L493" s="31">
        <v>296.10000000000002</v>
      </c>
      <c r="M493" s="31">
        <v>3.6072099999999998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553.79999999999995</v>
      </c>
      <c r="D494" s="36">
        <v>554.44999999999993</v>
      </c>
      <c r="E494" s="36">
        <v>549.89999999999986</v>
      </c>
      <c r="F494" s="36">
        <v>545.99999999999989</v>
      </c>
      <c r="G494" s="36">
        <v>541.44999999999982</v>
      </c>
      <c r="H494" s="36">
        <v>558.34999999999991</v>
      </c>
      <c r="I494" s="36">
        <v>562.89999999999986</v>
      </c>
      <c r="J494" s="36">
        <v>566.79999999999995</v>
      </c>
      <c r="K494" s="31">
        <v>559</v>
      </c>
      <c r="L494" s="31">
        <v>550.54999999999995</v>
      </c>
      <c r="M494" s="31">
        <v>1.72742</v>
      </c>
      <c r="N494" s="1"/>
      <c r="O494" s="1"/>
    </row>
    <row r="495" spans="1:15" ht="12.75" customHeight="1">
      <c r="A495" s="33">
        <v>485</v>
      </c>
      <c r="B495" s="53" t="s">
        <v>556</v>
      </c>
      <c r="C495" s="36">
        <v>1802.4</v>
      </c>
      <c r="D495" s="36">
        <v>1812.3333333333333</v>
      </c>
      <c r="E495" s="36">
        <v>1789.1666666666665</v>
      </c>
      <c r="F495" s="36">
        <v>1775.9333333333332</v>
      </c>
      <c r="G495" s="36">
        <v>1752.7666666666664</v>
      </c>
      <c r="H495" s="36">
        <v>1825.5666666666666</v>
      </c>
      <c r="I495" s="36">
        <v>1848.7333333333331</v>
      </c>
      <c r="J495" s="36">
        <v>1861.9666666666667</v>
      </c>
      <c r="K495" s="31">
        <v>1835.5</v>
      </c>
      <c r="L495" s="31">
        <v>1799.1</v>
      </c>
      <c r="M495" s="31">
        <v>0.49491000000000002</v>
      </c>
      <c r="N495" s="1"/>
      <c r="O495" s="1"/>
    </row>
    <row r="496" spans="1:15" ht="12.75" customHeight="1">
      <c r="A496" s="33">
        <v>486</v>
      </c>
      <c r="B496" s="53" t="s">
        <v>549</v>
      </c>
      <c r="C496" s="36">
        <v>1933.9</v>
      </c>
      <c r="D496" s="36">
        <v>1942.2166666666665</v>
      </c>
      <c r="E496" s="36">
        <v>1921.6833333333329</v>
      </c>
      <c r="F496" s="36">
        <v>1909.4666666666665</v>
      </c>
      <c r="G496" s="36">
        <v>1888.9333333333329</v>
      </c>
      <c r="H496" s="36">
        <v>1954.4333333333329</v>
      </c>
      <c r="I496" s="36">
        <v>1974.9666666666662</v>
      </c>
      <c r="J496" s="36">
        <v>1987.1833333333329</v>
      </c>
      <c r="K496" s="31">
        <v>1962.75</v>
      </c>
      <c r="L496" s="31">
        <v>1930</v>
      </c>
      <c r="M496" s="31">
        <v>0.15920000000000001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11.8</v>
      </c>
      <c r="D497" s="36">
        <v>11.866666666666665</v>
      </c>
      <c r="E497" s="36">
        <v>11.633333333333331</v>
      </c>
      <c r="F497" s="36">
        <v>11.466666666666665</v>
      </c>
      <c r="G497" s="36">
        <v>11.233333333333331</v>
      </c>
      <c r="H497" s="36">
        <v>12.033333333333331</v>
      </c>
      <c r="I497" s="36">
        <v>12.266666666666666</v>
      </c>
      <c r="J497" s="36">
        <v>12.433333333333332</v>
      </c>
      <c r="K497" s="31">
        <v>12.1</v>
      </c>
      <c r="L497" s="31">
        <v>11.7</v>
      </c>
      <c r="M497" s="31">
        <v>1963.45841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852.4</v>
      </c>
      <c r="D498" s="36">
        <v>849.75</v>
      </c>
      <c r="E498" s="36">
        <v>844.65</v>
      </c>
      <c r="F498" s="36">
        <v>836.9</v>
      </c>
      <c r="G498" s="36">
        <v>831.8</v>
      </c>
      <c r="H498" s="36">
        <v>857.5</v>
      </c>
      <c r="I498" s="36">
        <v>862.59999999999991</v>
      </c>
      <c r="J498" s="36">
        <v>870.35</v>
      </c>
      <c r="K498" s="31">
        <v>854.85</v>
      </c>
      <c r="L498" s="31">
        <v>842</v>
      </c>
      <c r="M498" s="31">
        <v>8.8983399999999993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445.8</v>
      </c>
      <c r="D499" s="36">
        <v>443.9666666666667</v>
      </c>
      <c r="E499" s="36">
        <v>436.93333333333339</v>
      </c>
      <c r="F499" s="36">
        <v>428.06666666666672</v>
      </c>
      <c r="G499" s="36">
        <v>421.03333333333342</v>
      </c>
      <c r="H499" s="36">
        <v>452.83333333333337</v>
      </c>
      <c r="I499" s="36">
        <v>459.86666666666667</v>
      </c>
      <c r="J499" s="36">
        <v>468.73333333333335</v>
      </c>
      <c r="K499" s="31">
        <v>451</v>
      </c>
      <c r="L499" s="31">
        <v>435.1</v>
      </c>
      <c r="M499" s="31">
        <v>21.035699999999999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129.85</v>
      </c>
      <c r="D500" s="36">
        <v>129.58333333333334</v>
      </c>
      <c r="E500" s="36">
        <v>126.91666666666669</v>
      </c>
      <c r="F500" s="36">
        <v>123.98333333333335</v>
      </c>
      <c r="G500" s="36">
        <v>121.31666666666669</v>
      </c>
      <c r="H500" s="36">
        <v>132.51666666666668</v>
      </c>
      <c r="I500" s="36">
        <v>135.18333333333337</v>
      </c>
      <c r="J500" s="36">
        <v>138.11666666666667</v>
      </c>
      <c r="K500" s="31">
        <v>132.25</v>
      </c>
      <c r="L500" s="31">
        <v>126.65</v>
      </c>
      <c r="M500" s="31">
        <v>45.189770000000003</v>
      </c>
      <c r="N500" s="1"/>
      <c r="O500" s="1"/>
    </row>
    <row r="501" spans="1:15" ht="12.75" customHeight="1">
      <c r="A501" s="33">
        <v>491</v>
      </c>
      <c r="B501" s="53" t="s">
        <v>559</v>
      </c>
      <c r="C501" s="53">
        <v>938.15</v>
      </c>
      <c r="D501" s="36">
        <v>936.25</v>
      </c>
      <c r="E501" s="36">
        <v>930.35</v>
      </c>
      <c r="F501" s="36">
        <v>922.55000000000007</v>
      </c>
      <c r="G501" s="36">
        <v>916.65000000000009</v>
      </c>
      <c r="H501" s="36">
        <v>944.05</v>
      </c>
      <c r="I501" s="36">
        <v>949.95</v>
      </c>
      <c r="J501" s="36">
        <v>957.74999999999989</v>
      </c>
      <c r="K501" s="31">
        <v>942.15</v>
      </c>
      <c r="L501" s="31">
        <v>928.45</v>
      </c>
      <c r="M501" s="31">
        <v>1.2961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1692.7</v>
      </c>
      <c r="D502" s="36">
        <v>1694.75</v>
      </c>
      <c r="E502" s="36">
        <v>1679.2</v>
      </c>
      <c r="F502" s="36">
        <v>1665.7</v>
      </c>
      <c r="G502" s="36">
        <v>1650.15</v>
      </c>
      <c r="H502" s="36">
        <v>1708.25</v>
      </c>
      <c r="I502" s="36">
        <v>1723.8000000000002</v>
      </c>
      <c r="J502" s="36">
        <v>1737.3</v>
      </c>
      <c r="K502" s="31">
        <v>1710.3</v>
      </c>
      <c r="L502" s="31">
        <v>1681.25</v>
      </c>
      <c r="M502" s="31">
        <v>0.32218999999999998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410.2</v>
      </c>
      <c r="D503" s="36">
        <v>410.08333333333331</v>
      </c>
      <c r="E503" s="36">
        <v>408.26666666666665</v>
      </c>
      <c r="F503" s="36">
        <v>406.33333333333331</v>
      </c>
      <c r="G503" s="36">
        <v>404.51666666666665</v>
      </c>
      <c r="H503" s="36">
        <v>412.01666666666665</v>
      </c>
      <c r="I503" s="36">
        <v>413.83333333333337</v>
      </c>
      <c r="J503" s="31">
        <v>415.76666666666665</v>
      </c>
      <c r="K503" s="31">
        <v>411.9</v>
      </c>
      <c r="L503" s="31">
        <v>408.15</v>
      </c>
      <c r="M503" s="53">
        <v>26.388259999999999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17.05</v>
      </c>
      <c r="D504" s="36">
        <v>17.099999999999998</v>
      </c>
      <c r="E504" s="36">
        <v>16.999999999999996</v>
      </c>
      <c r="F504" s="36">
        <v>16.95</v>
      </c>
      <c r="G504" s="36">
        <v>16.849999999999998</v>
      </c>
      <c r="H504" s="36">
        <v>17.149999999999995</v>
      </c>
      <c r="I504" s="36">
        <v>17.249999999999996</v>
      </c>
      <c r="J504" s="31">
        <v>17.299999999999994</v>
      </c>
      <c r="K504" s="31">
        <v>17.2</v>
      </c>
      <c r="L504" s="31">
        <v>17.05</v>
      </c>
      <c r="M504" s="53">
        <v>670.53869999999995</v>
      </c>
      <c r="N504" s="1"/>
      <c r="O504" s="1"/>
    </row>
    <row r="505" spans="1:15" ht="12.75" customHeight="1">
      <c r="A505" s="33">
        <v>495</v>
      </c>
      <c r="B505" s="53" t="s">
        <v>241</v>
      </c>
      <c r="C505" s="53">
        <v>255.65</v>
      </c>
      <c r="D505" s="36">
        <v>256.25</v>
      </c>
      <c r="E505" s="36">
        <v>254.3</v>
      </c>
      <c r="F505" s="36">
        <v>252.95000000000002</v>
      </c>
      <c r="G505" s="36">
        <v>251.00000000000003</v>
      </c>
      <c r="H505" s="36">
        <v>257.60000000000002</v>
      </c>
      <c r="I505" s="36">
        <v>259.55000000000007</v>
      </c>
      <c r="J505" s="36">
        <v>260.89999999999998</v>
      </c>
      <c r="K505" s="31">
        <v>258.2</v>
      </c>
      <c r="L505" s="31">
        <v>254.9</v>
      </c>
      <c r="M505" s="31">
        <v>33.967770000000002</v>
      </c>
      <c r="N505" s="1"/>
      <c r="O505" s="1"/>
    </row>
    <row r="506" spans="1:15" ht="12.75" customHeight="1">
      <c r="A506" s="33">
        <v>496</v>
      </c>
      <c r="B506" s="53" t="s">
        <v>561</v>
      </c>
      <c r="C506" s="53">
        <v>546.45000000000005</v>
      </c>
      <c r="D506" s="36">
        <v>544.76666666666677</v>
      </c>
      <c r="E506" s="36">
        <v>539.03333333333353</v>
      </c>
      <c r="F506" s="36">
        <v>531.61666666666679</v>
      </c>
      <c r="G506" s="36">
        <v>525.88333333333355</v>
      </c>
      <c r="H506" s="36">
        <v>552.18333333333351</v>
      </c>
      <c r="I506" s="36">
        <v>557.91666666666686</v>
      </c>
      <c r="J506" s="36">
        <v>565.33333333333348</v>
      </c>
      <c r="K506" s="31">
        <v>550.5</v>
      </c>
      <c r="L506" s="31">
        <v>537.35</v>
      </c>
      <c r="M506" s="31">
        <v>6.9512799999999997</v>
      </c>
      <c r="N506" s="1"/>
      <c r="O506" s="1"/>
    </row>
    <row r="507" spans="1:15" ht="12.75" customHeight="1">
      <c r="A507" s="33">
        <v>497</v>
      </c>
      <c r="B507" s="53" t="s">
        <v>560</v>
      </c>
      <c r="C507" s="36">
        <v>15762.65</v>
      </c>
      <c r="D507" s="36">
        <v>15858.633333333333</v>
      </c>
      <c r="E507" s="36">
        <v>15529.016666666666</v>
      </c>
      <c r="F507" s="36">
        <v>15295.383333333333</v>
      </c>
      <c r="G507" s="36">
        <v>14965.766666666666</v>
      </c>
      <c r="H507" s="36">
        <v>16092.266666666666</v>
      </c>
      <c r="I507" s="36">
        <v>16421.883333333331</v>
      </c>
      <c r="J507" s="31">
        <v>16655.516666666666</v>
      </c>
      <c r="K507" s="31">
        <v>16188.25</v>
      </c>
      <c r="L507" s="31">
        <v>15625</v>
      </c>
      <c r="M507" s="53">
        <v>4.3220000000000001E-2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111.5</v>
      </c>
      <c r="D508" s="36">
        <v>111.7</v>
      </c>
      <c r="E508" s="36">
        <v>110.65</v>
      </c>
      <c r="F508" s="36">
        <v>109.8</v>
      </c>
      <c r="G508" s="36">
        <v>108.75</v>
      </c>
      <c r="H508" s="36">
        <v>112.55000000000001</v>
      </c>
      <c r="I508" s="36">
        <v>113.6</v>
      </c>
      <c r="J508" s="36">
        <v>114.45000000000002</v>
      </c>
      <c r="K508" s="31">
        <v>112.75</v>
      </c>
      <c r="L508" s="31">
        <v>110.85</v>
      </c>
      <c r="M508" s="31">
        <v>474.55520999999999</v>
      </c>
      <c r="N508" s="1"/>
      <c r="O508" s="1"/>
    </row>
    <row r="509" spans="1:15" ht="12.75" customHeight="1">
      <c r="A509" s="254">
        <v>499</v>
      </c>
      <c r="B509" s="255" t="s">
        <v>242</v>
      </c>
      <c r="C509" s="255">
        <v>591.20000000000005</v>
      </c>
      <c r="D509" s="256">
        <v>589.76666666666677</v>
      </c>
      <c r="E509" s="256">
        <v>587.43333333333351</v>
      </c>
      <c r="F509" s="256">
        <v>583.66666666666674</v>
      </c>
      <c r="G509" s="256">
        <v>581.33333333333348</v>
      </c>
      <c r="H509" s="256">
        <v>593.53333333333353</v>
      </c>
      <c r="I509" s="256">
        <v>595.86666666666679</v>
      </c>
      <c r="J509" s="256">
        <v>599.63333333333355</v>
      </c>
      <c r="K509" s="257">
        <v>592.1</v>
      </c>
      <c r="L509" s="257">
        <v>586</v>
      </c>
      <c r="M509" s="257">
        <v>5.0912499999999996</v>
      </c>
      <c r="N509" s="1"/>
      <c r="O509" s="1"/>
    </row>
    <row r="510" spans="1:15" ht="12.75" customHeight="1">
      <c r="A510" s="273">
        <v>500</v>
      </c>
      <c r="B510" s="276" t="s">
        <v>562</v>
      </c>
      <c r="C510" s="276">
        <v>1561.15</v>
      </c>
      <c r="D510" s="277">
        <v>1561.2</v>
      </c>
      <c r="E510" s="277">
        <v>1552.4</v>
      </c>
      <c r="F510" s="277">
        <v>1543.65</v>
      </c>
      <c r="G510" s="277">
        <v>1534.8500000000001</v>
      </c>
      <c r="H510" s="277">
        <v>1569.95</v>
      </c>
      <c r="I510" s="277">
        <v>1578.7499999999998</v>
      </c>
      <c r="J510" s="277">
        <v>1587.5</v>
      </c>
      <c r="K510" s="273">
        <v>1570</v>
      </c>
      <c r="L510" s="273">
        <v>1552.45</v>
      </c>
      <c r="M510" s="273">
        <v>0.24354000000000001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99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77"/>
      <c r="B5" s="378"/>
      <c r="C5" s="377"/>
      <c r="D5" s="378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565</v>
      </c>
      <c r="B7" s="379" t="s">
        <v>566</v>
      </c>
      <c r="C7" s="378"/>
      <c r="D7" s="7">
        <f>Main!B10</f>
        <v>45216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2.8">
      <c r="A9" s="83" t="s">
        <v>567</v>
      </c>
      <c r="B9" s="84" t="s">
        <v>568</v>
      </c>
      <c r="C9" s="84" t="s">
        <v>569</v>
      </c>
      <c r="D9" s="84" t="s">
        <v>570</v>
      </c>
      <c r="E9" s="84" t="s">
        <v>571</v>
      </c>
      <c r="F9" s="84" t="s">
        <v>572</v>
      </c>
      <c r="G9" s="84" t="s">
        <v>573</v>
      </c>
      <c r="H9" s="84" t="s">
        <v>574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45215</v>
      </c>
      <c r="B10" s="32">
        <v>512165</v>
      </c>
      <c r="C10" s="31" t="s">
        <v>1049</v>
      </c>
      <c r="D10" s="31" t="s">
        <v>1050</v>
      </c>
      <c r="E10" s="31" t="s">
        <v>576</v>
      </c>
      <c r="F10" s="86">
        <v>190928</v>
      </c>
      <c r="G10" s="32">
        <v>132.24</v>
      </c>
      <c r="H10" s="32" t="s">
        <v>334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45215</v>
      </c>
      <c r="B11" s="32">
        <v>512165</v>
      </c>
      <c r="C11" s="31" t="s">
        <v>1049</v>
      </c>
      <c r="D11" s="31" t="s">
        <v>1051</v>
      </c>
      <c r="E11" s="31" t="s">
        <v>576</v>
      </c>
      <c r="F11" s="86">
        <v>265000</v>
      </c>
      <c r="G11" s="32">
        <v>132.31</v>
      </c>
      <c r="H11" s="32" t="s">
        <v>334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45215</v>
      </c>
      <c r="B12" s="32">
        <v>540718</v>
      </c>
      <c r="C12" s="31" t="s">
        <v>1052</v>
      </c>
      <c r="D12" s="31" t="s">
        <v>1053</v>
      </c>
      <c r="E12" s="31" t="s">
        <v>576</v>
      </c>
      <c r="F12" s="86">
        <v>18000</v>
      </c>
      <c r="G12" s="32">
        <v>49.1</v>
      </c>
      <c r="H12" s="32" t="s">
        <v>334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45215</v>
      </c>
      <c r="B13" s="32">
        <v>543453</v>
      </c>
      <c r="C13" s="31" t="s">
        <v>1012</v>
      </c>
      <c r="D13" s="31" t="s">
        <v>1054</v>
      </c>
      <c r="E13" s="31" t="s">
        <v>576</v>
      </c>
      <c r="F13" s="86">
        <v>39000</v>
      </c>
      <c r="G13" s="32">
        <v>141.22</v>
      </c>
      <c r="H13" s="32" t="s">
        <v>334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45215</v>
      </c>
      <c r="B14" s="32">
        <v>543453</v>
      </c>
      <c r="C14" s="31" t="s">
        <v>1012</v>
      </c>
      <c r="D14" s="31" t="s">
        <v>1054</v>
      </c>
      <c r="E14" s="31" t="s">
        <v>575</v>
      </c>
      <c r="F14" s="86">
        <v>9000</v>
      </c>
      <c r="G14" s="32">
        <v>141.16999999999999</v>
      </c>
      <c r="H14" s="32" t="s">
        <v>334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45215</v>
      </c>
      <c r="B15" s="32">
        <v>538465</v>
      </c>
      <c r="C15" s="31" t="s">
        <v>1055</v>
      </c>
      <c r="D15" s="31" t="s">
        <v>1056</v>
      </c>
      <c r="E15" s="31" t="s">
        <v>576</v>
      </c>
      <c r="F15" s="86">
        <v>47995</v>
      </c>
      <c r="G15" s="32">
        <v>55</v>
      </c>
      <c r="H15" s="32" t="s">
        <v>334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45215</v>
      </c>
      <c r="B16" s="32">
        <v>538465</v>
      </c>
      <c r="C16" s="31" t="s">
        <v>1055</v>
      </c>
      <c r="D16" s="31" t="s">
        <v>1057</v>
      </c>
      <c r="E16" s="31" t="s">
        <v>575</v>
      </c>
      <c r="F16" s="86">
        <v>20000</v>
      </c>
      <c r="G16" s="32">
        <v>55</v>
      </c>
      <c r="H16" s="32" t="s">
        <v>334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45215</v>
      </c>
      <c r="B17" s="32">
        <v>539455</v>
      </c>
      <c r="C17" s="31" t="s">
        <v>1058</v>
      </c>
      <c r="D17" s="31" t="s">
        <v>896</v>
      </c>
      <c r="E17" s="31" t="s">
        <v>575</v>
      </c>
      <c r="F17" s="86">
        <v>25000</v>
      </c>
      <c r="G17" s="32">
        <v>30.58</v>
      </c>
      <c r="H17" s="32" t="s">
        <v>334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45215</v>
      </c>
      <c r="B18" s="32">
        <v>539455</v>
      </c>
      <c r="C18" s="31" t="s">
        <v>1058</v>
      </c>
      <c r="D18" s="31" t="s">
        <v>1059</v>
      </c>
      <c r="E18" s="31" t="s">
        <v>576</v>
      </c>
      <c r="F18" s="86">
        <v>43000</v>
      </c>
      <c r="G18" s="32">
        <v>30.58</v>
      </c>
      <c r="H18" s="32" t="s">
        <v>334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45215</v>
      </c>
      <c r="B19" s="32">
        <v>539455</v>
      </c>
      <c r="C19" s="31" t="s">
        <v>1058</v>
      </c>
      <c r="D19" s="31" t="s">
        <v>1060</v>
      </c>
      <c r="E19" s="31" t="s">
        <v>576</v>
      </c>
      <c r="F19" s="86">
        <v>39000</v>
      </c>
      <c r="G19" s="32">
        <v>30.58</v>
      </c>
      <c r="H19" s="32" t="s">
        <v>334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45215</v>
      </c>
      <c r="B20" s="32">
        <v>539455</v>
      </c>
      <c r="C20" s="31" t="s">
        <v>1058</v>
      </c>
      <c r="D20" s="31" t="s">
        <v>1061</v>
      </c>
      <c r="E20" s="31" t="s">
        <v>576</v>
      </c>
      <c r="F20" s="86">
        <v>23100</v>
      </c>
      <c r="G20" s="32">
        <v>30.58</v>
      </c>
      <c r="H20" s="32" t="s">
        <v>334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45215</v>
      </c>
      <c r="B21" s="32">
        <v>509053</v>
      </c>
      <c r="C21" s="31" t="s">
        <v>1062</v>
      </c>
      <c r="D21" s="31" t="s">
        <v>1063</v>
      </c>
      <c r="E21" s="31" t="s">
        <v>575</v>
      </c>
      <c r="F21" s="86">
        <v>249088</v>
      </c>
      <c r="G21" s="32">
        <v>19.45</v>
      </c>
      <c r="H21" s="32" t="s">
        <v>334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45215</v>
      </c>
      <c r="B22" s="32">
        <v>542627</v>
      </c>
      <c r="C22" s="31" t="s">
        <v>1064</v>
      </c>
      <c r="D22" s="31" t="s">
        <v>1065</v>
      </c>
      <c r="E22" s="31" t="s">
        <v>576</v>
      </c>
      <c r="F22" s="86">
        <v>17000</v>
      </c>
      <c r="G22" s="32">
        <v>19.5</v>
      </c>
      <c r="H22" s="32" t="s">
        <v>334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45215</v>
      </c>
      <c r="B23" s="32">
        <v>540681</v>
      </c>
      <c r="C23" s="31" t="s">
        <v>1013</v>
      </c>
      <c r="D23" s="31" t="s">
        <v>1019</v>
      </c>
      <c r="E23" s="31" t="s">
        <v>575</v>
      </c>
      <c r="F23" s="86">
        <v>80000</v>
      </c>
      <c r="G23" s="32">
        <v>32</v>
      </c>
      <c r="H23" s="32" t="s">
        <v>334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45215</v>
      </c>
      <c r="B24" s="32">
        <v>540681</v>
      </c>
      <c r="C24" s="31" t="s">
        <v>1013</v>
      </c>
      <c r="D24" s="31" t="s">
        <v>1019</v>
      </c>
      <c r="E24" s="31" t="s">
        <v>576</v>
      </c>
      <c r="F24" s="86">
        <v>80000</v>
      </c>
      <c r="G24" s="32">
        <v>31.2</v>
      </c>
      <c r="H24" s="32" t="s">
        <v>334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45215</v>
      </c>
      <c r="B25" s="32">
        <v>540681</v>
      </c>
      <c r="C25" s="31" t="s">
        <v>1013</v>
      </c>
      <c r="D25" s="31" t="s">
        <v>1066</v>
      </c>
      <c r="E25" s="31" t="s">
        <v>575</v>
      </c>
      <c r="F25" s="86">
        <v>50000</v>
      </c>
      <c r="G25" s="32">
        <v>35</v>
      </c>
      <c r="H25" s="32" t="s">
        <v>334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45215</v>
      </c>
      <c r="B26" s="32">
        <v>540681</v>
      </c>
      <c r="C26" s="31" t="s">
        <v>1013</v>
      </c>
      <c r="D26" s="31" t="s">
        <v>1067</v>
      </c>
      <c r="E26" s="31" t="s">
        <v>576</v>
      </c>
      <c r="F26" s="86">
        <v>70000</v>
      </c>
      <c r="G26" s="32">
        <v>32</v>
      </c>
      <c r="H26" s="32" t="s">
        <v>334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45215</v>
      </c>
      <c r="B27" s="32">
        <v>540681</v>
      </c>
      <c r="C27" s="31" t="s">
        <v>1013</v>
      </c>
      <c r="D27" s="31" t="s">
        <v>1068</v>
      </c>
      <c r="E27" s="31" t="s">
        <v>575</v>
      </c>
      <c r="F27" s="86">
        <v>70000</v>
      </c>
      <c r="G27" s="32">
        <v>31.2</v>
      </c>
      <c r="H27" s="32" t="s">
        <v>334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45215</v>
      </c>
      <c r="B28" s="32">
        <v>535431</v>
      </c>
      <c r="C28" s="31" t="s">
        <v>1069</v>
      </c>
      <c r="D28" s="31" t="s">
        <v>1070</v>
      </c>
      <c r="E28" s="31" t="s">
        <v>575</v>
      </c>
      <c r="F28" s="86">
        <v>1225000</v>
      </c>
      <c r="G28" s="32">
        <v>1.42</v>
      </c>
      <c r="H28" s="32" t="s">
        <v>334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45215</v>
      </c>
      <c r="B29" s="32">
        <v>535431</v>
      </c>
      <c r="C29" s="31" t="s">
        <v>1069</v>
      </c>
      <c r="D29" s="31" t="s">
        <v>1071</v>
      </c>
      <c r="E29" s="31" t="s">
        <v>576</v>
      </c>
      <c r="F29" s="86">
        <v>1975000</v>
      </c>
      <c r="G29" s="32">
        <v>1.42</v>
      </c>
      <c r="H29" s="32" t="s">
        <v>334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45215</v>
      </c>
      <c r="B30" s="32">
        <v>539224</v>
      </c>
      <c r="C30" s="31" t="s">
        <v>1072</v>
      </c>
      <c r="D30" s="31" t="s">
        <v>1073</v>
      </c>
      <c r="E30" s="31" t="s">
        <v>575</v>
      </c>
      <c r="F30" s="86">
        <v>23000</v>
      </c>
      <c r="G30" s="32">
        <v>120.4</v>
      </c>
      <c r="H30" s="32" t="s">
        <v>334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45215</v>
      </c>
      <c r="B31" s="32">
        <v>539224</v>
      </c>
      <c r="C31" s="31" t="s">
        <v>1072</v>
      </c>
      <c r="D31" s="31" t="s">
        <v>1074</v>
      </c>
      <c r="E31" s="31" t="s">
        <v>576</v>
      </c>
      <c r="F31" s="86">
        <v>41077</v>
      </c>
      <c r="G31" s="32">
        <v>120.4</v>
      </c>
      <c r="H31" s="32" t="s">
        <v>334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45215</v>
      </c>
      <c r="B32" s="32">
        <v>526967</v>
      </c>
      <c r="C32" s="31" t="s">
        <v>1075</v>
      </c>
      <c r="D32" s="31" t="s">
        <v>1076</v>
      </c>
      <c r="E32" s="31" t="s">
        <v>576</v>
      </c>
      <c r="F32" s="86">
        <v>65000</v>
      </c>
      <c r="G32" s="32">
        <v>8.85</v>
      </c>
      <c r="H32" s="32" t="s">
        <v>334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45215</v>
      </c>
      <c r="B33" s="32">
        <v>526967</v>
      </c>
      <c r="C33" s="31" t="s">
        <v>1075</v>
      </c>
      <c r="D33" s="31" t="s">
        <v>992</v>
      </c>
      <c r="E33" s="31" t="s">
        <v>575</v>
      </c>
      <c r="F33" s="86">
        <v>112939</v>
      </c>
      <c r="G33" s="32">
        <v>8.82</v>
      </c>
      <c r="H33" s="32" t="s">
        <v>334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45215</v>
      </c>
      <c r="B34" s="32">
        <v>540377</v>
      </c>
      <c r="C34" s="31" t="s">
        <v>1014</v>
      </c>
      <c r="D34" s="31" t="s">
        <v>1015</v>
      </c>
      <c r="E34" s="31" t="s">
        <v>576</v>
      </c>
      <c r="F34" s="86">
        <v>1369701</v>
      </c>
      <c r="G34" s="32">
        <v>12.27</v>
      </c>
      <c r="H34" s="32" t="s">
        <v>334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45215</v>
      </c>
      <c r="B35" s="32">
        <v>540377</v>
      </c>
      <c r="C35" s="31" t="s">
        <v>1014</v>
      </c>
      <c r="D35" s="31" t="s">
        <v>1015</v>
      </c>
      <c r="E35" s="31" t="s">
        <v>575</v>
      </c>
      <c r="F35" s="86">
        <v>813389</v>
      </c>
      <c r="G35" s="32">
        <v>12.61</v>
      </c>
      <c r="H35" s="32" t="s">
        <v>334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45215</v>
      </c>
      <c r="B36" s="32">
        <v>512048</v>
      </c>
      <c r="C36" s="31" t="s">
        <v>1077</v>
      </c>
      <c r="D36" s="31" t="s">
        <v>1078</v>
      </c>
      <c r="E36" s="31" t="s">
        <v>575</v>
      </c>
      <c r="F36" s="86">
        <v>605942</v>
      </c>
      <c r="G36" s="32">
        <v>5.63</v>
      </c>
      <c r="H36" s="32" t="s">
        <v>334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45215</v>
      </c>
      <c r="B37" s="32">
        <v>512048</v>
      </c>
      <c r="C37" s="31" t="s">
        <v>1077</v>
      </c>
      <c r="D37" s="31" t="s">
        <v>1078</v>
      </c>
      <c r="E37" s="31" t="s">
        <v>576</v>
      </c>
      <c r="F37" s="86">
        <v>678697</v>
      </c>
      <c r="G37" s="32">
        <v>5.6</v>
      </c>
      <c r="H37" s="32" t="s">
        <v>334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45215</v>
      </c>
      <c r="B38" s="32">
        <v>543624</v>
      </c>
      <c r="C38" s="31" t="s">
        <v>1079</v>
      </c>
      <c r="D38" s="31" t="s">
        <v>1080</v>
      </c>
      <c r="E38" s="31" t="s">
        <v>575</v>
      </c>
      <c r="F38" s="86">
        <v>20000</v>
      </c>
      <c r="G38" s="32">
        <v>46.55</v>
      </c>
      <c r="H38" s="32" t="s">
        <v>334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45215</v>
      </c>
      <c r="B39" s="32">
        <v>543624</v>
      </c>
      <c r="C39" s="31" t="s">
        <v>1079</v>
      </c>
      <c r="D39" s="31" t="s">
        <v>1081</v>
      </c>
      <c r="E39" s="31" t="s">
        <v>576</v>
      </c>
      <c r="F39" s="86">
        <v>26000</v>
      </c>
      <c r="G39" s="32">
        <v>46.4</v>
      </c>
      <c r="H39" s="32" t="s">
        <v>334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45215</v>
      </c>
      <c r="B40" s="32">
        <v>543624</v>
      </c>
      <c r="C40" s="31" t="s">
        <v>1079</v>
      </c>
      <c r="D40" s="31" t="s">
        <v>1081</v>
      </c>
      <c r="E40" s="31" t="s">
        <v>575</v>
      </c>
      <c r="F40" s="86">
        <v>2000</v>
      </c>
      <c r="G40" s="32">
        <v>46.5</v>
      </c>
      <c r="H40" s="32" t="s">
        <v>334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45215</v>
      </c>
      <c r="B41" s="32">
        <v>543624</v>
      </c>
      <c r="C41" s="31" t="s">
        <v>1079</v>
      </c>
      <c r="D41" s="31" t="s">
        <v>1082</v>
      </c>
      <c r="E41" s="31" t="s">
        <v>575</v>
      </c>
      <c r="F41" s="86">
        <v>28000</v>
      </c>
      <c r="G41" s="32">
        <v>46.89</v>
      </c>
      <c r="H41" s="32" t="s">
        <v>334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45215</v>
      </c>
      <c r="B42" s="32">
        <v>543624</v>
      </c>
      <c r="C42" s="31" t="s">
        <v>1079</v>
      </c>
      <c r="D42" s="31" t="s">
        <v>1082</v>
      </c>
      <c r="E42" s="31" t="s">
        <v>576</v>
      </c>
      <c r="F42" s="86">
        <v>22000</v>
      </c>
      <c r="G42" s="32">
        <v>46.55</v>
      </c>
      <c r="H42" s="32" t="s">
        <v>334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45215</v>
      </c>
      <c r="B43" s="32">
        <v>511557</v>
      </c>
      <c r="C43" s="31" t="s">
        <v>1083</v>
      </c>
      <c r="D43" s="31" t="s">
        <v>1084</v>
      </c>
      <c r="E43" s="31" t="s">
        <v>575</v>
      </c>
      <c r="F43" s="86">
        <v>1200000</v>
      </c>
      <c r="G43" s="32">
        <v>1.2</v>
      </c>
      <c r="H43" s="32" t="s">
        <v>334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45215</v>
      </c>
      <c r="B44" s="32">
        <v>512115</v>
      </c>
      <c r="C44" s="31" t="s">
        <v>1085</v>
      </c>
      <c r="D44" s="31" t="s">
        <v>1086</v>
      </c>
      <c r="E44" s="31" t="s">
        <v>576</v>
      </c>
      <c r="F44" s="86">
        <v>20100</v>
      </c>
      <c r="G44" s="32">
        <v>58.05</v>
      </c>
      <c r="H44" s="32" t="s">
        <v>334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45215</v>
      </c>
      <c r="B45" s="32">
        <v>543366</v>
      </c>
      <c r="C45" s="31" t="s">
        <v>1087</v>
      </c>
      <c r="D45" s="31" t="s">
        <v>1081</v>
      </c>
      <c r="E45" s="31" t="s">
        <v>576</v>
      </c>
      <c r="F45" s="86">
        <v>3600</v>
      </c>
      <c r="G45" s="32">
        <v>71.62</v>
      </c>
      <c r="H45" s="32" t="s">
        <v>334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45215</v>
      </c>
      <c r="B46" s="32">
        <v>543366</v>
      </c>
      <c r="C46" s="31" t="s">
        <v>1087</v>
      </c>
      <c r="D46" s="31" t="s">
        <v>1081</v>
      </c>
      <c r="E46" s="31" t="s">
        <v>575</v>
      </c>
      <c r="F46" s="86">
        <v>4800</v>
      </c>
      <c r="G46" s="32">
        <v>70.58</v>
      </c>
      <c r="H46" s="32" t="s">
        <v>334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45215</v>
      </c>
      <c r="B47" s="32">
        <v>543366</v>
      </c>
      <c r="C47" s="31" t="s">
        <v>1087</v>
      </c>
      <c r="D47" s="31" t="s">
        <v>1088</v>
      </c>
      <c r="E47" s="31" t="s">
        <v>576</v>
      </c>
      <c r="F47" s="86">
        <v>6000</v>
      </c>
      <c r="G47" s="32">
        <v>70.959999999999994</v>
      </c>
      <c r="H47" s="32" t="s">
        <v>334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45215</v>
      </c>
      <c r="B48" s="32">
        <v>543366</v>
      </c>
      <c r="C48" s="31" t="s">
        <v>1087</v>
      </c>
      <c r="D48" s="31" t="s">
        <v>1089</v>
      </c>
      <c r="E48" s="31" t="s">
        <v>575</v>
      </c>
      <c r="F48" s="86">
        <v>6000</v>
      </c>
      <c r="G48" s="32">
        <v>71.709999999999994</v>
      </c>
      <c r="H48" s="32" t="s">
        <v>334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45215</v>
      </c>
      <c r="B49" s="32">
        <v>526544</v>
      </c>
      <c r="C49" s="31" t="s">
        <v>1090</v>
      </c>
      <c r="D49" s="31" t="s">
        <v>1091</v>
      </c>
      <c r="E49" s="31" t="s">
        <v>576</v>
      </c>
      <c r="F49" s="86">
        <v>400000</v>
      </c>
      <c r="G49" s="32">
        <v>6.14</v>
      </c>
      <c r="H49" s="32" t="s">
        <v>334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45215</v>
      </c>
      <c r="B50" s="32">
        <v>543244</v>
      </c>
      <c r="C50" s="31" t="s">
        <v>1092</v>
      </c>
      <c r="D50" s="31" t="s">
        <v>1093</v>
      </c>
      <c r="E50" s="31" t="s">
        <v>575</v>
      </c>
      <c r="F50" s="86">
        <v>14000</v>
      </c>
      <c r="G50" s="32">
        <v>85.21</v>
      </c>
      <c r="H50" s="32" t="s">
        <v>334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45215</v>
      </c>
      <c r="B51" s="32">
        <v>521180</v>
      </c>
      <c r="C51" s="31" t="s">
        <v>1094</v>
      </c>
      <c r="D51" s="31" t="s">
        <v>1095</v>
      </c>
      <c r="E51" s="31" t="s">
        <v>576</v>
      </c>
      <c r="F51" s="86">
        <v>432749</v>
      </c>
      <c r="G51" s="32">
        <v>11.61</v>
      </c>
      <c r="H51" s="32" t="s">
        <v>334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45215</v>
      </c>
      <c r="B52" s="32">
        <v>521180</v>
      </c>
      <c r="C52" s="31" t="s">
        <v>1094</v>
      </c>
      <c r="D52" s="31" t="s">
        <v>1095</v>
      </c>
      <c r="E52" s="31" t="s">
        <v>575</v>
      </c>
      <c r="F52" s="86">
        <v>232749</v>
      </c>
      <c r="G52" s="32">
        <v>11.52</v>
      </c>
      <c r="H52" s="32" t="s">
        <v>334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45215</v>
      </c>
      <c r="B53" s="32">
        <v>537392</v>
      </c>
      <c r="C53" s="31" t="s">
        <v>993</v>
      </c>
      <c r="D53" s="31" t="s">
        <v>1016</v>
      </c>
      <c r="E53" s="31" t="s">
        <v>575</v>
      </c>
      <c r="F53" s="86">
        <v>40002</v>
      </c>
      <c r="G53" s="32">
        <v>17.36</v>
      </c>
      <c r="H53" s="32" t="s">
        <v>334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45215</v>
      </c>
      <c r="B54" s="32">
        <v>537392</v>
      </c>
      <c r="C54" s="31" t="s">
        <v>993</v>
      </c>
      <c r="D54" s="31" t="s">
        <v>1016</v>
      </c>
      <c r="E54" s="31" t="s">
        <v>576</v>
      </c>
      <c r="F54" s="86">
        <v>2</v>
      </c>
      <c r="G54" s="32">
        <v>17.39</v>
      </c>
      <c r="H54" s="32" t="s">
        <v>334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45215</v>
      </c>
      <c r="B55" s="32">
        <v>537392</v>
      </c>
      <c r="C55" s="31" t="s">
        <v>993</v>
      </c>
      <c r="D55" s="31" t="s">
        <v>896</v>
      </c>
      <c r="E55" s="31" t="s">
        <v>575</v>
      </c>
      <c r="F55" s="86">
        <v>150000</v>
      </c>
      <c r="G55" s="32">
        <v>17.21</v>
      </c>
      <c r="H55" s="32" t="s">
        <v>334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45215</v>
      </c>
      <c r="B56" s="32">
        <v>537392</v>
      </c>
      <c r="C56" s="31" t="s">
        <v>993</v>
      </c>
      <c r="D56" s="31" t="s">
        <v>896</v>
      </c>
      <c r="E56" s="31" t="s">
        <v>576</v>
      </c>
      <c r="F56" s="86">
        <v>32238</v>
      </c>
      <c r="G56" s="32">
        <v>17.21</v>
      </c>
      <c r="H56" s="32" t="s">
        <v>334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45215</v>
      </c>
      <c r="B57" s="32">
        <v>537392</v>
      </c>
      <c r="C57" s="31" t="s">
        <v>993</v>
      </c>
      <c r="D57" s="31" t="s">
        <v>994</v>
      </c>
      <c r="E57" s="31" t="s">
        <v>575</v>
      </c>
      <c r="F57" s="86">
        <v>58001</v>
      </c>
      <c r="G57" s="32">
        <v>17.260000000000002</v>
      </c>
      <c r="H57" s="32" t="s">
        <v>334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45215</v>
      </c>
      <c r="B58" s="32">
        <v>537392</v>
      </c>
      <c r="C58" s="31" t="s">
        <v>993</v>
      </c>
      <c r="D58" s="31" t="s">
        <v>994</v>
      </c>
      <c r="E58" s="31" t="s">
        <v>576</v>
      </c>
      <c r="F58" s="86">
        <v>96002</v>
      </c>
      <c r="G58" s="32">
        <v>17.22</v>
      </c>
      <c r="H58" s="32" t="s">
        <v>334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45215</v>
      </c>
      <c r="B59" s="32">
        <v>533982</v>
      </c>
      <c r="C59" s="31" t="s">
        <v>1096</v>
      </c>
      <c r="D59" s="31" t="s">
        <v>1097</v>
      </c>
      <c r="E59" s="31" t="s">
        <v>575</v>
      </c>
      <c r="F59" s="86">
        <v>1302</v>
      </c>
      <c r="G59" s="32">
        <v>49.62</v>
      </c>
      <c r="H59" s="32" t="s">
        <v>334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45215</v>
      </c>
      <c r="B60" s="32">
        <v>533982</v>
      </c>
      <c r="C60" s="31" t="s">
        <v>1096</v>
      </c>
      <c r="D60" s="31" t="s">
        <v>1097</v>
      </c>
      <c r="E60" s="31" t="s">
        <v>576</v>
      </c>
      <c r="F60" s="86">
        <v>72137</v>
      </c>
      <c r="G60" s="32">
        <v>49.67</v>
      </c>
      <c r="H60" s="32" t="s">
        <v>334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45215</v>
      </c>
      <c r="B61" s="32">
        <v>538607</v>
      </c>
      <c r="C61" s="31" t="s">
        <v>1098</v>
      </c>
      <c r="D61" s="31" t="s">
        <v>1099</v>
      </c>
      <c r="E61" s="31" t="s">
        <v>575</v>
      </c>
      <c r="F61" s="86">
        <v>2899254</v>
      </c>
      <c r="G61" s="32">
        <v>6</v>
      </c>
      <c r="H61" s="32" t="s">
        <v>334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45215</v>
      </c>
      <c r="B62" s="32">
        <v>544002</v>
      </c>
      <c r="C62" s="31" t="s">
        <v>995</v>
      </c>
      <c r="D62" s="31" t="s">
        <v>1100</v>
      </c>
      <c r="E62" s="31" t="s">
        <v>576</v>
      </c>
      <c r="F62" s="86">
        <v>48000</v>
      </c>
      <c r="G62" s="32">
        <v>40.99</v>
      </c>
      <c r="H62" s="32" t="s">
        <v>334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45215</v>
      </c>
      <c r="B63" s="32">
        <v>544002</v>
      </c>
      <c r="C63" s="31" t="s">
        <v>995</v>
      </c>
      <c r="D63" s="31" t="s">
        <v>1017</v>
      </c>
      <c r="E63" s="31" t="s">
        <v>576</v>
      </c>
      <c r="F63" s="86">
        <v>44000</v>
      </c>
      <c r="G63" s="32">
        <v>40.97</v>
      </c>
      <c r="H63" s="32" t="s">
        <v>334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45215</v>
      </c>
      <c r="B64" s="32">
        <v>544002</v>
      </c>
      <c r="C64" s="31" t="s">
        <v>995</v>
      </c>
      <c r="D64" s="31" t="s">
        <v>1101</v>
      </c>
      <c r="E64" s="31" t="s">
        <v>575</v>
      </c>
      <c r="F64" s="86">
        <v>34000</v>
      </c>
      <c r="G64" s="32">
        <v>40.97</v>
      </c>
      <c r="H64" s="32" t="s">
        <v>334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45215</v>
      </c>
      <c r="B65" s="32">
        <v>540252</v>
      </c>
      <c r="C65" s="31" t="s">
        <v>1018</v>
      </c>
      <c r="D65" s="31" t="s">
        <v>1102</v>
      </c>
      <c r="E65" s="31" t="s">
        <v>575</v>
      </c>
      <c r="F65" s="86">
        <v>748897</v>
      </c>
      <c r="G65" s="32">
        <v>10.81</v>
      </c>
      <c r="H65" s="32" t="s">
        <v>334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45215</v>
      </c>
      <c r="B66" s="32" t="s">
        <v>724</v>
      </c>
      <c r="C66" s="31" t="s">
        <v>982</v>
      </c>
      <c r="D66" s="31" t="s">
        <v>577</v>
      </c>
      <c r="E66" s="31" t="s">
        <v>575</v>
      </c>
      <c r="F66" s="86">
        <v>974994</v>
      </c>
      <c r="G66" s="32">
        <v>78.31</v>
      </c>
      <c r="H66" s="32" t="s">
        <v>865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45215</v>
      </c>
      <c r="B67" s="32" t="s">
        <v>1103</v>
      </c>
      <c r="C67" s="31" t="s">
        <v>1104</v>
      </c>
      <c r="D67" s="31" t="s">
        <v>1105</v>
      </c>
      <c r="E67" s="31" t="s">
        <v>575</v>
      </c>
      <c r="F67" s="86">
        <v>385904</v>
      </c>
      <c r="G67" s="32">
        <v>165.1</v>
      </c>
      <c r="H67" s="32" t="s">
        <v>865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45215</v>
      </c>
      <c r="B68" s="32" t="s">
        <v>996</v>
      </c>
      <c r="C68" s="31" t="s">
        <v>997</v>
      </c>
      <c r="D68" s="31" t="s">
        <v>577</v>
      </c>
      <c r="E68" s="31" t="s">
        <v>575</v>
      </c>
      <c r="F68" s="86">
        <v>87520</v>
      </c>
      <c r="G68" s="32">
        <v>479.26</v>
      </c>
      <c r="H68" s="32" t="s">
        <v>865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45215</v>
      </c>
      <c r="B69" s="32" t="s">
        <v>375</v>
      </c>
      <c r="C69" s="31" t="s">
        <v>1106</v>
      </c>
      <c r="D69" s="31" t="s">
        <v>1105</v>
      </c>
      <c r="E69" s="31" t="s">
        <v>575</v>
      </c>
      <c r="F69" s="86">
        <v>6345304</v>
      </c>
      <c r="G69" s="32">
        <v>42.07</v>
      </c>
      <c r="H69" s="32" t="s">
        <v>865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45215</v>
      </c>
      <c r="B70" s="32" t="s">
        <v>375</v>
      </c>
      <c r="C70" s="31" t="s">
        <v>1106</v>
      </c>
      <c r="D70" s="31" t="s">
        <v>1107</v>
      </c>
      <c r="E70" s="31" t="s">
        <v>575</v>
      </c>
      <c r="F70" s="86">
        <v>10000000</v>
      </c>
      <c r="G70" s="32">
        <v>41.72</v>
      </c>
      <c r="H70" s="32" t="s">
        <v>865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45215</v>
      </c>
      <c r="B71" s="32" t="s">
        <v>1108</v>
      </c>
      <c r="C71" s="31" t="s">
        <v>1109</v>
      </c>
      <c r="D71" s="31" t="s">
        <v>1110</v>
      </c>
      <c r="E71" s="31" t="s">
        <v>575</v>
      </c>
      <c r="F71" s="86">
        <v>439257</v>
      </c>
      <c r="G71" s="32">
        <v>10.3</v>
      </c>
      <c r="H71" s="32" t="s">
        <v>865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45215</v>
      </c>
      <c r="B72" s="32" t="s">
        <v>1108</v>
      </c>
      <c r="C72" s="31" t="s">
        <v>1109</v>
      </c>
      <c r="D72" s="31" t="s">
        <v>1111</v>
      </c>
      <c r="E72" s="31" t="s">
        <v>575</v>
      </c>
      <c r="F72" s="86">
        <v>162419</v>
      </c>
      <c r="G72" s="32">
        <v>10.25</v>
      </c>
      <c r="H72" s="32" t="s">
        <v>865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45215</v>
      </c>
      <c r="B73" s="32" t="s">
        <v>1112</v>
      </c>
      <c r="C73" s="31" t="s">
        <v>1113</v>
      </c>
      <c r="D73" s="31" t="s">
        <v>577</v>
      </c>
      <c r="E73" s="31" t="s">
        <v>575</v>
      </c>
      <c r="F73" s="86">
        <v>663842</v>
      </c>
      <c r="G73" s="32">
        <v>162.59</v>
      </c>
      <c r="H73" s="32" t="s">
        <v>865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45215</v>
      </c>
      <c r="B74" s="32" t="s">
        <v>1114</v>
      </c>
      <c r="C74" s="31" t="s">
        <v>1115</v>
      </c>
      <c r="D74" s="31" t="s">
        <v>577</v>
      </c>
      <c r="E74" s="31" t="s">
        <v>575</v>
      </c>
      <c r="F74" s="86">
        <v>342446</v>
      </c>
      <c r="G74" s="32">
        <v>936.17</v>
      </c>
      <c r="H74" s="32" t="s">
        <v>865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45215</v>
      </c>
      <c r="B75" s="32" t="s">
        <v>404</v>
      </c>
      <c r="C75" s="31" t="s">
        <v>1116</v>
      </c>
      <c r="D75" s="31" t="s">
        <v>577</v>
      </c>
      <c r="E75" s="31" t="s">
        <v>575</v>
      </c>
      <c r="F75" s="86">
        <v>4690079</v>
      </c>
      <c r="G75" s="32">
        <v>205.27</v>
      </c>
      <c r="H75" s="32" t="s">
        <v>865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45215</v>
      </c>
      <c r="B76" s="32" t="s">
        <v>404</v>
      </c>
      <c r="C76" s="31" t="s">
        <v>1116</v>
      </c>
      <c r="D76" s="31" t="s">
        <v>938</v>
      </c>
      <c r="E76" s="31" t="s">
        <v>575</v>
      </c>
      <c r="F76" s="86">
        <v>2393499</v>
      </c>
      <c r="G76" s="32">
        <v>205.94</v>
      </c>
      <c r="H76" s="32" t="s">
        <v>865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45215</v>
      </c>
      <c r="B77" s="32" t="s">
        <v>1020</v>
      </c>
      <c r="C77" s="31" t="s">
        <v>1021</v>
      </c>
      <c r="D77" s="31" t="s">
        <v>1117</v>
      </c>
      <c r="E77" s="31" t="s">
        <v>575</v>
      </c>
      <c r="F77" s="86">
        <v>160000</v>
      </c>
      <c r="G77" s="32">
        <v>151.44</v>
      </c>
      <c r="H77" s="32" t="s">
        <v>865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45215</v>
      </c>
      <c r="B78" s="32" t="s">
        <v>1022</v>
      </c>
      <c r="C78" s="31" t="s">
        <v>1023</v>
      </c>
      <c r="D78" s="31" t="s">
        <v>577</v>
      </c>
      <c r="E78" s="31" t="s">
        <v>575</v>
      </c>
      <c r="F78" s="86">
        <v>1066277</v>
      </c>
      <c r="G78" s="32">
        <v>98.72</v>
      </c>
      <c r="H78" s="32" t="s">
        <v>865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45215</v>
      </c>
      <c r="B79" s="32" t="s">
        <v>1118</v>
      </c>
      <c r="C79" s="31" t="s">
        <v>1119</v>
      </c>
      <c r="D79" s="31" t="s">
        <v>1120</v>
      </c>
      <c r="E79" s="31" t="s">
        <v>575</v>
      </c>
      <c r="F79" s="86">
        <v>59200</v>
      </c>
      <c r="G79" s="32">
        <v>35.51</v>
      </c>
      <c r="H79" s="32" t="s">
        <v>865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45215</v>
      </c>
      <c r="B80" s="32" t="s">
        <v>1118</v>
      </c>
      <c r="C80" s="31" t="s">
        <v>1119</v>
      </c>
      <c r="D80" s="31" t="s">
        <v>1121</v>
      </c>
      <c r="E80" s="31" t="s">
        <v>575</v>
      </c>
      <c r="F80" s="86">
        <v>49600</v>
      </c>
      <c r="G80" s="32">
        <v>35.43</v>
      </c>
      <c r="H80" s="32" t="s">
        <v>865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45215</v>
      </c>
      <c r="B81" s="32" t="s">
        <v>1025</v>
      </c>
      <c r="C81" s="31" t="s">
        <v>1026</v>
      </c>
      <c r="D81" s="31" t="s">
        <v>577</v>
      </c>
      <c r="E81" s="31" t="s">
        <v>575</v>
      </c>
      <c r="F81" s="86">
        <v>2052646</v>
      </c>
      <c r="G81" s="32">
        <v>311.39</v>
      </c>
      <c r="H81" s="32" t="s">
        <v>865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45215</v>
      </c>
      <c r="B82" s="32" t="s">
        <v>1122</v>
      </c>
      <c r="C82" s="31" t="s">
        <v>1123</v>
      </c>
      <c r="D82" s="31" t="s">
        <v>1124</v>
      </c>
      <c r="E82" s="31" t="s">
        <v>575</v>
      </c>
      <c r="F82" s="86">
        <v>64800</v>
      </c>
      <c r="G82" s="32">
        <v>103.99</v>
      </c>
      <c r="H82" s="32" t="s">
        <v>865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45215</v>
      </c>
      <c r="B83" s="32" t="s">
        <v>1122</v>
      </c>
      <c r="C83" s="31" t="s">
        <v>1123</v>
      </c>
      <c r="D83" s="31" t="s">
        <v>896</v>
      </c>
      <c r="E83" s="31" t="s">
        <v>575</v>
      </c>
      <c r="F83" s="86">
        <v>39600</v>
      </c>
      <c r="G83" s="32">
        <v>101</v>
      </c>
      <c r="H83" s="32" t="s">
        <v>865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45215</v>
      </c>
      <c r="B84" s="32" t="s">
        <v>1125</v>
      </c>
      <c r="C84" s="31" t="s">
        <v>1126</v>
      </c>
      <c r="D84" s="31" t="s">
        <v>577</v>
      </c>
      <c r="E84" s="31" t="s">
        <v>575</v>
      </c>
      <c r="F84" s="86">
        <v>1498513</v>
      </c>
      <c r="G84" s="32">
        <v>83.25</v>
      </c>
      <c r="H84" s="32" t="s">
        <v>865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45215</v>
      </c>
      <c r="B85" s="32" t="s">
        <v>177</v>
      </c>
      <c r="C85" s="31" t="s">
        <v>1127</v>
      </c>
      <c r="D85" s="31" t="s">
        <v>577</v>
      </c>
      <c r="E85" s="31" t="s">
        <v>575</v>
      </c>
      <c r="F85" s="86">
        <v>354578</v>
      </c>
      <c r="G85" s="32">
        <v>2179.41</v>
      </c>
      <c r="H85" s="32" t="s">
        <v>865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45215</v>
      </c>
      <c r="B86" s="32" t="s">
        <v>452</v>
      </c>
      <c r="C86" s="31" t="s">
        <v>1027</v>
      </c>
      <c r="D86" s="31" t="s">
        <v>998</v>
      </c>
      <c r="E86" s="31" t="s">
        <v>575</v>
      </c>
      <c r="F86" s="86">
        <v>8113031</v>
      </c>
      <c r="G86" s="32">
        <v>81.739999999999995</v>
      </c>
      <c r="H86" s="32" t="s">
        <v>865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45215</v>
      </c>
      <c r="B87" s="32" t="s">
        <v>452</v>
      </c>
      <c r="C87" s="31" t="s">
        <v>1027</v>
      </c>
      <c r="D87" s="31" t="s">
        <v>577</v>
      </c>
      <c r="E87" s="31" t="s">
        <v>575</v>
      </c>
      <c r="F87" s="86">
        <v>14821619</v>
      </c>
      <c r="G87" s="32">
        <v>81.680000000000007</v>
      </c>
      <c r="H87" s="32" t="s">
        <v>865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45215</v>
      </c>
      <c r="B88" s="32" t="s">
        <v>1128</v>
      </c>
      <c r="C88" s="31" t="s">
        <v>1129</v>
      </c>
      <c r="D88" s="31" t="s">
        <v>577</v>
      </c>
      <c r="E88" s="31" t="s">
        <v>575</v>
      </c>
      <c r="F88" s="86">
        <v>513555</v>
      </c>
      <c r="G88" s="32">
        <v>503.62</v>
      </c>
      <c r="H88" s="32" t="s">
        <v>865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45215</v>
      </c>
      <c r="B89" s="32" t="s">
        <v>1130</v>
      </c>
      <c r="C89" s="31" t="s">
        <v>1131</v>
      </c>
      <c r="D89" s="31" t="s">
        <v>577</v>
      </c>
      <c r="E89" s="31" t="s">
        <v>575</v>
      </c>
      <c r="F89" s="86">
        <v>4205407</v>
      </c>
      <c r="G89" s="32">
        <v>77.7</v>
      </c>
      <c r="H89" s="32" t="s">
        <v>865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45215</v>
      </c>
      <c r="B90" s="32" t="s">
        <v>1132</v>
      </c>
      <c r="C90" s="31" t="s">
        <v>1133</v>
      </c>
      <c r="D90" s="31" t="s">
        <v>1134</v>
      </c>
      <c r="E90" s="31" t="s">
        <v>575</v>
      </c>
      <c r="F90" s="86">
        <v>114022</v>
      </c>
      <c r="G90" s="32">
        <v>17.73</v>
      </c>
      <c r="H90" s="32" t="s">
        <v>865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45215</v>
      </c>
      <c r="B91" s="32" t="s">
        <v>1135</v>
      </c>
      <c r="C91" s="31" t="s">
        <v>1136</v>
      </c>
      <c r="D91" s="31" t="s">
        <v>896</v>
      </c>
      <c r="E91" s="31" t="s">
        <v>575</v>
      </c>
      <c r="F91" s="86">
        <v>175000</v>
      </c>
      <c r="G91" s="32">
        <v>88.4</v>
      </c>
      <c r="H91" s="32" t="s">
        <v>865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45215</v>
      </c>
      <c r="B92" s="32" t="s">
        <v>1135</v>
      </c>
      <c r="C92" s="31" t="s">
        <v>1136</v>
      </c>
      <c r="D92" s="31" t="s">
        <v>1117</v>
      </c>
      <c r="E92" s="31" t="s">
        <v>575</v>
      </c>
      <c r="F92" s="86">
        <v>100344</v>
      </c>
      <c r="G92" s="32">
        <v>88.4</v>
      </c>
      <c r="H92" s="32" t="s">
        <v>865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45215</v>
      </c>
      <c r="B93" s="32" t="s">
        <v>983</v>
      </c>
      <c r="C93" s="31" t="s">
        <v>984</v>
      </c>
      <c r="D93" s="31" t="s">
        <v>577</v>
      </c>
      <c r="E93" s="31" t="s">
        <v>575</v>
      </c>
      <c r="F93" s="86">
        <v>204116</v>
      </c>
      <c r="G93" s="32">
        <v>375.13</v>
      </c>
      <c r="H93" s="32" t="s">
        <v>865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45215</v>
      </c>
      <c r="B94" s="32" t="s">
        <v>1029</v>
      </c>
      <c r="C94" s="31" t="s">
        <v>1030</v>
      </c>
      <c r="D94" s="31" t="s">
        <v>577</v>
      </c>
      <c r="E94" s="31" t="s">
        <v>575</v>
      </c>
      <c r="F94" s="86">
        <v>1666792</v>
      </c>
      <c r="G94" s="32">
        <v>39.630000000000003</v>
      </c>
      <c r="H94" s="32" t="s">
        <v>865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45215</v>
      </c>
      <c r="B95" s="32" t="s">
        <v>999</v>
      </c>
      <c r="C95" s="31" t="s">
        <v>1000</v>
      </c>
      <c r="D95" s="31" t="s">
        <v>577</v>
      </c>
      <c r="E95" s="31" t="s">
        <v>575</v>
      </c>
      <c r="F95" s="86">
        <v>433890</v>
      </c>
      <c r="G95" s="32">
        <v>134.74</v>
      </c>
      <c r="H95" s="32" t="s">
        <v>865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45215</v>
      </c>
      <c r="B96" s="32" t="s">
        <v>495</v>
      </c>
      <c r="C96" s="31" t="s">
        <v>1137</v>
      </c>
      <c r="D96" s="31" t="s">
        <v>577</v>
      </c>
      <c r="E96" s="31" t="s">
        <v>575</v>
      </c>
      <c r="F96" s="86">
        <v>3167477</v>
      </c>
      <c r="G96" s="32">
        <v>138.47999999999999</v>
      </c>
      <c r="H96" s="32" t="s">
        <v>865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45215</v>
      </c>
      <c r="B97" s="32" t="s">
        <v>1138</v>
      </c>
      <c r="C97" s="31" t="s">
        <v>1139</v>
      </c>
      <c r="D97" s="31" t="s">
        <v>1140</v>
      </c>
      <c r="E97" s="31" t="s">
        <v>575</v>
      </c>
      <c r="F97" s="86">
        <v>2500000</v>
      </c>
      <c r="G97" s="32">
        <v>2.4500000000000002</v>
      </c>
      <c r="H97" s="32" t="s">
        <v>865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45215</v>
      </c>
      <c r="B98" s="32" t="s">
        <v>1032</v>
      </c>
      <c r="C98" s="31" t="s">
        <v>1033</v>
      </c>
      <c r="D98" s="31" t="s">
        <v>577</v>
      </c>
      <c r="E98" s="31" t="s">
        <v>575</v>
      </c>
      <c r="F98" s="86">
        <v>233101</v>
      </c>
      <c r="G98" s="32">
        <v>1106.5999999999999</v>
      </c>
      <c r="H98" s="32" t="s">
        <v>865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45215</v>
      </c>
      <c r="B99" s="32" t="s">
        <v>1032</v>
      </c>
      <c r="C99" s="31" t="s">
        <v>1033</v>
      </c>
      <c r="D99" s="31" t="s">
        <v>938</v>
      </c>
      <c r="E99" s="31" t="s">
        <v>575</v>
      </c>
      <c r="F99" s="86">
        <v>79287</v>
      </c>
      <c r="G99" s="32">
        <v>1100.49</v>
      </c>
      <c r="H99" s="32" t="s">
        <v>865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45215</v>
      </c>
      <c r="B100" s="32" t="s">
        <v>1001</v>
      </c>
      <c r="C100" s="31" t="s">
        <v>1002</v>
      </c>
      <c r="D100" s="31" t="s">
        <v>1141</v>
      </c>
      <c r="E100" s="31" t="s">
        <v>575</v>
      </c>
      <c r="F100" s="86">
        <v>112668</v>
      </c>
      <c r="G100" s="32">
        <v>461.46</v>
      </c>
      <c r="H100" s="32" t="s">
        <v>865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45215</v>
      </c>
      <c r="B101" s="32" t="s">
        <v>1001</v>
      </c>
      <c r="C101" s="31" t="s">
        <v>1002</v>
      </c>
      <c r="D101" s="31" t="s">
        <v>577</v>
      </c>
      <c r="E101" s="31" t="s">
        <v>575</v>
      </c>
      <c r="F101" s="86">
        <v>148510</v>
      </c>
      <c r="G101" s="32">
        <v>459.85</v>
      </c>
      <c r="H101" s="32" t="s">
        <v>865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45215</v>
      </c>
      <c r="B102" s="32" t="s">
        <v>1034</v>
      </c>
      <c r="C102" s="31" t="s">
        <v>1035</v>
      </c>
      <c r="D102" s="31" t="s">
        <v>938</v>
      </c>
      <c r="E102" s="31" t="s">
        <v>575</v>
      </c>
      <c r="F102" s="86">
        <v>1554872</v>
      </c>
      <c r="G102" s="32">
        <v>109.96</v>
      </c>
      <c r="H102" s="32" t="s">
        <v>865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45215</v>
      </c>
      <c r="B103" s="32" t="s">
        <v>1034</v>
      </c>
      <c r="C103" s="31" t="s">
        <v>1035</v>
      </c>
      <c r="D103" s="31" t="s">
        <v>577</v>
      </c>
      <c r="E103" s="31" t="s">
        <v>575</v>
      </c>
      <c r="F103" s="86">
        <v>2957074</v>
      </c>
      <c r="G103" s="32">
        <v>109.74</v>
      </c>
      <c r="H103" s="32" t="s">
        <v>865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45215</v>
      </c>
      <c r="B104" s="32" t="s">
        <v>1142</v>
      </c>
      <c r="C104" s="31" t="s">
        <v>1143</v>
      </c>
      <c r="D104" s="31" t="s">
        <v>1144</v>
      </c>
      <c r="E104" s="31" t="s">
        <v>575</v>
      </c>
      <c r="F104" s="86">
        <v>91345</v>
      </c>
      <c r="G104" s="32">
        <v>342.85</v>
      </c>
      <c r="H104" s="32" t="s">
        <v>865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45215</v>
      </c>
      <c r="B105" s="32" t="s">
        <v>1145</v>
      </c>
      <c r="C105" s="31" t="s">
        <v>1146</v>
      </c>
      <c r="D105" s="31" t="s">
        <v>577</v>
      </c>
      <c r="E105" s="31" t="s">
        <v>575</v>
      </c>
      <c r="F105" s="86">
        <v>360573</v>
      </c>
      <c r="G105" s="32">
        <v>141.97</v>
      </c>
      <c r="H105" s="32" t="s">
        <v>865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45215</v>
      </c>
      <c r="B106" s="32" t="s">
        <v>1094</v>
      </c>
      <c r="C106" s="31" t="s">
        <v>1147</v>
      </c>
      <c r="D106" s="31" t="s">
        <v>1095</v>
      </c>
      <c r="E106" s="31" t="s">
        <v>575</v>
      </c>
      <c r="F106" s="86">
        <v>575134</v>
      </c>
      <c r="G106" s="32">
        <v>11.46</v>
      </c>
      <c r="H106" s="32" t="s">
        <v>865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45215</v>
      </c>
      <c r="B107" s="32" t="s">
        <v>1096</v>
      </c>
      <c r="C107" s="31" t="s">
        <v>1148</v>
      </c>
      <c r="D107" s="31" t="s">
        <v>1097</v>
      </c>
      <c r="E107" s="31" t="s">
        <v>575</v>
      </c>
      <c r="F107" s="86">
        <v>134114</v>
      </c>
      <c r="G107" s="32">
        <v>49.56</v>
      </c>
      <c r="H107" s="32" t="s">
        <v>865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45215</v>
      </c>
      <c r="B108" s="32" t="s">
        <v>1149</v>
      </c>
      <c r="C108" s="31" t="s">
        <v>1150</v>
      </c>
      <c r="D108" s="31" t="s">
        <v>1151</v>
      </c>
      <c r="E108" s="31" t="s">
        <v>575</v>
      </c>
      <c r="F108" s="86">
        <v>629227</v>
      </c>
      <c r="G108" s="32">
        <v>70.680000000000007</v>
      </c>
      <c r="H108" s="32" t="s">
        <v>865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45215</v>
      </c>
      <c r="B109" s="32" t="s">
        <v>1149</v>
      </c>
      <c r="C109" s="31" t="s">
        <v>1150</v>
      </c>
      <c r="D109" s="31" t="s">
        <v>1152</v>
      </c>
      <c r="E109" s="31" t="s">
        <v>575</v>
      </c>
      <c r="F109" s="86">
        <v>612356</v>
      </c>
      <c r="G109" s="32">
        <v>69.38</v>
      </c>
      <c r="H109" s="32" t="s">
        <v>865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45215</v>
      </c>
      <c r="B110" s="32" t="s">
        <v>1149</v>
      </c>
      <c r="C110" s="31" t="s">
        <v>1150</v>
      </c>
      <c r="D110" s="31" t="s">
        <v>577</v>
      </c>
      <c r="E110" s="31" t="s">
        <v>575</v>
      </c>
      <c r="F110" s="86">
        <v>740624</v>
      </c>
      <c r="G110" s="32">
        <v>70.5</v>
      </c>
      <c r="H110" s="32" t="s">
        <v>865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45215</v>
      </c>
      <c r="B111" s="32" t="s">
        <v>1153</v>
      </c>
      <c r="C111" s="31" t="s">
        <v>1154</v>
      </c>
      <c r="D111" s="31" t="s">
        <v>1024</v>
      </c>
      <c r="E111" s="31" t="s">
        <v>575</v>
      </c>
      <c r="F111" s="86">
        <v>11706563</v>
      </c>
      <c r="G111" s="32">
        <v>19.57</v>
      </c>
      <c r="H111" s="32" t="s">
        <v>865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45215</v>
      </c>
      <c r="B112" s="32" t="s">
        <v>1153</v>
      </c>
      <c r="C112" s="31" t="s">
        <v>1154</v>
      </c>
      <c r="D112" s="31" t="s">
        <v>1155</v>
      </c>
      <c r="E112" s="31" t="s">
        <v>575</v>
      </c>
      <c r="F112" s="86">
        <v>4604533</v>
      </c>
      <c r="G112" s="32">
        <v>20.149999999999999</v>
      </c>
      <c r="H112" s="32" t="s">
        <v>865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45215</v>
      </c>
      <c r="B113" s="32" t="s">
        <v>1153</v>
      </c>
      <c r="C113" s="31" t="s">
        <v>1154</v>
      </c>
      <c r="D113" s="31" t="s">
        <v>998</v>
      </c>
      <c r="E113" s="31" t="s">
        <v>575</v>
      </c>
      <c r="F113" s="86">
        <v>8245671</v>
      </c>
      <c r="G113" s="32">
        <v>19.12</v>
      </c>
      <c r="H113" s="32" t="s">
        <v>865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45215</v>
      </c>
      <c r="B114" s="32" t="s">
        <v>1153</v>
      </c>
      <c r="C114" s="31" t="s">
        <v>1154</v>
      </c>
      <c r="D114" s="31" t="s">
        <v>577</v>
      </c>
      <c r="E114" s="31" t="s">
        <v>575</v>
      </c>
      <c r="F114" s="86">
        <v>8651793</v>
      </c>
      <c r="G114" s="32">
        <v>19.329999999999998</v>
      </c>
      <c r="H114" s="32" t="s">
        <v>865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45215</v>
      </c>
      <c r="B115" s="32" t="s">
        <v>1156</v>
      </c>
      <c r="C115" s="31" t="s">
        <v>1157</v>
      </c>
      <c r="D115" s="31" t="s">
        <v>1028</v>
      </c>
      <c r="E115" s="31" t="s">
        <v>575</v>
      </c>
      <c r="F115" s="86">
        <v>275195</v>
      </c>
      <c r="G115" s="32">
        <v>168.17</v>
      </c>
      <c r="H115" s="32" t="s">
        <v>865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45215</v>
      </c>
      <c r="B116" s="32" t="s">
        <v>985</v>
      </c>
      <c r="C116" s="31" t="s">
        <v>986</v>
      </c>
      <c r="D116" s="31" t="s">
        <v>577</v>
      </c>
      <c r="E116" s="31" t="s">
        <v>575</v>
      </c>
      <c r="F116" s="86">
        <v>819432</v>
      </c>
      <c r="G116" s="32">
        <v>151.29</v>
      </c>
      <c r="H116" s="32" t="s">
        <v>865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45215</v>
      </c>
      <c r="B117" s="32" t="s">
        <v>1037</v>
      </c>
      <c r="C117" s="31" t="s">
        <v>1038</v>
      </c>
      <c r="D117" s="31" t="s">
        <v>1039</v>
      </c>
      <c r="E117" s="31" t="s">
        <v>576</v>
      </c>
      <c r="F117" s="86">
        <v>143297</v>
      </c>
      <c r="G117" s="32">
        <v>20.51</v>
      </c>
      <c r="H117" s="32" t="s">
        <v>865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45215</v>
      </c>
      <c r="B118" s="32" t="s">
        <v>724</v>
      </c>
      <c r="C118" s="31" t="s">
        <v>982</v>
      </c>
      <c r="D118" s="31" t="s">
        <v>577</v>
      </c>
      <c r="E118" s="31" t="s">
        <v>576</v>
      </c>
      <c r="F118" s="86">
        <v>974994</v>
      </c>
      <c r="G118" s="32">
        <v>78.31</v>
      </c>
      <c r="H118" s="32" t="s">
        <v>865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45215</v>
      </c>
      <c r="B119" s="32" t="s">
        <v>1103</v>
      </c>
      <c r="C119" s="31" t="s">
        <v>1104</v>
      </c>
      <c r="D119" s="31" t="s">
        <v>1158</v>
      </c>
      <c r="E119" s="31" t="s">
        <v>576</v>
      </c>
      <c r="F119" s="86">
        <v>433030</v>
      </c>
      <c r="G119" s="32">
        <v>173.67</v>
      </c>
      <c r="H119" s="32" t="s">
        <v>865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45215</v>
      </c>
      <c r="B120" s="32" t="s">
        <v>1103</v>
      </c>
      <c r="C120" s="31" t="s">
        <v>1104</v>
      </c>
      <c r="D120" s="31" t="s">
        <v>1105</v>
      </c>
      <c r="E120" s="31" t="s">
        <v>576</v>
      </c>
      <c r="F120" s="86">
        <v>385904</v>
      </c>
      <c r="G120" s="32">
        <v>167.34</v>
      </c>
      <c r="H120" s="32" t="s">
        <v>865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45215</v>
      </c>
      <c r="B121" s="32" t="s">
        <v>996</v>
      </c>
      <c r="C121" s="31" t="s">
        <v>997</v>
      </c>
      <c r="D121" s="31" t="s">
        <v>577</v>
      </c>
      <c r="E121" s="31" t="s">
        <v>576</v>
      </c>
      <c r="F121" s="86">
        <v>87520</v>
      </c>
      <c r="G121" s="32">
        <v>480.01</v>
      </c>
      <c r="H121" s="32" t="s">
        <v>865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45215</v>
      </c>
      <c r="B122" s="32" t="s">
        <v>105</v>
      </c>
      <c r="C122" s="31" t="s">
        <v>1159</v>
      </c>
      <c r="D122" s="31" t="s">
        <v>1160</v>
      </c>
      <c r="E122" s="31" t="s">
        <v>576</v>
      </c>
      <c r="F122" s="86">
        <v>3008553</v>
      </c>
      <c r="G122" s="32">
        <v>127.97</v>
      </c>
      <c r="H122" s="32" t="s">
        <v>865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45215</v>
      </c>
      <c r="B123" s="32" t="s">
        <v>105</v>
      </c>
      <c r="C123" s="31" t="s">
        <v>1159</v>
      </c>
      <c r="D123" s="31" t="s">
        <v>1161</v>
      </c>
      <c r="E123" s="31" t="s">
        <v>576</v>
      </c>
      <c r="F123" s="86">
        <v>1357911</v>
      </c>
      <c r="G123" s="32">
        <v>128.47999999999999</v>
      </c>
      <c r="H123" s="32" t="s">
        <v>865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45215</v>
      </c>
      <c r="B124" s="32" t="s">
        <v>375</v>
      </c>
      <c r="C124" s="31" t="s">
        <v>1106</v>
      </c>
      <c r="D124" s="31" t="s">
        <v>1031</v>
      </c>
      <c r="E124" s="31" t="s">
        <v>576</v>
      </c>
      <c r="F124" s="86">
        <v>9669243</v>
      </c>
      <c r="G124" s="32">
        <v>41.6</v>
      </c>
      <c r="H124" s="32" t="s">
        <v>865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45215</v>
      </c>
      <c r="B125" s="32" t="s">
        <v>375</v>
      </c>
      <c r="C125" s="31" t="s">
        <v>1106</v>
      </c>
      <c r="D125" s="31" t="s">
        <v>1105</v>
      </c>
      <c r="E125" s="31" t="s">
        <v>576</v>
      </c>
      <c r="F125" s="86">
        <v>8779587</v>
      </c>
      <c r="G125" s="32">
        <v>42.72</v>
      </c>
      <c r="H125" s="32" t="s">
        <v>865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45215</v>
      </c>
      <c r="B126" s="32" t="s">
        <v>1108</v>
      </c>
      <c r="C126" s="31" t="s">
        <v>1109</v>
      </c>
      <c r="D126" s="31" t="s">
        <v>1111</v>
      </c>
      <c r="E126" s="31" t="s">
        <v>576</v>
      </c>
      <c r="F126" s="86">
        <v>412999</v>
      </c>
      <c r="G126" s="32">
        <v>10.3</v>
      </c>
      <c r="H126" s="32" t="s">
        <v>865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>
        <v>45215</v>
      </c>
      <c r="B127" s="32" t="s">
        <v>1112</v>
      </c>
      <c r="C127" s="31" t="s">
        <v>1113</v>
      </c>
      <c r="D127" s="31" t="s">
        <v>577</v>
      </c>
      <c r="E127" s="31" t="s">
        <v>576</v>
      </c>
      <c r="F127" s="86">
        <v>663842</v>
      </c>
      <c r="G127" s="32">
        <v>162.53</v>
      </c>
      <c r="H127" s="32" t="s">
        <v>865</v>
      </c>
    </row>
    <row r="128" spans="1:28" ht="15" customHeight="1">
      <c r="A128" s="85">
        <v>45215</v>
      </c>
      <c r="B128" s="32" t="s">
        <v>1114</v>
      </c>
      <c r="C128" s="31" t="s">
        <v>1115</v>
      </c>
      <c r="D128" s="31" t="s">
        <v>577</v>
      </c>
      <c r="E128" s="31" t="s">
        <v>576</v>
      </c>
      <c r="F128" s="86">
        <v>342446</v>
      </c>
      <c r="G128" s="32">
        <v>937.08</v>
      </c>
      <c r="H128" s="32" t="s">
        <v>865</v>
      </c>
    </row>
    <row r="129" spans="1:8" ht="15" customHeight="1">
      <c r="A129" s="85">
        <v>45215</v>
      </c>
      <c r="B129" s="32" t="s">
        <v>404</v>
      </c>
      <c r="C129" s="31" t="s">
        <v>1116</v>
      </c>
      <c r="D129" s="31" t="s">
        <v>577</v>
      </c>
      <c r="E129" s="31" t="s">
        <v>576</v>
      </c>
      <c r="F129" s="86">
        <v>4690079</v>
      </c>
      <c r="G129" s="32">
        <v>205.36</v>
      </c>
      <c r="H129" s="32" t="s">
        <v>865</v>
      </c>
    </row>
    <row r="130" spans="1:8" ht="15" customHeight="1">
      <c r="A130" s="85">
        <v>45215</v>
      </c>
      <c r="B130" s="32" t="s">
        <v>404</v>
      </c>
      <c r="C130" s="31" t="s">
        <v>1116</v>
      </c>
      <c r="D130" s="31" t="s">
        <v>938</v>
      </c>
      <c r="E130" s="31" t="s">
        <v>576</v>
      </c>
      <c r="F130" s="86">
        <v>2422280</v>
      </c>
      <c r="G130" s="32">
        <v>205.93</v>
      </c>
      <c r="H130" s="32" t="s">
        <v>865</v>
      </c>
    </row>
    <row r="131" spans="1:8" ht="15" customHeight="1">
      <c r="A131" s="85">
        <v>45215</v>
      </c>
      <c r="B131" s="32" t="s">
        <v>1020</v>
      </c>
      <c r="C131" s="31" t="s">
        <v>1021</v>
      </c>
      <c r="D131" s="31" t="s">
        <v>1117</v>
      </c>
      <c r="E131" s="31" t="s">
        <v>576</v>
      </c>
      <c r="F131" s="86">
        <v>91200</v>
      </c>
      <c r="G131" s="32">
        <v>146.99</v>
      </c>
      <c r="H131" s="32" t="s">
        <v>865</v>
      </c>
    </row>
    <row r="132" spans="1:8" ht="15" customHeight="1">
      <c r="A132" s="85">
        <v>45215</v>
      </c>
      <c r="B132" s="32" t="s">
        <v>1020</v>
      </c>
      <c r="C132" s="31" t="s">
        <v>1021</v>
      </c>
      <c r="D132" s="31" t="s">
        <v>1162</v>
      </c>
      <c r="E132" s="31" t="s">
        <v>576</v>
      </c>
      <c r="F132" s="86">
        <v>235200</v>
      </c>
      <c r="G132" s="32">
        <v>151.44999999999999</v>
      </c>
      <c r="H132" s="32" t="s">
        <v>865</v>
      </c>
    </row>
    <row r="133" spans="1:8" ht="15" customHeight="1">
      <c r="A133" s="85">
        <v>45215</v>
      </c>
      <c r="B133" s="32" t="s">
        <v>1022</v>
      </c>
      <c r="C133" s="31" t="s">
        <v>1023</v>
      </c>
      <c r="D133" s="31" t="s">
        <v>577</v>
      </c>
      <c r="E133" s="31" t="s">
        <v>576</v>
      </c>
      <c r="F133" s="86">
        <v>1066277</v>
      </c>
      <c r="G133" s="32">
        <v>98.83</v>
      </c>
      <c r="H133" s="32" t="s">
        <v>865</v>
      </c>
    </row>
    <row r="134" spans="1:8" ht="15" customHeight="1">
      <c r="A134" s="85">
        <v>45215</v>
      </c>
      <c r="B134" s="32" t="s">
        <v>1118</v>
      </c>
      <c r="C134" s="31" t="s">
        <v>1119</v>
      </c>
      <c r="D134" s="31" t="s">
        <v>1121</v>
      </c>
      <c r="E134" s="31" t="s">
        <v>576</v>
      </c>
      <c r="F134" s="86">
        <v>1600</v>
      </c>
      <c r="G134" s="32">
        <v>35.549999999999997</v>
      </c>
      <c r="H134" s="32" t="s">
        <v>865</v>
      </c>
    </row>
    <row r="135" spans="1:8" ht="15" customHeight="1">
      <c r="A135" s="85">
        <v>45215</v>
      </c>
      <c r="B135" s="32" t="s">
        <v>1025</v>
      </c>
      <c r="C135" s="31" t="s">
        <v>1026</v>
      </c>
      <c r="D135" s="31" t="s">
        <v>577</v>
      </c>
      <c r="E135" s="31" t="s">
        <v>576</v>
      </c>
      <c r="F135" s="86">
        <v>2052646</v>
      </c>
      <c r="G135" s="32">
        <v>311.52999999999997</v>
      </c>
      <c r="H135" s="32" t="s">
        <v>865</v>
      </c>
    </row>
    <row r="136" spans="1:8" ht="15" customHeight="1">
      <c r="A136" s="85">
        <v>45215</v>
      </c>
      <c r="B136" s="32" t="s">
        <v>1122</v>
      </c>
      <c r="C136" s="31" t="s">
        <v>1123</v>
      </c>
      <c r="D136" s="31" t="s">
        <v>896</v>
      </c>
      <c r="E136" s="31" t="s">
        <v>576</v>
      </c>
      <c r="F136" s="86">
        <v>8400</v>
      </c>
      <c r="G136" s="32">
        <v>102.11</v>
      </c>
      <c r="H136" s="32" t="s">
        <v>865</v>
      </c>
    </row>
    <row r="137" spans="1:8" ht="15" customHeight="1">
      <c r="A137" s="85">
        <v>45215</v>
      </c>
      <c r="B137" s="32" t="s">
        <v>1125</v>
      </c>
      <c r="C137" s="31" t="s">
        <v>1126</v>
      </c>
      <c r="D137" s="31" t="s">
        <v>577</v>
      </c>
      <c r="E137" s="31" t="s">
        <v>576</v>
      </c>
      <c r="F137" s="86">
        <v>1498513</v>
      </c>
      <c r="G137" s="32">
        <v>83.22</v>
      </c>
      <c r="H137" s="32" t="s">
        <v>865</v>
      </c>
    </row>
    <row r="138" spans="1:8" ht="15" customHeight="1">
      <c r="A138" s="85">
        <v>45215</v>
      </c>
      <c r="B138" s="32" t="s">
        <v>1003</v>
      </c>
      <c r="C138" s="31" t="s">
        <v>1004</v>
      </c>
      <c r="D138" s="31" t="s">
        <v>1163</v>
      </c>
      <c r="E138" s="31" t="s">
        <v>576</v>
      </c>
      <c r="F138" s="86">
        <v>206276</v>
      </c>
      <c r="G138" s="32">
        <v>2.11</v>
      </c>
      <c r="H138" s="32" t="s">
        <v>865</v>
      </c>
    </row>
    <row r="139" spans="1:8" ht="15" customHeight="1">
      <c r="A139" s="85">
        <v>45215</v>
      </c>
      <c r="B139" s="32" t="s">
        <v>1003</v>
      </c>
      <c r="C139" s="31" t="s">
        <v>1004</v>
      </c>
      <c r="D139" s="31" t="s">
        <v>1164</v>
      </c>
      <c r="E139" s="31" t="s">
        <v>576</v>
      </c>
      <c r="F139" s="86">
        <v>184300</v>
      </c>
      <c r="G139" s="32">
        <v>1.9</v>
      </c>
      <c r="H139" s="32" t="s">
        <v>865</v>
      </c>
    </row>
    <row r="140" spans="1:8" ht="15" customHeight="1">
      <c r="A140" s="85">
        <v>45215</v>
      </c>
      <c r="B140" s="32" t="s">
        <v>177</v>
      </c>
      <c r="C140" s="31" t="s">
        <v>1127</v>
      </c>
      <c r="D140" s="31" t="s">
        <v>577</v>
      </c>
      <c r="E140" s="31" t="s">
        <v>576</v>
      </c>
      <c r="F140" s="86">
        <v>354578</v>
      </c>
      <c r="G140" s="32">
        <v>2179.2600000000002</v>
      </c>
      <c r="H140" s="32" t="s">
        <v>865</v>
      </c>
    </row>
    <row r="141" spans="1:8" ht="15" customHeight="1">
      <c r="A141" s="85">
        <v>45215</v>
      </c>
      <c r="B141" s="32" t="s">
        <v>452</v>
      </c>
      <c r="C141" s="31" t="s">
        <v>1027</v>
      </c>
      <c r="D141" s="31" t="s">
        <v>998</v>
      </c>
      <c r="E141" s="31" t="s">
        <v>576</v>
      </c>
      <c r="F141" s="86">
        <v>9190536</v>
      </c>
      <c r="G141" s="32">
        <v>81.819999999999993</v>
      </c>
      <c r="H141" s="32" t="s">
        <v>865</v>
      </c>
    </row>
    <row r="142" spans="1:8" ht="15" customHeight="1">
      <c r="A142" s="85">
        <v>45215</v>
      </c>
      <c r="B142" s="32" t="s">
        <v>452</v>
      </c>
      <c r="C142" s="31" t="s">
        <v>1027</v>
      </c>
      <c r="D142" s="31" t="s">
        <v>577</v>
      </c>
      <c r="E142" s="31" t="s">
        <v>576</v>
      </c>
      <c r="F142" s="86">
        <v>14821619</v>
      </c>
      <c r="G142" s="32">
        <v>81.75</v>
      </c>
      <c r="H142" s="32" t="s">
        <v>865</v>
      </c>
    </row>
    <row r="143" spans="1:8" ht="15" customHeight="1">
      <c r="A143" s="85">
        <v>45215</v>
      </c>
      <c r="B143" s="32" t="s">
        <v>1128</v>
      </c>
      <c r="C143" s="31" t="s">
        <v>1129</v>
      </c>
      <c r="D143" s="31" t="s">
        <v>577</v>
      </c>
      <c r="E143" s="31" t="s">
        <v>576</v>
      </c>
      <c r="F143" s="86">
        <v>513555</v>
      </c>
      <c r="G143" s="32">
        <v>504.42</v>
      </c>
      <c r="H143" s="32" t="s">
        <v>865</v>
      </c>
    </row>
    <row r="144" spans="1:8" ht="15" customHeight="1">
      <c r="A144" s="85">
        <v>45215</v>
      </c>
      <c r="B144" s="32" t="s">
        <v>1130</v>
      </c>
      <c r="C144" s="31" t="s">
        <v>1131</v>
      </c>
      <c r="D144" s="31" t="s">
        <v>577</v>
      </c>
      <c r="E144" s="31" t="s">
        <v>576</v>
      </c>
      <c r="F144" s="86">
        <v>4205407</v>
      </c>
      <c r="G144" s="32">
        <v>77.7</v>
      </c>
      <c r="H144" s="32" t="s">
        <v>865</v>
      </c>
    </row>
    <row r="145" spans="1:8" ht="15" customHeight="1">
      <c r="A145" s="85">
        <v>45215</v>
      </c>
      <c r="B145" s="32" t="s">
        <v>1132</v>
      </c>
      <c r="C145" s="31" t="s">
        <v>1133</v>
      </c>
      <c r="D145" s="31" t="s">
        <v>1134</v>
      </c>
      <c r="E145" s="31" t="s">
        <v>576</v>
      </c>
      <c r="F145" s="86">
        <v>114022</v>
      </c>
      <c r="G145" s="32">
        <v>17.91</v>
      </c>
      <c r="H145" s="32" t="s">
        <v>865</v>
      </c>
    </row>
    <row r="146" spans="1:8" ht="15" customHeight="1">
      <c r="A146" s="85">
        <v>45215</v>
      </c>
      <c r="B146" s="32" t="s">
        <v>1135</v>
      </c>
      <c r="C146" s="31" t="s">
        <v>1136</v>
      </c>
      <c r="D146" s="31" t="s">
        <v>1117</v>
      </c>
      <c r="E146" s="31" t="s">
        <v>576</v>
      </c>
      <c r="F146" s="86">
        <v>304000</v>
      </c>
      <c r="G146" s="32">
        <v>88.4</v>
      </c>
      <c r="H146" s="32" t="s">
        <v>865</v>
      </c>
    </row>
    <row r="147" spans="1:8" ht="15" customHeight="1">
      <c r="A147" s="85">
        <v>45215</v>
      </c>
      <c r="B147" s="32" t="s">
        <v>1135</v>
      </c>
      <c r="C147" s="31" t="s">
        <v>1136</v>
      </c>
      <c r="D147" s="31" t="s">
        <v>896</v>
      </c>
      <c r="E147" s="31" t="s">
        <v>576</v>
      </c>
      <c r="F147" s="86">
        <v>515000</v>
      </c>
      <c r="G147" s="32">
        <v>88.4</v>
      </c>
      <c r="H147" s="32" t="s">
        <v>865</v>
      </c>
    </row>
    <row r="148" spans="1:8" ht="15" customHeight="1">
      <c r="A148" s="85">
        <v>45215</v>
      </c>
      <c r="B148" s="32" t="s">
        <v>983</v>
      </c>
      <c r="C148" s="31" t="s">
        <v>984</v>
      </c>
      <c r="D148" s="31" t="s">
        <v>577</v>
      </c>
      <c r="E148" s="31" t="s">
        <v>576</v>
      </c>
      <c r="F148" s="86">
        <v>204116</v>
      </c>
      <c r="G148" s="32">
        <v>374.47</v>
      </c>
      <c r="H148" s="32" t="s">
        <v>865</v>
      </c>
    </row>
    <row r="149" spans="1:8" ht="15" customHeight="1">
      <c r="A149" s="85">
        <v>45215</v>
      </c>
      <c r="B149" s="32" t="s">
        <v>1029</v>
      </c>
      <c r="C149" s="31" t="s">
        <v>1030</v>
      </c>
      <c r="D149" s="31" t="s">
        <v>577</v>
      </c>
      <c r="E149" s="31" t="s">
        <v>576</v>
      </c>
      <c r="F149" s="86">
        <v>1666792</v>
      </c>
      <c r="G149" s="32">
        <v>39.6</v>
      </c>
      <c r="H149" s="32" t="s">
        <v>865</v>
      </c>
    </row>
    <row r="150" spans="1:8" ht="15" customHeight="1">
      <c r="A150" s="85">
        <v>45215</v>
      </c>
      <c r="B150" s="32" t="s">
        <v>1165</v>
      </c>
      <c r="C150" s="31" t="s">
        <v>1166</v>
      </c>
      <c r="D150" s="31" t="s">
        <v>1167</v>
      </c>
      <c r="E150" s="31" t="s">
        <v>576</v>
      </c>
      <c r="F150" s="86">
        <v>660296</v>
      </c>
      <c r="G150" s="32">
        <v>36.86</v>
      </c>
      <c r="H150" s="32" t="s">
        <v>865</v>
      </c>
    </row>
    <row r="151" spans="1:8" ht="15" customHeight="1">
      <c r="A151" s="85">
        <v>45215</v>
      </c>
      <c r="B151" s="32" t="s">
        <v>999</v>
      </c>
      <c r="C151" s="31" t="s">
        <v>1000</v>
      </c>
      <c r="D151" s="31" t="s">
        <v>577</v>
      </c>
      <c r="E151" s="31" t="s">
        <v>576</v>
      </c>
      <c r="F151" s="86">
        <v>433890</v>
      </c>
      <c r="G151" s="32">
        <v>134.91</v>
      </c>
      <c r="H151" s="32" t="s">
        <v>865</v>
      </c>
    </row>
    <row r="152" spans="1:8" ht="15" customHeight="1">
      <c r="A152" s="85">
        <v>45215</v>
      </c>
      <c r="B152" s="32" t="s">
        <v>495</v>
      </c>
      <c r="C152" s="31" t="s">
        <v>1137</v>
      </c>
      <c r="D152" s="31" t="s">
        <v>577</v>
      </c>
      <c r="E152" s="31" t="s">
        <v>576</v>
      </c>
      <c r="F152" s="86">
        <v>3167477</v>
      </c>
      <c r="G152" s="32">
        <v>138.47</v>
      </c>
      <c r="H152" s="32" t="s">
        <v>865</v>
      </c>
    </row>
    <row r="153" spans="1:8" ht="15" customHeight="1">
      <c r="A153" s="85">
        <v>45215</v>
      </c>
      <c r="B153" s="32" t="s">
        <v>1138</v>
      </c>
      <c r="C153" s="31" t="s">
        <v>1139</v>
      </c>
      <c r="D153" s="31" t="s">
        <v>1140</v>
      </c>
      <c r="E153" s="31" t="s">
        <v>576</v>
      </c>
      <c r="F153" s="86">
        <v>500000</v>
      </c>
      <c r="G153" s="32">
        <v>2.4500000000000002</v>
      </c>
      <c r="H153" s="32" t="s">
        <v>865</v>
      </c>
    </row>
    <row r="154" spans="1:8" ht="15" customHeight="1">
      <c r="A154" s="85">
        <v>45215</v>
      </c>
      <c r="B154" s="32" t="s">
        <v>1032</v>
      </c>
      <c r="C154" s="31" t="s">
        <v>1033</v>
      </c>
      <c r="D154" s="31" t="s">
        <v>577</v>
      </c>
      <c r="E154" s="31" t="s">
        <v>576</v>
      </c>
      <c r="F154" s="86">
        <v>233101</v>
      </c>
      <c r="G154" s="32">
        <v>1107.57</v>
      </c>
      <c r="H154" s="32" t="s">
        <v>865</v>
      </c>
    </row>
    <row r="155" spans="1:8" ht="15" customHeight="1">
      <c r="A155" s="85">
        <v>45215</v>
      </c>
      <c r="B155" s="32" t="s">
        <v>1032</v>
      </c>
      <c r="C155" s="31" t="s">
        <v>1033</v>
      </c>
      <c r="D155" s="31" t="s">
        <v>938</v>
      </c>
      <c r="E155" s="31" t="s">
        <v>576</v>
      </c>
      <c r="F155" s="86">
        <v>77384</v>
      </c>
      <c r="G155" s="32">
        <v>1106.07</v>
      </c>
      <c r="H155" s="32" t="s">
        <v>865</v>
      </c>
    </row>
    <row r="156" spans="1:8" ht="15" customHeight="1">
      <c r="A156" s="85">
        <v>45215</v>
      </c>
      <c r="B156" s="32" t="s">
        <v>1001</v>
      </c>
      <c r="C156" s="31" t="s">
        <v>1002</v>
      </c>
      <c r="D156" s="31" t="s">
        <v>577</v>
      </c>
      <c r="E156" s="31" t="s">
        <v>576</v>
      </c>
      <c r="F156" s="86">
        <v>148510</v>
      </c>
      <c r="G156" s="32">
        <v>459.63</v>
      </c>
      <c r="H156" s="32" t="s">
        <v>865</v>
      </c>
    </row>
    <row r="157" spans="1:8" ht="15" customHeight="1">
      <c r="A157" s="85">
        <v>45215</v>
      </c>
      <c r="B157" s="32" t="s">
        <v>1001</v>
      </c>
      <c r="C157" s="31" t="s">
        <v>1002</v>
      </c>
      <c r="D157" s="31" t="s">
        <v>1141</v>
      </c>
      <c r="E157" s="31" t="s">
        <v>576</v>
      </c>
      <c r="F157" s="86">
        <v>113468</v>
      </c>
      <c r="G157" s="32">
        <v>461.1</v>
      </c>
      <c r="H157" s="32" t="s">
        <v>865</v>
      </c>
    </row>
    <row r="158" spans="1:8" ht="15" customHeight="1">
      <c r="A158" s="85">
        <v>45215</v>
      </c>
      <c r="B158" s="32" t="s">
        <v>1034</v>
      </c>
      <c r="C158" s="31" t="s">
        <v>1035</v>
      </c>
      <c r="D158" s="31" t="s">
        <v>938</v>
      </c>
      <c r="E158" s="31" t="s">
        <v>576</v>
      </c>
      <c r="F158" s="86">
        <v>1590160</v>
      </c>
      <c r="G158" s="32">
        <v>109.92</v>
      </c>
      <c r="H158" s="32" t="s">
        <v>865</v>
      </c>
    </row>
    <row r="159" spans="1:8" ht="15" customHeight="1">
      <c r="A159" s="85">
        <v>45215</v>
      </c>
      <c r="B159" s="32" t="s">
        <v>1034</v>
      </c>
      <c r="C159" s="31" t="s">
        <v>1035</v>
      </c>
      <c r="D159" s="31" t="s">
        <v>577</v>
      </c>
      <c r="E159" s="31" t="s">
        <v>576</v>
      </c>
      <c r="F159" s="86">
        <v>2957074</v>
      </c>
      <c r="G159" s="32">
        <v>109.87</v>
      </c>
      <c r="H159" s="32" t="s">
        <v>865</v>
      </c>
    </row>
    <row r="160" spans="1:8" ht="15" customHeight="1">
      <c r="A160" s="85">
        <v>45215</v>
      </c>
      <c r="B160" s="32" t="s">
        <v>1142</v>
      </c>
      <c r="C160" s="31" t="s">
        <v>1143</v>
      </c>
      <c r="D160" s="31" t="s">
        <v>1144</v>
      </c>
      <c r="E160" s="31" t="s">
        <v>576</v>
      </c>
      <c r="F160" s="86">
        <v>126665</v>
      </c>
      <c r="G160" s="32">
        <v>344.15</v>
      </c>
      <c r="H160" s="32" t="s">
        <v>865</v>
      </c>
    </row>
    <row r="161" spans="1:8" ht="15" customHeight="1">
      <c r="A161" s="85">
        <v>45215</v>
      </c>
      <c r="B161" s="32" t="s">
        <v>1168</v>
      </c>
      <c r="C161" s="31" t="s">
        <v>1169</v>
      </c>
      <c r="D161" s="31" t="s">
        <v>1170</v>
      </c>
      <c r="E161" s="31" t="s">
        <v>576</v>
      </c>
      <c r="F161" s="86">
        <v>1588699</v>
      </c>
      <c r="G161" s="32">
        <v>1.18</v>
      </c>
      <c r="H161" s="32" t="s">
        <v>865</v>
      </c>
    </row>
    <row r="162" spans="1:8" ht="15" customHeight="1">
      <c r="A162" s="85">
        <v>45215</v>
      </c>
      <c r="B162" s="32" t="s">
        <v>1145</v>
      </c>
      <c r="C162" s="31" t="s">
        <v>1146</v>
      </c>
      <c r="D162" s="31" t="s">
        <v>577</v>
      </c>
      <c r="E162" s="31" t="s">
        <v>576</v>
      </c>
      <c r="F162" s="86">
        <v>360737</v>
      </c>
      <c r="G162" s="32">
        <v>141.33000000000001</v>
      </c>
      <c r="H162" s="32" t="s">
        <v>865</v>
      </c>
    </row>
    <row r="163" spans="1:8" ht="15" customHeight="1">
      <c r="A163" s="85">
        <v>45215</v>
      </c>
      <c r="B163" s="32" t="s">
        <v>1094</v>
      </c>
      <c r="C163" s="31" t="s">
        <v>1147</v>
      </c>
      <c r="D163" s="31" t="s">
        <v>1095</v>
      </c>
      <c r="E163" s="31" t="s">
        <v>576</v>
      </c>
      <c r="F163" s="86">
        <v>246992</v>
      </c>
      <c r="G163" s="32">
        <v>11.25</v>
      </c>
      <c r="H163" s="32" t="s">
        <v>865</v>
      </c>
    </row>
    <row r="164" spans="1:8" ht="15" customHeight="1">
      <c r="A164" s="85">
        <v>45215</v>
      </c>
      <c r="B164" s="32" t="s">
        <v>1096</v>
      </c>
      <c r="C164" s="31" t="s">
        <v>1148</v>
      </c>
      <c r="D164" s="31" t="s">
        <v>1097</v>
      </c>
      <c r="E164" s="31" t="s">
        <v>576</v>
      </c>
      <c r="F164" s="86">
        <v>21354</v>
      </c>
      <c r="G164" s="32">
        <v>48.08</v>
      </c>
      <c r="H164" s="32" t="s">
        <v>865</v>
      </c>
    </row>
    <row r="165" spans="1:8" ht="15" customHeight="1">
      <c r="A165" s="85">
        <v>45215</v>
      </c>
      <c r="B165" s="32" t="s">
        <v>1149</v>
      </c>
      <c r="C165" s="31" t="s">
        <v>1150</v>
      </c>
      <c r="D165" s="31" t="s">
        <v>1151</v>
      </c>
      <c r="E165" s="31" t="s">
        <v>576</v>
      </c>
      <c r="F165" s="86">
        <v>629227</v>
      </c>
      <c r="G165" s="32">
        <v>71.56</v>
      </c>
      <c r="H165" s="32" t="s">
        <v>865</v>
      </c>
    </row>
    <row r="166" spans="1:8" ht="15" customHeight="1">
      <c r="A166" s="85">
        <v>45215</v>
      </c>
      <c r="B166" s="32" t="s">
        <v>1149</v>
      </c>
      <c r="C166" s="31" t="s">
        <v>1150</v>
      </c>
      <c r="D166" s="31" t="s">
        <v>1171</v>
      </c>
      <c r="E166" s="31" t="s">
        <v>576</v>
      </c>
      <c r="F166" s="86">
        <v>727000</v>
      </c>
      <c r="G166" s="32">
        <v>68.16</v>
      </c>
      <c r="H166" s="32" t="s">
        <v>865</v>
      </c>
    </row>
    <row r="167" spans="1:8" ht="15" customHeight="1">
      <c r="A167" s="85">
        <v>45215</v>
      </c>
      <c r="B167" s="32" t="s">
        <v>1149</v>
      </c>
      <c r="C167" s="31" t="s">
        <v>1150</v>
      </c>
      <c r="D167" s="31" t="s">
        <v>1152</v>
      </c>
      <c r="E167" s="31" t="s">
        <v>576</v>
      </c>
      <c r="F167" s="86">
        <v>606615</v>
      </c>
      <c r="G167" s="32">
        <v>70.23</v>
      </c>
      <c r="H167" s="32" t="s">
        <v>865</v>
      </c>
    </row>
    <row r="168" spans="1:8" ht="15" customHeight="1">
      <c r="A168" s="85">
        <v>45215</v>
      </c>
      <c r="B168" s="32" t="s">
        <v>1149</v>
      </c>
      <c r="C168" s="31" t="s">
        <v>1150</v>
      </c>
      <c r="D168" s="31" t="s">
        <v>577</v>
      </c>
      <c r="E168" s="31" t="s">
        <v>576</v>
      </c>
      <c r="F168" s="86">
        <v>740624</v>
      </c>
      <c r="G168" s="32">
        <v>70.69</v>
      </c>
      <c r="H168" s="32" t="s">
        <v>865</v>
      </c>
    </row>
    <row r="169" spans="1:8" ht="15" customHeight="1">
      <c r="A169" s="85">
        <v>45215</v>
      </c>
      <c r="B169" s="32" t="s">
        <v>1172</v>
      </c>
      <c r="C169" s="31" t="s">
        <v>1173</v>
      </c>
      <c r="D169" s="31" t="s">
        <v>1174</v>
      </c>
      <c r="E169" s="31" t="s">
        <v>576</v>
      </c>
      <c r="F169" s="86">
        <v>76000</v>
      </c>
      <c r="G169" s="32">
        <v>64.959999999999994</v>
      </c>
      <c r="H169" s="32" t="s">
        <v>865</v>
      </c>
    </row>
    <row r="170" spans="1:8" ht="15" customHeight="1">
      <c r="A170" s="85">
        <v>45215</v>
      </c>
      <c r="B170" s="32" t="s">
        <v>1175</v>
      </c>
      <c r="C170" s="31" t="s">
        <v>1176</v>
      </c>
      <c r="D170" s="31" t="s">
        <v>1177</v>
      </c>
      <c r="E170" s="31" t="s">
        <v>576</v>
      </c>
      <c r="F170" s="86">
        <v>90000</v>
      </c>
      <c r="G170" s="32">
        <v>135.55000000000001</v>
      </c>
      <c r="H170" s="32" t="s">
        <v>865</v>
      </c>
    </row>
    <row r="171" spans="1:8" ht="15" customHeight="1">
      <c r="A171" s="85">
        <v>45215</v>
      </c>
      <c r="B171" s="32" t="s">
        <v>1153</v>
      </c>
      <c r="C171" s="31" t="s">
        <v>1154</v>
      </c>
      <c r="D171" s="31" t="s">
        <v>998</v>
      </c>
      <c r="E171" s="31" t="s">
        <v>576</v>
      </c>
      <c r="F171" s="86">
        <v>8695917</v>
      </c>
      <c r="G171" s="32">
        <v>19.100000000000001</v>
      </c>
      <c r="H171" s="32" t="s">
        <v>865</v>
      </c>
    </row>
    <row r="172" spans="1:8" ht="15" customHeight="1">
      <c r="A172" s="85">
        <v>45215</v>
      </c>
      <c r="B172" s="32" t="s">
        <v>1153</v>
      </c>
      <c r="C172" s="31" t="s">
        <v>1154</v>
      </c>
      <c r="D172" s="31" t="s">
        <v>1024</v>
      </c>
      <c r="E172" s="31" t="s">
        <v>576</v>
      </c>
      <c r="F172" s="86">
        <v>3667812</v>
      </c>
      <c r="G172" s="32">
        <v>20.03</v>
      </c>
      <c r="H172" s="32" t="s">
        <v>865</v>
      </c>
    </row>
    <row r="173" spans="1:8" ht="15" customHeight="1">
      <c r="A173" s="85">
        <v>45215</v>
      </c>
      <c r="B173" s="32" t="s">
        <v>1153</v>
      </c>
      <c r="C173" s="31" t="s">
        <v>1154</v>
      </c>
      <c r="D173" s="31" t="s">
        <v>1155</v>
      </c>
      <c r="E173" s="31" t="s">
        <v>576</v>
      </c>
      <c r="F173" s="86">
        <v>5608000</v>
      </c>
      <c r="G173" s="32">
        <v>19.82</v>
      </c>
      <c r="H173" s="32" t="s">
        <v>865</v>
      </c>
    </row>
    <row r="174" spans="1:8" ht="15" customHeight="1">
      <c r="A174" s="85">
        <v>45215</v>
      </c>
      <c r="B174" s="32" t="s">
        <v>1153</v>
      </c>
      <c r="C174" s="31" t="s">
        <v>1154</v>
      </c>
      <c r="D174" s="31" t="s">
        <v>577</v>
      </c>
      <c r="E174" s="31" t="s">
        <v>576</v>
      </c>
      <c r="F174" s="86">
        <v>8651793</v>
      </c>
      <c r="G174" s="32">
        <v>19.34</v>
      </c>
      <c r="H174" s="32" t="s">
        <v>865</v>
      </c>
    </row>
    <row r="175" spans="1:8" ht="15" customHeight="1">
      <c r="A175" s="85">
        <v>45215</v>
      </c>
      <c r="B175" s="32" t="s">
        <v>1156</v>
      </c>
      <c r="C175" s="31" t="s">
        <v>1157</v>
      </c>
      <c r="D175" s="31" t="s">
        <v>1036</v>
      </c>
      <c r="E175" s="31" t="s">
        <v>576</v>
      </c>
      <c r="F175" s="86">
        <v>244100</v>
      </c>
      <c r="G175" s="32">
        <v>168.25</v>
      </c>
      <c r="H175" s="32" t="s">
        <v>865</v>
      </c>
    </row>
    <row r="176" spans="1:8" ht="15" customHeight="1">
      <c r="A176" s="85">
        <v>45215</v>
      </c>
      <c r="B176" s="32" t="s">
        <v>1156</v>
      </c>
      <c r="C176" s="31" t="s">
        <v>1157</v>
      </c>
      <c r="D176" s="31" t="s">
        <v>1178</v>
      </c>
      <c r="E176" s="31" t="s">
        <v>576</v>
      </c>
      <c r="F176" s="86">
        <v>250000</v>
      </c>
      <c r="G176" s="32">
        <v>168.25</v>
      </c>
      <c r="H176" s="32" t="s">
        <v>865</v>
      </c>
    </row>
    <row r="177" spans="1:8" ht="15" customHeight="1">
      <c r="A177" s="85">
        <v>45215</v>
      </c>
      <c r="B177" s="32" t="s">
        <v>1156</v>
      </c>
      <c r="C177" s="31" t="s">
        <v>1157</v>
      </c>
      <c r="D177" s="31" t="s">
        <v>1028</v>
      </c>
      <c r="E177" s="31" t="s">
        <v>576</v>
      </c>
      <c r="F177" s="86">
        <v>162970</v>
      </c>
      <c r="G177" s="32">
        <v>168.25</v>
      </c>
      <c r="H177" s="32" t="s">
        <v>865</v>
      </c>
    </row>
    <row r="178" spans="1:8" ht="15" customHeight="1">
      <c r="A178" s="85">
        <v>45215</v>
      </c>
      <c r="B178" s="32" t="s">
        <v>985</v>
      </c>
      <c r="C178" s="31" t="s">
        <v>986</v>
      </c>
      <c r="D178" s="31" t="s">
        <v>577</v>
      </c>
      <c r="E178" s="31" t="s">
        <v>576</v>
      </c>
      <c r="F178" s="86">
        <v>819432</v>
      </c>
      <c r="G178" s="32">
        <v>151.25</v>
      </c>
      <c r="H178" s="32" t="s">
        <v>865</v>
      </c>
    </row>
    <row r="179" spans="1:8" ht="15" customHeight="1">
      <c r="A179" s="85"/>
      <c r="B179" s="32"/>
      <c r="C179" s="31"/>
      <c r="D179" s="31"/>
      <c r="E179" s="31"/>
      <c r="F179" s="86"/>
      <c r="G179" s="32"/>
      <c r="H179" s="32"/>
    </row>
    <row r="180" spans="1:8" ht="15" customHeight="1">
      <c r="A180" s="85"/>
      <c r="B180" s="32"/>
      <c r="C180" s="31"/>
      <c r="D180" s="31"/>
      <c r="E180" s="31"/>
      <c r="F180" s="86"/>
      <c r="G180" s="32"/>
      <c r="H180" s="32"/>
    </row>
    <row r="181" spans="1:8" ht="15" customHeight="1">
      <c r="A181" s="85"/>
      <c r="B181" s="32"/>
      <c r="C181" s="31"/>
      <c r="D181" s="31"/>
      <c r="E181" s="31"/>
      <c r="F181" s="86"/>
      <c r="G181" s="32"/>
      <c r="H181" s="32"/>
    </row>
    <row r="182" spans="1:8" ht="15" customHeight="1">
      <c r="A182" s="85"/>
      <c r="B182" s="32"/>
      <c r="C182" s="31"/>
      <c r="D182" s="31"/>
      <c r="E182" s="31"/>
      <c r="F182" s="86"/>
      <c r="G182" s="32"/>
      <c r="H182" s="32"/>
    </row>
    <row r="183" spans="1:8" ht="15" customHeight="1">
      <c r="A183" s="85"/>
      <c r="B183" s="32"/>
      <c r="C183" s="31"/>
      <c r="D183" s="31"/>
      <c r="E183" s="31"/>
      <c r="F183" s="86"/>
      <c r="G183" s="32"/>
      <c r="H183" s="32"/>
    </row>
    <row r="184" spans="1:8" ht="15" customHeight="1">
      <c r="A184" s="85"/>
      <c r="B184" s="32"/>
      <c r="C184" s="31"/>
      <c r="D184" s="31"/>
      <c r="E184" s="31"/>
      <c r="F184" s="86"/>
      <c r="G184" s="32"/>
      <c r="H184" s="32"/>
    </row>
    <row r="185" spans="1:8" ht="15" customHeight="1">
      <c r="A185" s="85"/>
      <c r="B185" s="32"/>
      <c r="C185" s="31"/>
      <c r="D185" s="31"/>
      <c r="E185" s="31"/>
      <c r="F185" s="86"/>
      <c r="G185" s="32"/>
      <c r="H185" s="32"/>
    </row>
    <row r="186" spans="1:8" ht="15" customHeight="1">
      <c r="A186" s="85"/>
      <c r="B186" s="32"/>
      <c r="C186" s="31"/>
      <c r="D186" s="31"/>
      <c r="E186" s="31"/>
      <c r="F186" s="86"/>
      <c r="G186" s="32"/>
      <c r="H186" s="32"/>
    </row>
    <row r="187" spans="1:8" ht="15" customHeight="1">
      <c r="A187" s="85"/>
      <c r="B187" s="32"/>
      <c r="C187" s="31"/>
      <c r="D187" s="31"/>
      <c r="E187" s="31"/>
      <c r="F187" s="86"/>
      <c r="G187" s="32"/>
      <c r="H187" s="32"/>
    </row>
    <row r="188" spans="1:8" ht="15" customHeight="1">
      <c r="A188" s="85"/>
      <c r="B188" s="32"/>
      <c r="C188" s="31"/>
      <c r="D188" s="31"/>
      <c r="E188" s="31"/>
      <c r="F188" s="86"/>
      <c r="G188" s="32"/>
      <c r="H188" s="32"/>
    </row>
    <row r="189" spans="1:8" ht="15" customHeight="1">
      <c r="A189" s="85"/>
      <c r="B189" s="32"/>
      <c r="C189" s="31"/>
      <c r="D189" s="31"/>
      <c r="E189" s="31"/>
      <c r="F189" s="86"/>
      <c r="G189" s="32"/>
      <c r="H189" s="32"/>
    </row>
    <row r="190" spans="1:8" ht="15" customHeight="1">
      <c r="A190" s="85"/>
      <c r="B190" s="32"/>
      <c r="C190" s="31"/>
      <c r="D190" s="31"/>
      <c r="E190" s="31"/>
      <c r="F190" s="86"/>
      <c r="G190" s="32"/>
      <c r="H190" s="32"/>
    </row>
    <row r="191" spans="1:8" ht="15" customHeight="1">
      <c r="A191" s="85"/>
      <c r="B191" s="32"/>
      <c r="C191" s="31"/>
      <c r="D191" s="31"/>
      <c r="E191" s="31"/>
      <c r="F191" s="86"/>
      <c r="G191" s="32"/>
      <c r="H191" s="32"/>
    </row>
    <row r="192" spans="1:8" ht="15" customHeight="1">
      <c r="A192" s="85"/>
      <c r="B192" s="32"/>
      <c r="C192" s="31"/>
      <c r="D192" s="31"/>
      <c r="E192" s="31"/>
      <c r="F192" s="86"/>
      <c r="G192" s="32"/>
      <c r="H192" s="32"/>
    </row>
    <row r="193" spans="1:8" ht="15" customHeight="1">
      <c r="A193" s="85"/>
      <c r="B193" s="32"/>
      <c r="C193" s="31"/>
      <c r="D193" s="31"/>
      <c r="E193" s="31"/>
      <c r="F193" s="86"/>
      <c r="G193" s="32"/>
      <c r="H193" s="32"/>
    </row>
    <row r="194" spans="1:8" ht="15" customHeight="1">
      <c r="A194" s="85"/>
      <c r="B194" s="32"/>
      <c r="C194" s="31"/>
      <c r="D194" s="31"/>
      <c r="E194" s="31"/>
      <c r="F194" s="86"/>
      <c r="G194" s="32"/>
      <c r="H194" s="32"/>
    </row>
    <row r="195" spans="1:8" ht="15" customHeight="1">
      <c r="A195" s="85"/>
      <c r="B195" s="32"/>
      <c r="C195" s="31"/>
      <c r="D195" s="31"/>
      <c r="E195" s="31"/>
      <c r="F195" s="86"/>
      <c r="G195" s="32"/>
      <c r="H195" s="32"/>
    </row>
    <row r="196" spans="1:8" ht="15" customHeight="1">
      <c r="A196" s="85"/>
      <c r="B196" s="32"/>
      <c r="C196" s="31"/>
      <c r="D196" s="31"/>
      <c r="E196" s="31"/>
      <c r="F196" s="86"/>
      <c r="G196" s="32"/>
      <c r="H196" s="32"/>
    </row>
    <row r="197" spans="1:8" ht="15" customHeight="1">
      <c r="A197" s="85"/>
      <c r="B197" s="32"/>
      <c r="C197" s="31"/>
      <c r="D197" s="31"/>
      <c r="E197" s="31"/>
      <c r="F197" s="86"/>
      <c r="G197" s="32"/>
      <c r="H197" s="32"/>
    </row>
    <row r="198" spans="1:8" ht="15" customHeight="1">
      <c r="A198" s="85"/>
      <c r="B198" s="32"/>
      <c r="C198" s="31"/>
      <c r="D198" s="31"/>
      <c r="E198" s="31"/>
      <c r="F198" s="86"/>
      <c r="G198" s="32"/>
      <c r="H198" s="32"/>
    </row>
    <row r="199" spans="1:8" ht="15" customHeight="1">
      <c r="A199" s="85"/>
      <c r="B199" s="32"/>
      <c r="C199" s="31"/>
      <c r="D199" s="31"/>
      <c r="E199" s="31"/>
      <c r="F199" s="86"/>
      <c r="G199" s="32"/>
      <c r="H199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479"/>
  <sheetViews>
    <sheetView zoomScale="80" zoomScaleNormal="80" workbookViewId="0">
      <selection activeCell="J17" sqref="J17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" customWidth="1"/>
    <col min="9" max="9" width="14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5" width="14" customWidth="1"/>
    <col min="16" max="16" width="14.5546875" customWidth="1"/>
    <col min="17" max="17" width="17.6640625" customWidth="1"/>
    <col min="18" max="18" width="5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92" t="s">
        <v>939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45216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26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5" t="s">
        <v>16</v>
      </c>
      <c r="B9" s="96" t="s">
        <v>567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591</v>
      </c>
      <c r="Q9" s="1"/>
      <c r="R9" s="6"/>
      <c r="S9" s="1"/>
      <c r="T9" s="1"/>
      <c r="U9" s="1"/>
      <c r="V9" s="1"/>
      <c r="W9" s="1"/>
      <c r="X9" s="1"/>
    </row>
    <row r="10" spans="1:26" ht="15" customHeight="1">
      <c r="A10" s="358">
        <v>1</v>
      </c>
      <c r="B10" s="359">
        <v>45174</v>
      </c>
      <c r="C10" s="360"/>
      <c r="D10" s="361" t="s">
        <v>402</v>
      </c>
      <c r="E10" s="362" t="s">
        <v>1045</v>
      </c>
      <c r="F10" s="239">
        <v>2963</v>
      </c>
      <c r="G10" s="240">
        <v>2785</v>
      </c>
      <c r="H10" s="239">
        <v>2785</v>
      </c>
      <c r="I10" s="239" t="s">
        <v>879</v>
      </c>
      <c r="J10" s="363" t="s">
        <v>1044</v>
      </c>
      <c r="K10" s="363">
        <f t="shared" ref="K10" si="0">H10-F10</f>
        <v>-178</v>
      </c>
      <c r="L10" s="364">
        <f>(F10*-0.3)/100</f>
        <v>-8.8889999999999993</v>
      </c>
      <c r="M10" s="365">
        <f t="shared" ref="M10" si="1">(K10+L10)/F10</f>
        <v>-6.3074249071886607E-2</v>
      </c>
      <c r="N10" s="363" t="s">
        <v>605</v>
      </c>
      <c r="O10" s="366">
        <v>45215</v>
      </c>
      <c r="P10" s="367"/>
      <c r="R10" s="37" t="s">
        <v>594</v>
      </c>
    </row>
    <row r="11" spans="1:26" ht="15" customHeight="1">
      <c r="A11" s="230">
        <v>2</v>
      </c>
      <c r="B11" s="226">
        <v>45181</v>
      </c>
      <c r="C11" s="231"/>
      <c r="D11" s="235" t="s">
        <v>324</v>
      </c>
      <c r="E11" s="232" t="s">
        <v>592</v>
      </c>
      <c r="F11" s="341" t="s">
        <v>881</v>
      </c>
      <c r="G11" s="353">
        <v>608</v>
      </c>
      <c r="H11" s="341"/>
      <c r="I11" s="341" t="s">
        <v>882</v>
      </c>
      <c r="J11" s="353" t="s">
        <v>593</v>
      </c>
      <c r="K11" s="353"/>
      <c r="L11" s="354"/>
      <c r="M11" s="355"/>
      <c r="N11" s="353"/>
      <c r="O11" s="356"/>
      <c r="P11" s="357">
        <f>VLOOKUP(D11,'MidCap Intra'!$B$11:$C$568,2,0)</f>
        <v>638.79999999999995</v>
      </c>
      <c r="R11" s="37" t="s">
        <v>594</v>
      </c>
    </row>
    <row r="12" spans="1:26" ht="15" customHeight="1">
      <c r="A12" s="329">
        <v>3</v>
      </c>
      <c r="B12" s="330">
        <v>45181</v>
      </c>
      <c r="C12" s="331"/>
      <c r="D12" s="332" t="s">
        <v>226</v>
      </c>
      <c r="E12" s="333" t="s">
        <v>592</v>
      </c>
      <c r="F12" s="228">
        <v>621</v>
      </c>
      <c r="G12" s="221">
        <v>584</v>
      </c>
      <c r="H12" s="228">
        <v>661</v>
      </c>
      <c r="I12" s="228" t="s">
        <v>883</v>
      </c>
      <c r="J12" s="295" t="s">
        <v>636</v>
      </c>
      <c r="K12" s="295">
        <f t="shared" ref="K12" si="2">H12-F12</f>
        <v>40</v>
      </c>
      <c r="L12" s="296">
        <f>(F12*-0.3)/100</f>
        <v>-1.8629999999999998</v>
      </c>
      <c r="M12" s="297">
        <f t="shared" ref="M12" si="3">(K12+L12)/F12</f>
        <v>6.1412238325281802E-2</v>
      </c>
      <c r="N12" s="298" t="s">
        <v>595</v>
      </c>
      <c r="O12" s="299">
        <v>45212</v>
      </c>
      <c r="P12" s="352"/>
      <c r="R12" s="37" t="s">
        <v>594</v>
      </c>
    </row>
    <row r="13" spans="1:26" ht="15" customHeight="1">
      <c r="A13" s="329">
        <v>4</v>
      </c>
      <c r="B13" s="330">
        <v>45187</v>
      </c>
      <c r="C13" s="331"/>
      <c r="D13" s="332" t="s">
        <v>453</v>
      </c>
      <c r="E13" s="333" t="s">
        <v>592</v>
      </c>
      <c r="F13" s="228">
        <v>2525</v>
      </c>
      <c r="G13" s="221">
        <v>2380</v>
      </c>
      <c r="H13" s="228">
        <v>2665</v>
      </c>
      <c r="I13" s="228" t="s">
        <v>886</v>
      </c>
      <c r="J13" s="295" t="s">
        <v>743</v>
      </c>
      <c r="K13" s="295">
        <f t="shared" ref="K13" si="4">H13-F13</f>
        <v>140</v>
      </c>
      <c r="L13" s="296">
        <f>(F13*-0.3)/100</f>
        <v>-7.5750000000000002</v>
      </c>
      <c r="M13" s="297">
        <f t="shared" ref="M13" si="5">(K13+L13)/F13</f>
        <v>5.244554455445545E-2</v>
      </c>
      <c r="N13" s="298" t="s">
        <v>595</v>
      </c>
      <c r="O13" s="299">
        <v>45203</v>
      </c>
      <c r="P13" s="300"/>
      <c r="R13" s="37" t="s">
        <v>594</v>
      </c>
    </row>
    <row r="14" spans="1:26" ht="15" customHeight="1">
      <c r="A14" s="230">
        <v>5</v>
      </c>
      <c r="B14" s="226">
        <v>45189</v>
      </c>
      <c r="C14" s="231"/>
      <c r="D14" s="235" t="s">
        <v>211</v>
      </c>
      <c r="E14" s="232" t="s">
        <v>592</v>
      </c>
      <c r="F14" s="225" t="s">
        <v>887</v>
      </c>
      <c r="G14" s="227">
        <v>2235</v>
      </c>
      <c r="H14" s="225"/>
      <c r="I14" s="225" t="s">
        <v>888</v>
      </c>
      <c r="J14" s="227" t="s">
        <v>593</v>
      </c>
      <c r="K14" s="227"/>
      <c r="L14" s="229"/>
      <c r="M14" s="233"/>
      <c r="N14" s="227"/>
      <c r="O14" s="234"/>
      <c r="P14" s="229">
        <f>VLOOKUP(D14,'MidCap Intra'!$B$11:$C$568,2,0)</f>
        <v>2344.0500000000002</v>
      </c>
      <c r="R14" s="37" t="s">
        <v>594</v>
      </c>
    </row>
    <row r="15" spans="1:26" ht="15" customHeight="1">
      <c r="A15" s="230">
        <v>6</v>
      </c>
      <c r="B15" s="226">
        <v>45189</v>
      </c>
      <c r="C15" s="231"/>
      <c r="D15" s="235" t="s">
        <v>201</v>
      </c>
      <c r="E15" s="232" t="s">
        <v>592</v>
      </c>
      <c r="F15" s="225" t="s">
        <v>889</v>
      </c>
      <c r="G15" s="227">
        <v>3370</v>
      </c>
      <c r="H15" s="225"/>
      <c r="I15" s="225" t="s">
        <v>890</v>
      </c>
      <c r="J15" s="227" t="s">
        <v>593</v>
      </c>
      <c r="K15" s="227"/>
      <c r="L15" s="229"/>
      <c r="M15" s="233"/>
      <c r="N15" s="227"/>
      <c r="O15" s="234"/>
      <c r="P15" s="229">
        <f>VLOOKUP(D15,'MidCap Intra'!$B$11:$C$568,2,0)</f>
        <v>3500.05</v>
      </c>
      <c r="R15" s="37" t="s">
        <v>594</v>
      </c>
    </row>
    <row r="16" spans="1:26" ht="15" customHeight="1">
      <c r="A16" s="230">
        <v>7</v>
      </c>
      <c r="B16" s="226">
        <v>45190</v>
      </c>
      <c r="C16" s="231"/>
      <c r="D16" s="235" t="s">
        <v>548</v>
      </c>
      <c r="E16" s="232" t="s">
        <v>592</v>
      </c>
      <c r="F16" s="225" t="s">
        <v>891</v>
      </c>
      <c r="G16" s="227">
        <v>276</v>
      </c>
      <c r="H16" s="225"/>
      <c r="I16" s="225" t="s">
        <v>892</v>
      </c>
      <c r="J16" s="227" t="s">
        <v>593</v>
      </c>
      <c r="K16" s="227"/>
      <c r="L16" s="229"/>
      <c r="M16" s="233"/>
      <c r="N16" s="227"/>
      <c r="O16" s="234"/>
      <c r="P16" s="229">
        <f>VLOOKUP(D16,'MidCap Intra'!$B$11:$C$568,2,0)</f>
        <v>301</v>
      </c>
      <c r="R16" s="37" t="s">
        <v>787</v>
      </c>
    </row>
    <row r="17" spans="1:38" ht="15" customHeight="1">
      <c r="A17" s="230">
        <v>8</v>
      </c>
      <c r="B17" s="226">
        <v>45191</v>
      </c>
      <c r="C17" s="231"/>
      <c r="D17" s="235" t="s">
        <v>372</v>
      </c>
      <c r="E17" s="232" t="s">
        <v>592</v>
      </c>
      <c r="F17" s="225" t="s">
        <v>894</v>
      </c>
      <c r="G17" s="227">
        <v>485</v>
      </c>
      <c r="H17" s="225"/>
      <c r="I17" s="225" t="s">
        <v>895</v>
      </c>
      <c r="J17" s="227" t="s">
        <v>593</v>
      </c>
      <c r="K17" s="227"/>
      <c r="L17" s="229"/>
      <c r="M17" s="233"/>
      <c r="N17" s="227"/>
      <c r="O17" s="234"/>
      <c r="P17" s="229">
        <f>VLOOKUP(D17,'MidCap Intra'!$B$11:$C$568,2,0)</f>
        <v>513.25</v>
      </c>
      <c r="R17" s="37" t="s">
        <v>594</v>
      </c>
    </row>
    <row r="18" spans="1:38" ht="15" customHeight="1">
      <c r="A18" s="230">
        <v>9</v>
      </c>
      <c r="B18" s="226">
        <v>45194</v>
      </c>
      <c r="C18" s="231"/>
      <c r="D18" s="235" t="s">
        <v>430</v>
      </c>
      <c r="E18" s="232" t="s">
        <v>592</v>
      </c>
      <c r="F18" s="225" t="s">
        <v>897</v>
      </c>
      <c r="G18" s="227">
        <v>108</v>
      </c>
      <c r="H18" s="225"/>
      <c r="I18" s="225" t="s">
        <v>873</v>
      </c>
      <c r="J18" s="227" t="s">
        <v>593</v>
      </c>
      <c r="K18" s="227"/>
      <c r="L18" s="229"/>
      <c r="M18" s="233"/>
      <c r="N18" s="227"/>
      <c r="O18" s="234"/>
      <c r="P18" s="229">
        <f>VLOOKUP(D18,'MidCap Intra'!$B$11:$C$568,2,0)</f>
        <v>120.3</v>
      </c>
      <c r="R18" s="37" t="s">
        <v>594</v>
      </c>
    </row>
    <row r="19" spans="1:38" ht="15" customHeight="1">
      <c r="A19" s="290">
        <v>10</v>
      </c>
      <c r="B19" s="291">
        <v>45198</v>
      </c>
      <c r="C19" s="292"/>
      <c r="D19" s="293" t="s">
        <v>373</v>
      </c>
      <c r="E19" s="294" t="s">
        <v>592</v>
      </c>
      <c r="F19" s="288">
        <v>222</v>
      </c>
      <c r="G19" s="289">
        <v>204</v>
      </c>
      <c r="H19" s="288">
        <v>234.5</v>
      </c>
      <c r="I19" s="288" t="s">
        <v>905</v>
      </c>
      <c r="J19" s="295" t="s">
        <v>906</v>
      </c>
      <c r="K19" s="295">
        <f t="shared" ref="K19" si="6">H19-F19</f>
        <v>12.5</v>
      </c>
      <c r="L19" s="296">
        <f>(F19*-0.3)/100</f>
        <v>-0.66599999999999993</v>
      </c>
      <c r="M19" s="297">
        <f t="shared" ref="M19" si="7">(K19+L19)/F19</f>
        <v>5.3306306306306304E-2</v>
      </c>
      <c r="N19" s="298" t="s">
        <v>595</v>
      </c>
      <c r="O19" s="299">
        <v>45202</v>
      </c>
      <c r="P19" s="340"/>
      <c r="R19" s="37" t="s">
        <v>594</v>
      </c>
    </row>
    <row r="20" spans="1:38" ht="15" customHeight="1">
      <c r="A20" s="230">
        <v>11</v>
      </c>
      <c r="B20" s="226">
        <v>45203</v>
      </c>
      <c r="C20" s="231"/>
      <c r="D20" s="235" t="s">
        <v>922</v>
      </c>
      <c r="E20" s="232" t="s">
        <v>592</v>
      </c>
      <c r="F20" s="225" t="s">
        <v>923</v>
      </c>
      <c r="G20" s="227">
        <v>845</v>
      </c>
      <c r="H20" s="225"/>
      <c r="I20" s="225" t="s">
        <v>924</v>
      </c>
      <c r="J20" s="227" t="s">
        <v>593</v>
      </c>
      <c r="K20" s="227"/>
      <c r="L20" s="229"/>
      <c r="M20" s="233"/>
      <c r="N20" s="227"/>
      <c r="O20" s="234"/>
      <c r="P20" s="229"/>
      <c r="R20" s="37" t="s">
        <v>594</v>
      </c>
    </row>
    <row r="21" spans="1:38" ht="15" customHeight="1">
      <c r="A21" s="230">
        <v>12</v>
      </c>
      <c r="B21" s="344">
        <v>45208</v>
      </c>
      <c r="C21" s="231"/>
      <c r="D21" s="235" t="s">
        <v>228</v>
      </c>
      <c r="E21" s="232" t="s">
        <v>592</v>
      </c>
      <c r="F21" s="225" t="s">
        <v>955</v>
      </c>
      <c r="G21" s="227">
        <v>117</v>
      </c>
      <c r="H21" s="225"/>
      <c r="I21" s="225" t="s">
        <v>956</v>
      </c>
      <c r="J21" s="227" t="s">
        <v>593</v>
      </c>
      <c r="K21" s="227"/>
      <c r="L21" s="229"/>
      <c r="M21" s="233"/>
      <c r="N21" s="227"/>
      <c r="O21" s="234"/>
      <c r="P21" s="229">
        <f>VLOOKUP(D21,'MidCap Intra'!$B$11:$C$568,2,0)</f>
        <v>127</v>
      </c>
      <c r="R21" s="37" t="s">
        <v>594</v>
      </c>
    </row>
    <row r="22" spans="1:38" ht="15" customHeight="1">
      <c r="A22" s="230">
        <v>13</v>
      </c>
      <c r="B22" s="344">
        <v>45208</v>
      </c>
      <c r="C22" s="231"/>
      <c r="D22" s="235" t="s">
        <v>354</v>
      </c>
      <c r="E22" s="232" t="s">
        <v>592</v>
      </c>
      <c r="F22" s="225" t="s">
        <v>957</v>
      </c>
      <c r="G22" s="227">
        <v>1070</v>
      </c>
      <c r="H22" s="225"/>
      <c r="I22" s="225" t="s">
        <v>958</v>
      </c>
      <c r="J22" s="227" t="s">
        <v>593</v>
      </c>
      <c r="K22" s="227"/>
      <c r="L22" s="229"/>
      <c r="M22" s="233"/>
      <c r="N22" s="227"/>
      <c r="O22" s="234"/>
      <c r="P22" s="229">
        <f>VLOOKUP(D22,'MidCap Intra'!$B$11:$C$568,2,0)</f>
        <v>1164.9000000000001</v>
      </c>
      <c r="R22" s="37" t="s">
        <v>594</v>
      </c>
    </row>
    <row r="23" spans="1:38" ht="15" customHeight="1">
      <c r="A23" s="230">
        <v>14</v>
      </c>
      <c r="B23" s="226">
        <v>45212</v>
      </c>
      <c r="C23" s="231"/>
      <c r="D23" s="235" t="s">
        <v>229</v>
      </c>
      <c r="E23" s="232" t="s">
        <v>592</v>
      </c>
      <c r="F23" s="225" t="s">
        <v>1006</v>
      </c>
      <c r="G23" s="227">
        <v>3330</v>
      </c>
      <c r="H23" s="225"/>
      <c r="I23" s="225" t="s">
        <v>1007</v>
      </c>
      <c r="J23" s="227" t="s">
        <v>593</v>
      </c>
      <c r="K23" s="227"/>
      <c r="L23" s="229"/>
      <c r="M23" s="233"/>
      <c r="N23" s="227"/>
      <c r="O23" s="234"/>
      <c r="P23" s="229">
        <f>VLOOKUP(D23,'MidCap Intra'!$B$11:$C$568,2,0)</f>
        <v>3524.05</v>
      </c>
      <c r="R23" s="37"/>
    </row>
    <row r="24" spans="1:38" ht="15" customHeight="1">
      <c r="A24" s="230"/>
      <c r="B24" s="226"/>
      <c r="C24" s="231"/>
      <c r="D24" s="235"/>
      <c r="E24" s="232"/>
      <c r="F24" s="225"/>
      <c r="G24" s="227"/>
      <c r="H24" s="225"/>
      <c r="I24" s="225"/>
      <c r="J24" s="227"/>
      <c r="K24" s="227"/>
      <c r="L24" s="229"/>
      <c r="M24" s="233"/>
      <c r="N24" s="227"/>
      <c r="O24" s="234"/>
      <c r="P24" s="301"/>
      <c r="R24" s="37"/>
    </row>
    <row r="25" spans="1:38" ht="15" customHeight="1">
      <c r="A25" s="230"/>
      <c r="B25" s="226"/>
      <c r="C25" s="231"/>
      <c r="D25" s="235"/>
      <c r="E25" s="232"/>
      <c r="F25" s="225"/>
      <c r="G25" s="227"/>
      <c r="H25" s="225"/>
      <c r="I25" s="225"/>
      <c r="J25" s="227"/>
      <c r="K25" s="227"/>
      <c r="L25" s="229"/>
      <c r="M25" s="233"/>
      <c r="N25" s="227"/>
      <c r="O25" s="234"/>
      <c r="P25" s="229"/>
      <c r="R25" s="37"/>
    </row>
    <row r="27" spans="1:38" ht="14.25" customHeight="1">
      <c r="A27" s="105"/>
      <c r="B27" s="106"/>
      <c r="C27" s="107"/>
      <c r="D27" s="108"/>
      <c r="E27" s="109"/>
      <c r="F27" s="109"/>
      <c r="G27" s="105"/>
      <c r="H27" s="109"/>
      <c r="I27" s="110"/>
      <c r="J27" s="111"/>
      <c r="K27" s="111"/>
      <c r="L27" s="112"/>
      <c r="M27" s="113"/>
      <c r="N27" s="114"/>
      <c r="O27" s="115"/>
      <c r="P27" s="116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12" customHeight="1">
      <c r="A28" s="117" t="s">
        <v>596</v>
      </c>
      <c r="B28" s="118"/>
      <c r="C28" s="119"/>
      <c r="E28" s="120"/>
      <c r="F28" s="120"/>
      <c r="G28" s="120"/>
      <c r="H28" s="120"/>
      <c r="I28" s="120"/>
      <c r="J28" s="121"/>
      <c r="K28" s="120"/>
      <c r="L28" s="122"/>
      <c r="M28" s="55"/>
      <c r="N28" s="121"/>
      <c r="O28" s="119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2" customHeight="1">
      <c r="A29" s="123" t="s">
        <v>597</v>
      </c>
      <c r="B29" s="117"/>
      <c r="C29" s="117"/>
      <c r="D29" s="117"/>
      <c r="E29" s="37"/>
      <c r="F29" s="124" t="s">
        <v>598</v>
      </c>
      <c r="G29" s="6"/>
      <c r="H29" s="6"/>
      <c r="I29" s="6"/>
      <c r="J29" s="125"/>
      <c r="K29" s="126"/>
      <c r="L29" s="126"/>
      <c r="M29" s="127"/>
      <c r="N29" s="1"/>
      <c r="O29" s="128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2" customHeight="1">
      <c r="A30" s="117" t="s">
        <v>599</v>
      </c>
      <c r="B30" s="117"/>
      <c r="C30" s="117"/>
      <c r="D30" s="117" t="s">
        <v>600</v>
      </c>
      <c r="E30" s="6"/>
      <c r="F30" s="124" t="s">
        <v>601</v>
      </c>
      <c r="G30" s="6"/>
      <c r="H30" s="6"/>
      <c r="I30" s="6"/>
      <c r="J30" s="125"/>
      <c r="K30" s="126"/>
      <c r="L30" s="126"/>
      <c r="M30" s="127"/>
      <c r="N30" s="1"/>
      <c r="O30" s="128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" customHeight="1">
      <c r="A31" s="117"/>
      <c r="B31" s="117"/>
      <c r="C31" s="117"/>
      <c r="D31" s="117"/>
      <c r="E31" s="6"/>
      <c r="F31" s="6"/>
      <c r="G31" s="6"/>
      <c r="H31" s="6"/>
      <c r="I31" s="6"/>
      <c r="J31" s="129"/>
      <c r="K31" s="126"/>
      <c r="L31" s="126"/>
      <c r="M31" s="6"/>
      <c r="N31" s="130"/>
      <c r="O31" s="1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2" customHeight="1">
      <c r="A32" s="247"/>
      <c r="B32" s="247"/>
      <c r="C32" s="247"/>
      <c r="D32" s="247"/>
      <c r="E32" s="248"/>
      <c r="F32" s="248"/>
      <c r="G32" s="248"/>
      <c r="H32" s="248"/>
      <c r="I32" s="248"/>
      <c r="J32" s="249"/>
      <c r="K32" s="250"/>
      <c r="L32" s="250"/>
      <c r="M32" s="248"/>
      <c r="N32" s="251"/>
      <c r="O32" s="252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4.25" customHeight="1">
      <c r="A33" s="117"/>
      <c r="B33" s="117"/>
      <c r="C33" s="117"/>
      <c r="D33" s="117"/>
      <c r="E33" s="6"/>
      <c r="F33" s="6"/>
      <c r="G33" s="6"/>
      <c r="H33" s="6"/>
      <c r="I33" s="6"/>
      <c r="J33" s="129"/>
      <c r="K33" s="126"/>
      <c r="L33" s="127"/>
      <c r="M33" s="6"/>
      <c r="N33" s="130"/>
      <c r="O33" s="1"/>
      <c r="P33" s="37"/>
      <c r="Q33" s="37"/>
      <c r="R33" s="6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2.75" customHeight="1">
      <c r="A34" s="140" t="s">
        <v>607</v>
      </c>
      <c r="B34" s="140"/>
      <c r="C34" s="140"/>
      <c r="D34" s="140"/>
      <c r="E34" s="6"/>
      <c r="F34" s="6"/>
      <c r="G34" s="6"/>
      <c r="H34" s="6"/>
      <c r="I34" s="6"/>
      <c r="J34" s="6"/>
      <c r="K34" s="6"/>
      <c r="L34" s="6"/>
      <c r="M34" s="6"/>
      <c r="N34" s="6"/>
      <c r="O34" s="24"/>
      <c r="Q34" s="37"/>
      <c r="R34" s="6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38.25" customHeight="1">
      <c r="A35" s="96" t="s">
        <v>16</v>
      </c>
      <c r="B35" s="96" t="s">
        <v>567</v>
      </c>
      <c r="C35" s="96"/>
      <c r="D35" s="97" t="s">
        <v>579</v>
      </c>
      <c r="E35" s="96" t="s">
        <v>580</v>
      </c>
      <c r="F35" s="96" t="s">
        <v>581</v>
      </c>
      <c r="G35" s="96" t="s">
        <v>602</v>
      </c>
      <c r="H35" s="96" t="s">
        <v>583</v>
      </c>
      <c r="I35" s="236" t="s">
        <v>584</v>
      </c>
      <c r="J35" s="238" t="s">
        <v>585</v>
      </c>
      <c r="K35" s="237" t="s">
        <v>608</v>
      </c>
      <c r="L35" s="98" t="s">
        <v>587</v>
      </c>
      <c r="M35" s="141" t="s">
        <v>609</v>
      </c>
      <c r="N35" s="96" t="s">
        <v>610</v>
      </c>
      <c r="O35" s="95" t="s">
        <v>589</v>
      </c>
      <c r="P35" s="97" t="s">
        <v>590</v>
      </c>
      <c r="Q35" s="37"/>
      <c r="R35" s="6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2.75" customHeight="1">
      <c r="A36" s="222">
        <v>1</v>
      </c>
      <c r="B36" s="245">
        <v>45202</v>
      </c>
      <c r="C36" s="246"/>
      <c r="D36" s="246" t="s">
        <v>907</v>
      </c>
      <c r="E36" s="222" t="s">
        <v>604</v>
      </c>
      <c r="F36" s="222">
        <v>1232</v>
      </c>
      <c r="G36" s="222">
        <v>1218</v>
      </c>
      <c r="H36" s="223">
        <v>1245.5</v>
      </c>
      <c r="I36" s="223" t="s">
        <v>908</v>
      </c>
      <c r="J36" s="242" t="s">
        <v>909</v>
      </c>
      <c r="K36" s="243">
        <f t="shared" ref="K36" si="8">H36-F36</f>
        <v>13.5</v>
      </c>
      <c r="L36" s="104">
        <f t="shared" ref="L36" si="9">(H36*N36)*0.03%</f>
        <v>261.55499999999995</v>
      </c>
      <c r="M36" s="244">
        <f t="shared" ref="M36" si="10">(K36*N36)-L36</f>
        <v>9188.4449999999997</v>
      </c>
      <c r="N36" s="243">
        <v>700</v>
      </c>
      <c r="O36" s="103" t="s">
        <v>595</v>
      </c>
      <c r="P36" s="245">
        <v>45202</v>
      </c>
      <c r="Q36" s="142"/>
      <c r="R36" s="55" t="s">
        <v>606</v>
      </c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143"/>
      <c r="AG36" s="144"/>
      <c r="AH36" s="142"/>
      <c r="AI36" s="142"/>
      <c r="AJ36" s="143"/>
      <c r="AK36" s="143"/>
      <c r="AL36" s="143"/>
    </row>
    <row r="37" spans="1:38" ht="12.75" customHeight="1">
      <c r="A37" s="222">
        <v>2</v>
      </c>
      <c r="B37" s="245">
        <v>45202</v>
      </c>
      <c r="C37" s="246"/>
      <c r="D37" s="246" t="s">
        <v>910</v>
      </c>
      <c r="E37" s="222" t="s">
        <v>604</v>
      </c>
      <c r="F37" s="222">
        <v>2516</v>
      </c>
      <c r="G37" s="222">
        <v>2483</v>
      </c>
      <c r="H37" s="223">
        <v>2542.5</v>
      </c>
      <c r="I37" s="223" t="s">
        <v>911</v>
      </c>
      <c r="J37" s="242" t="s">
        <v>915</v>
      </c>
      <c r="K37" s="243">
        <f t="shared" ref="K37" si="11">H37-F37</f>
        <v>26.5</v>
      </c>
      <c r="L37" s="104">
        <f t="shared" ref="L37" si="12">(H37*N37)*0.03%</f>
        <v>228.82499999999999</v>
      </c>
      <c r="M37" s="244">
        <f t="shared" ref="M37" si="13">(K37*N37)-L37</f>
        <v>7721.1750000000002</v>
      </c>
      <c r="N37" s="243">
        <v>300</v>
      </c>
      <c r="O37" s="103" t="s">
        <v>595</v>
      </c>
      <c r="P37" s="245">
        <v>45203</v>
      </c>
      <c r="Q37" s="142"/>
      <c r="R37" s="55" t="s">
        <v>594</v>
      </c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143"/>
      <c r="AG37" s="144"/>
      <c r="AH37" s="142"/>
      <c r="AI37" s="142"/>
      <c r="AJ37" s="143"/>
      <c r="AK37" s="143"/>
      <c r="AL37" s="143"/>
    </row>
    <row r="38" spans="1:38" ht="12.75" customHeight="1">
      <c r="A38" s="320">
        <v>3</v>
      </c>
      <c r="B38" s="321">
        <v>45202</v>
      </c>
      <c r="C38" s="322"/>
      <c r="D38" s="322" t="s">
        <v>912</v>
      </c>
      <c r="E38" s="320" t="s">
        <v>604</v>
      </c>
      <c r="F38" s="320">
        <v>5300</v>
      </c>
      <c r="G38" s="320">
        <v>5250</v>
      </c>
      <c r="H38" s="323">
        <v>5250</v>
      </c>
      <c r="I38" s="323" t="s">
        <v>913</v>
      </c>
      <c r="J38" s="324" t="s">
        <v>918</v>
      </c>
      <c r="K38" s="325">
        <f t="shared" ref="K38:K39" si="14">H38-F38</f>
        <v>-50</v>
      </c>
      <c r="L38" s="326">
        <f t="shared" ref="L38:L39" si="15">(H38*N38)*0.03%</f>
        <v>315</v>
      </c>
      <c r="M38" s="327">
        <f t="shared" ref="M38:M39" si="16">(K38*N38)-L38</f>
        <v>-10315</v>
      </c>
      <c r="N38" s="325">
        <v>200</v>
      </c>
      <c r="O38" s="328" t="s">
        <v>605</v>
      </c>
      <c r="P38" s="321">
        <v>45203</v>
      </c>
      <c r="Q38" s="142"/>
      <c r="R38" s="55" t="s">
        <v>606</v>
      </c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143"/>
      <c r="AG38" s="144"/>
      <c r="AH38" s="142"/>
      <c r="AI38" s="142"/>
      <c r="AJ38" s="143"/>
      <c r="AK38" s="143"/>
      <c r="AL38" s="143"/>
    </row>
    <row r="39" spans="1:38" ht="12.75" customHeight="1">
      <c r="A39" s="222">
        <v>4</v>
      </c>
      <c r="B39" s="245">
        <v>45203</v>
      </c>
      <c r="C39" s="246"/>
      <c r="D39" s="246" t="s">
        <v>916</v>
      </c>
      <c r="E39" s="222" t="s">
        <v>604</v>
      </c>
      <c r="F39" s="222">
        <v>2430</v>
      </c>
      <c r="G39" s="222">
        <v>2390</v>
      </c>
      <c r="H39" s="223">
        <v>2460</v>
      </c>
      <c r="I39" s="223" t="s">
        <v>917</v>
      </c>
      <c r="J39" s="242" t="s">
        <v>816</v>
      </c>
      <c r="K39" s="243">
        <f t="shared" si="14"/>
        <v>30</v>
      </c>
      <c r="L39" s="104">
        <f t="shared" si="15"/>
        <v>184.49999999999997</v>
      </c>
      <c r="M39" s="244">
        <f t="shared" si="16"/>
        <v>7315.5</v>
      </c>
      <c r="N39" s="243">
        <v>250</v>
      </c>
      <c r="O39" s="103" t="s">
        <v>595</v>
      </c>
      <c r="P39" s="245">
        <v>45205</v>
      </c>
      <c r="Q39" s="142"/>
      <c r="R39" s="55" t="s">
        <v>606</v>
      </c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143"/>
      <c r="AG39" s="144"/>
      <c r="AH39" s="142"/>
      <c r="AI39" s="142"/>
      <c r="AJ39" s="143"/>
      <c r="AK39" s="143"/>
      <c r="AL39" s="143"/>
    </row>
    <row r="40" spans="1:38" ht="12.75" customHeight="1">
      <c r="A40" s="320">
        <v>5</v>
      </c>
      <c r="B40" s="321">
        <v>45203</v>
      </c>
      <c r="C40" s="322"/>
      <c r="D40" s="322" t="s">
        <v>910</v>
      </c>
      <c r="E40" s="320" t="s">
        <v>604</v>
      </c>
      <c r="F40" s="320">
        <v>2506</v>
      </c>
      <c r="G40" s="320">
        <v>2473</v>
      </c>
      <c r="H40" s="323">
        <v>2473</v>
      </c>
      <c r="I40" s="323" t="s">
        <v>919</v>
      </c>
      <c r="J40" s="324" t="s">
        <v>925</v>
      </c>
      <c r="K40" s="325">
        <f t="shared" ref="K40:K42" si="17">H40-F40</f>
        <v>-33</v>
      </c>
      <c r="L40" s="326">
        <f t="shared" ref="L40:L42" si="18">(H40*N40)*0.03%</f>
        <v>222.57</v>
      </c>
      <c r="M40" s="327">
        <f t="shared" ref="M40:M42" si="19">(K40*N40)-L40</f>
        <v>-10122.57</v>
      </c>
      <c r="N40" s="325">
        <v>300</v>
      </c>
      <c r="O40" s="328" t="s">
        <v>605</v>
      </c>
      <c r="P40" s="321">
        <v>45203</v>
      </c>
      <c r="Q40" s="142"/>
      <c r="R40" s="55" t="s">
        <v>594</v>
      </c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143"/>
      <c r="AG40" s="144"/>
      <c r="AH40" s="142"/>
      <c r="AI40" s="142"/>
      <c r="AJ40" s="143"/>
      <c r="AK40" s="143"/>
      <c r="AL40" s="143"/>
    </row>
    <row r="41" spans="1:38" ht="12.75" customHeight="1">
      <c r="A41" s="311">
        <v>6</v>
      </c>
      <c r="B41" s="312">
        <v>45203</v>
      </c>
      <c r="C41" s="313"/>
      <c r="D41" s="313" t="s">
        <v>907</v>
      </c>
      <c r="E41" s="311" t="s">
        <v>604</v>
      </c>
      <c r="F41" s="311">
        <v>1226</v>
      </c>
      <c r="G41" s="311">
        <v>1212</v>
      </c>
      <c r="H41" s="314">
        <v>1226.5</v>
      </c>
      <c r="I41" s="314" t="s">
        <v>920</v>
      </c>
      <c r="J41" s="315" t="s">
        <v>926</v>
      </c>
      <c r="K41" s="316">
        <f t="shared" si="17"/>
        <v>0.5</v>
      </c>
      <c r="L41" s="317">
        <f t="shared" si="18"/>
        <v>257.565</v>
      </c>
      <c r="M41" s="318">
        <f t="shared" si="19"/>
        <v>92.435000000000002</v>
      </c>
      <c r="N41" s="316">
        <v>700</v>
      </c>
      <c r="O41" s="319" t="s">
        <v>613</v>
      </c>
      <c r="P41" s="312">
        <v>45203</v>
      </c>
      <c r="Q41" s="142"/>
      <c r="R41" s="55" t="s">
        <v>594</v>
      </c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143"/>
      <c r="AG41" s="144"/>
      <c r="AH41" s="142"/>
      <c r="AI41" s="142"/>
      <c r="AJ41" s="143"/>
      <c r="AK41" s="143"/>
      <c r="AL41" s="143"/>
    </row>
    <row r="42" spans="1:38" ht="12.75" customHeight="1">
      <c r="A42" s="222">
        <v>7</v>
      </c>
      <c r="B42" s="245">
        <v>45203</v>
      </c>
      <c r="C42" s="246"/>
      <c r="D42" s="246" t="s">
        <v>927</v>
      </c>
      <c r="E42" s="222" t="s">
        <v>604</v>
      </c>
      <c r="F42" s="222">
        <v>22875</v>
      </c>
      <c r="G42" s="222">
        <v>22600</v>
      </c>
      <c r="H42" s="223">
        <v>23085</v>
      </c>
      <c r="I42" s="223" t="s">
        <v>928</v>
      </c>
      <c r="J42" s="242" t="s">
        <v>940</v>
      </c>
      <c r="K42" s="243">
        <f t="shared" si="17"/>
        <v>210</v>
      </c>
      <c r="L42" s="104">
        <f t="shared" si="18"/>
        <v>277.02</v>
      </c>
      <c r="M42" s="244">
        <f t="shared" si="19"/>
        <v>8122.98</v>
      </c>
      <c r="N42" s="243">
        <v>40</v>
      </c>
      <c r="O42" s="103" t="s">
        <v>595</v>
      </c>
      <c r="P42" s="245">
        <v>45205</v>
      </c>
      <c r="Q42" s="142"/>
      <c r="R42" s="55" t="s">
        <v>606</v>
      </c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143"/>
      <c r="AG42" s="144"/>
      <c r="AH42" s="142"/>
      <c r="AI42" s="142"/>
      <c r="AJ42" s="143"/>
      <c r="AK42" s="143"/>
      <c r="AL42" s="143"/>
    </row>
    <row r="43" spans="1:38" ht="12.75" customHeight="1">
      <c r="A43" s="222">
        <v>8</v>
      </c>
      <c r="B43" s="245">
        <v>45204</v>
      </c>
      <c r="C43" s="246"/>
      <c r="D43" s="246" t="s">
        <v>931</v>
      </c>
      <c r="E43" s="222" t="s">
        <v>604</v>
      </c>
      <c r="F43" s="222">
        <v>2503</v>
      </c>
      <c r="G43" s="222">
        <v>2470</v>
      </c>
      <c r="H43" s="223">
        <v>2525</v>
      </c>
      <c r="I43" s="223" t="s">
        <v>932</v>
      </c>
      <c r="J43" s="242" t="s">
        <v>962</v>
      </c>
      <c r="K43" s="243">
        <f t="shared" ref="K43" si="20">H43-F43</f>
        <v>22</v>
      </c>
      <c r="L43" s="104">
        <f t="shared" ref="L43" si="21">(H43*N43)*0.03%</f>
        <v>227.24999999999997</v>
      </c>
      <c r="M43" s="244">
        <f t="shared" ref="M43" si="22">(K43*N43)-L43</f>
        <v>6372.75</v>
      </c>
      <c r="N43" s="243">
        <v>300</v>
      </c>
      <c r="O43" s="103" t="s">
        <v>595</v>
      </c>
      <c r="P43" s="245">
        <v>45209</v>
      </c>
      <c r="Q43" s="142"/>
      <c r="R43" s="55" t="s">
        <v>594</v>
      </c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143"/>
      <c r="AG43" s="144"/>
      <c r="AH43" s="142"/>
      <c r="AI43" s="142"/>
      <c r="AJ43" s="143"/>
      <c r="AK43" s="143"/>
      <c r="AL43" s="143"/>
    </row>
    <row r="44" spans="1:38" ht="12.75" customHeight="1">
      <c r="A44" s="311">
        <v>9</v>
      </c>
      <c r="B44" s="312">
        <v>45204</v>
      </c>
      <c r="C44" s="313"/>
      <c r="D44" s="313" t="s">
        <v>933</v>
      </c>
      <c r="E44" s="311" t="s">
        <v>893</v>
      </c>
      <c r="F44" s="311">
        <v>1006</v>
      </c>
      <c r="G44" s="311">
        <v>1022</v>
      </c>
      <c r="H44" s="314">
        <v>1005</v>
      </c>
      <c r="I44" s="314" t="s">
        <v>934</v>
      </c>
      <c r="J44" s="315" t="s">
        <v>809</v>
      </c>
      <c r="K44" s="316">
        <f>F44-H44</f>
        <v>1</v>
      </c>
      <c r="L44" s="317">
        <f t="shared" ref="L44" si="23">(H44*N44)*0.03%</f>
        <v>188.43749999999997</v>
      </c>
      <c r="M44" s="318">
        <f t="shared" ref="M44" si="24">(K44*N44)-L44</f>
        <v>436.5625</v>
      </c>
      <c r="N44" s="316">
        <v>625</v>
      </c>
      <c r="O44" s="319" t="s">
        <v>613</v>
      </c>
      <c r="P44" s="312">
        <v>45205</v>
      </c>
      <c r="Q44" s="142"/>
      <c r="R44" s="55" t="s">
        <v>594</v>
      </c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143"/>
      <c r="AG44" s="144"/>
      <c r="AH44" s="142"/>
      <c r="AI44" s="142"/>
      <c r="AJ44" s="143"/>
      <c r="AK44" s="143"/>
      <c r="AL44" s="143"/>
    </row>
    <row r="45" spans="1:38" ht="12.75" customHeight="1">
      <c r="A45" s="320">
        <v>10</v>
      </c>
      <c r="B45" s="321">
        <v>45204</v>
      </c>
      <c r="C45" s="322"/>
      <c r="D45" s="322" t="s">
        <v>935</v>
      </c>
      <c r="E45" s="320" t="s">
        <v>604</v>
      </c>
      <c r="F45" s="320">
        <v>1099</v>
      </c>
      <c r="G45" s="320">
        <v>1085</v>
      </c>
      <c r="H45" s="323">
        <v>1087</v>
      </c>
      <c r="I45" s="323" t="s">
        <v>936</v>
      </c>
      <c r="J45" s="324" t="s">
        <v>937</v>
      </c>
      <c r="K45" s="325">
        <f t="shared" ref="K45:K46" si="25">H45-F45</f>
        <v>-12</v>
      </c>
      <c r="L45" s="326">
        <f t="shared" ref="L45:L46" si="26">(H45*N45)*0.03%</f>
        <v>228.26999999999998</v>
      </c>
      <c r="M45" s="327">
        <f t="shared" ref="M45:M46" si="27">(K45*N45)-L45</f>
        <v>-8628.27</v>
      </c>
      <c r="N45" s="325">
        <v>700</v>
      </c>
      <c r="O45" s="328" t="s">
        <v>605</v>
      </c>
      <c r="P45" s="321">
        <v>45204</v>
      </c>
      <c r="Q45" s="142"/>
      <c r="R45" s="55" t="s">
        <v>606</v>
      </c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143"/>
      <c r="AG45" s="144"/>
      <c r="AH45" s="142"/>
      <c r="AI45" s="142"/>
      <c r="AJ45" s="143"/>
      <c r="AK45" s="143"/>
      <c r="AL45" s="143"/>
    </row>
    <row r="46" spans="1:38" ht="12.75" customHeight="1">
      <c r="A46" s="311">
        <v>11</v>
      </c>
      <c r="B46" s="312">
        <v>45205</v>
      </c>
      <c r="C46" s="313"/>
      <c r="D46" s="313" t="s">
        <v>943</v>
      </c>
      <c r="E46" s="311" t="s">
        <v>604</v>
      </c>
      <c r="F46" s="311">
        <v>1161</v>
      </c>
      <c r="G46" s="311">
        <v>1148</v>
      </c>
      <c r="H46" s="314">
        <v>1161</v>
      </c>
      <c r="I46" s="314" t="s">
        <v>944</v>
      </c>
      <c r="J46" s="315" t="s">
        <v>969</v>
      </c>
      <c r="K46" s="316">
        <f t="shared" si="25"/>
        <v>0</v>
      </c>
      <c r="L46" s="317">
        <f t="shared" si="26"/>
        <v>296.05499999999995</v>
      </c>
      <c r="M46" s="318">
        <f t="shared" si="27"/>
        <v>-296.05499999999995</v>
      </c>
      <c r="N46" s="316">
        <v>850</v>
      </c>
      <c r="O46" s="319" t="s">
        <v>613</v>
      </c>
      <c r="P46" s="312">
        <v>45208</v>
      </c>
      <c r="Q46" s="142"/>
      <c r="R46" s="55" t="s">
        <v>606</v>
      </c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43"/>
      <c r="AG46" s="144"/>
      <c r="AH46" s="142"/>
      <c r="AI46" s="142"/>
      <c r="AJ46" s="143"/>
      <c r="AK46" s="143"/>
      <c r="AL46" s="143"/>
    </row>
    <row r="47" spans="1:38" ht="12.75" customHeight="1">
      <c r="A47" s="222">
        <v>12</v>
      </c>
      <c r="B47" s="245">
        <v>45205</v>
      </c>
      <c r="C47" s="246"/>
      <c r="D47" s="246" t="s">
        <v>907</v>
      </c>
      <c r="E47" s="222" t="s">
        <v>604</v>
      </c>
      <c r="F47" s="222">
        <v>1230</v>
      </c>
      <c r="G47" s="222">
        <v>1215</v>
      </c>
      <c r="H47" s="223">
        <v>1245</v>
      </c>
      <c r="I47" s="223" t="s">
        <v>945</v>
      </c>
      <c r="J47" s="242" t="s">
        <v>947</v>
      </c>
      <c r="K47" s="243">
        <f t="shared" ref="K47" si="28">H47-F47</f>
        <v>15</v>
      </c>
      <c r="L47" s="104">
        <f t="shared" ref="L47" si="29">(H47*N47)*0.03%</f>
        <v>261.45</v>
      </c>
      <c r="M47" s="244">
        <f t="shared" ref="M47" si="30">(K47*N47)-L47</f>
        <v>10238.549999999999</v>
      </c>
      <c r="N47" s="243">
        <v>700</v>
      </c>
      <c r="O47" s="103" t="s">
        <v>595</v>
      </c>
      <c r="P47" s="245">
        <v>45208</v>
      </c>
      <c r="Q47" s="142"/>
      <c r="R47" s="55" t="s">
        <v>594</v>
      </c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43"/>
      <c r="AG47" s="144"/>
      <c r="AH47" s="142"/>
      <c r="AI47" s="142"/>
      <c r="AJ47" s="143"/>
      <c r="AK47" s="143"/>
      <c r="AL47" s="143"/>
    </row>
    <row r="48" spans="1:38" ht="12.75" customHeight="1">
      <c r="A48" s="222">
        <v>13</v>
      </c>
      <c r="B48" s="245">
        <v>45208</v>
      </c>
      <c r="C48" s="246"/>
      <c r="D48" s="246" t="s">
        <v>953</v>
      </c>
      <c r="E48" s="222" t="s">
        <v>604</v>
      </c>
      <c r="F48" s="222">
        <v>419</v>
      </c>
      <c r="G48" s="222">
        <v>410</v>
      </c>
      <c r="H48" s="223">
        <v>427.5</v>
      </c>
      <c r="I48" s="223" t="s">
        <v>954</v>
      </c>
      <c r="J48" s="242" t="s">
        <v>968</v>
      </c>
      <c r="K48" s="243">
        <f t="shared" ref="K48" si="31">H48-F48</f>
        <v>8.5</v>
      </c>
      <c r="L48" s="104">
        <f t="shared" ref="L48:L49" si="32">(H48*N48)*0.03%</f>
        <v>160.3125</v>
      </c>
      <c r="M48" s="244">
        <f t="shared" ref="M48:M49" si="33">(K48*N48)-L48</f>
        <v>10464.6875</v>
      </c>
      <c r="N48" s="243">
        <v>1250</v>
      </c>
      <c r="O48" s="103" t="s">
        <v>595</v>
      </c>
      <c r="P48" s="245">
        <v>45209</v>
      </c>
      <c r="Q48" s="142"/>
      <c r="R48" s="55" t="s">
        <v>606</v>
      </c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43"/>
      <c r="AG48" s="144"/>
      <c r="AH48" s="142"/>
      <c r="AI48" s="142"/>
      <c r="AJ48" s="143"/>
      <c r="AK48" s="143"/>
      <c r="AL48" s="143"/>
    </row>
    <row r="49" spans="1:38" ht="12.75" customHeight="1">
      <c r="A49" s="311">
        <v>14</v>
      </c>
      <c r="B49" s="312">
        <v>45209</v>
      </c>
      <c r="C49" s="313"/>
      <c r="D49" s="313" t="s">
        <v>960</v>
      </c>
      <c r="E49" s="311" t="s">
        <v>893</v>
      </c>
      <c r="F49" s="311">
        <v>2250</v>
      </c>
      <c r="G49" s="311">
        <v>2272</v>
      </c>
      <c r="H49" s="314">
        <v>2252</v>
      </c>
      <c r="I49" s="314" t="s">
        <v>961</v>
      </c>
      <c r="J49" s="315" t="s">
        <v>967</v>
      </c>
      <c r="K49" s="316">
        <f>F49-H49</f>
        <v>-2</v>
      </c>
      <c r="L49" s="317">
        <f t="shared" si="32"/>
        <v>337.79999999999995</v>
      </c>
      <c r="M49" s="318">
        <f t="shared" si="33"/>
        <v>-1337.8</v>
      </c>
      <c r="N49" s="316">
        <v>500</v>
      </c>
      <c r="O49" s="319" t="s">
        <v>613</v>
      </c>
      <c r="P49" s="312">
        <v>45209</v>
      </c>
      <c r="Q49" s="142"/>
      <c r="R49" s="55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43"/>
      <c r="AG49" s="144"/>
      <c r="AH49" s="142"/>
      <c r="AI49" s="142"/>
      <c r="AJ49" s="143"/>
      <c r="AK49" s="143"/>
      <c r="AL49" s="143"/>
    </row>
    <row r="50" spans="1:38" ht="12.75" customHeight="1">
      <c r="A50" s="222">
        <v>15</v>
      </c>
      <c r="B50" s="245">
        <v>45209</v>
      </c>
      <c r="C50" s="246"/>
      <c r="D50" s="246" t="s">
        <v>927</v>
      </c>
      <c r="E50" s="222" t="s">
        <v>604</v>
      </c>
      <c r="F50" s="222">
        <v>22820</v>
      </c>
      <c r="G50" s="222">
        <v>22550</v>
      </c>
      <c r="H50" s="223">
        <v>23050</v>
      </c>
      <c r="I50" s="223" t="s">
        <v>964</v>
      </c>
      <c r="J50" s="242" t="s">
        <v>972</v>
      </c>
      <c r="K50" s="243">
        <f t="shared" ref="K50" si="34">H50-F50</f>
        <v>230</v>
      </c>
      <c r="L50" s="104">
        <f t="shared" ref="L50" si="35">(H50*N50)*0.03%</f>
        <v>276.59999999999997</v>
      </c>
      <c r="M50" s="244">
        <f t="shared" ref="M50" si="36">(K50*N50)-L50</f>
        <v>8923.4</v>
      </c>
      <c r="N50" s="243">
        <v>40</v>
      </c>
      <c r="O50" s="103" t="s">
        <v>595</v>
      </c>
      <c r="P50" s="245">
        <v>45210</v>
      </c>
      <c r="Q50" s="142"/>
      <c r="R50" s="55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43"/>
      <c r="AG50" s="144"/>
      <c r="AH50" s="142"/>
      <c r="AI50" s="142"/>
      <c r="AJ50" s="143"/>
      <c r="AK50" s="143"/>
      <c r="AL50" s="143"/>
    </row>
    <row r="51" spans="1:38" ht="12.75" customHeight="1">
      <c r="A51" s="222">
        <v>16</v>
      </c>
      <c r="B51" s="245">
        <v>45210</v>
      </c>
      <c r="C51" s="246"/>
      <c r="D51" s="246" t="s">
        <v>973</v>
      </c>
      <c r="E51" s="222" t="s">
        <v>604</v>
      </c>
      <c r="F51" s="222">
        <v>230.5</v>
      </c>
      <c r="G51" s="222">
        <v>226.5</v>
      </c>
      <c r="H51" s="223">
        <v>234.75</v>
      </c>
      <c r="I51" s="223" t="s">
        <v>974</v>
      </c>
      <c r="J51" s="242" t="s">
        <v>975</v>
      </c>
      <c r="K51" s="243">
        <f t="shared" ref="K51" si="37">H51-F51</f>
        <v>4.25</v>
      </c>
      <c r="L51" s="104">
        <f t="shared" ref="L51" si="38">(H51*N51)*0.03%</f>
        <v>204.23249999999999</v>
      </c>
      <c r="M51" s="244">
        <f t="shared" ref="M51" si="39">(K51*N51)-L51</f>
        <v>12120.7675</v>
      </c>
      <c r="N51" s="243">
        <v>2900</v>
      </c>
      <c r="O51" s="103" t="s">
        <v>595</v>
      </c>
      <c r="P51" s="245">
        <v>45210</v>
      </c>
      <c r="Q51" s="142"/>
      <c r="R51" s="55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143"/>
      <c r="AG51" s="144"/>
      <c r="AH51" s="142"/>
      <c r="AI51" s="142"/>
      <c r="AJ51" s="143"/>
      <c r="AK51" s="143"/>
      <c r="AL51" s="143"/>
    </row>
    <row r="52" spans="1:38" ht="12.75" customHeight="1">
      <c r="A52" s="222">
        <v>17</v>
      </c>
      <c r="B52" s="245">
        <v>45210</v>
      </c>
      <c r="C52" s="246"/>
      <c r="D52" s="246" t="s">
        <v>980</v>
      </c>
      <c r="E52" s="222" t="s">
        <v>604</v>
      </c>
      <c r="F52" s="222">
        <v>485</v>
      </c>
      <c r="G52" s="222">
        <v>475</v>
      </c>
      <c r="H52" s="223">
        <v>495.5</v>
      </c>
      <c r="I52" s="223" t="s">
        <v>981</v>
      </c>
      <c r="J52" s="242" t="s">
        <v>1043</v>
      </c>
      <c r="K52" s="243">
        <f t="shared" ref="K52" si="40">H52-F52</f>
        <v>10.5</v>
      </c>
      <c r="L52" s="104">
        <f t="shared" ref="L52" si="41">(H52*N52)*0.03%</f>
        <v>148.64999999999998</v>
      </c>
      <c r="M52" s="244">
        <f t="shared" ref="M52" si="42">(K52*N52)-L52</f>
        <v>10351.35</v>
      </c>
      <c r="N52" s="243">
        <v>1000</v>
      </c>
      <c r="O52" s="103" t="s">
        <v>595</v>
      </c>
      <c r="P52" s="245">
        <v>45215</v>
      </c>
      <c r="Q52" s="142"/>
      <c r="R52" s="55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143"/>
      <c r="AG52" s="144"/>
      <c r="AH52" s="142"/>
      <c r="AI52" s="142"/>
      <c r="AJ52" s="143"/>
      <c r="AK52" s="143"/>
      <c r="AL52" s="143"/>
    </row>
    <row r="53" spans="1:38" ht="12.75" customHeight="1">
      <c r="A53" s="320">
        <v>18</v>
      </c>
      <c r="B53" s="321">
        <v>45211</v>
      </c>
      <c r="C53" s="322"/>
      <c r="D53" s="322" t="s">
        <v>987</v>
      </c>
      <c r="E53" s="320" t="s">
        <v>604</v>
      </c>
      <c r="F53" s="320">
        <v>8092.5</v>
      </c>
      <c r="G53" s="320">
        <v>8010</v>
      </c>
      <c r="H53" s="323">
        <v>8010</v>
      </c>
      <c r="I53" s="323" t="s">
        <v>988</v>
      </c>
      <c r="J53" s="324" t="s">
        <v>1005</v>
      </c>
      <c r="K53" s="325">
        <f t="shared" ref="K53" si="43">H53-F53</f>
        <v>-82.5</v>
      </c>
      <c r="L53" s="326">
        <f t="shared" ref="L53" si="44">(H53*N53)*0.03%</f>
        <v>300.375</v>
      </c>
      <c r="M53" s="327">
        <f t="shared" ref="M53" si="45">(K53*N53)-L53</f>
        <v>-10612.875</v>
      </c>
      <c r="N53" s="325">
        <v>125</v>
      </c>
      <c r="O53" s="328" t="s">
        <v>605</v>
      </c>
      <c r="P53" s="321">
        <v>45212</v>
      </c>
      <c r="Q53" s="142"/>
      <c r="R53" s="55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143"/>
      <c r="AG53" s="144"/>
      <c r="AH53" s="142"/>
      <c r="AI53" s="142"/>
      <c r="AJ53" s="143"/>
      <c r="AK53" s="143"/>
      <c r="AL53" s="143"/>
    </row>
    <row r="54" spans="1:38" ht="12.75" customHeight="1">
      <c r="A54" s="320">
        <v>19</v>
      </c>
      <c r="B54" s="321">
        <v>45211</v>
      </c>
      <c r="C54" s="322"/>
      <c r="D54" s="322" t="s">
        <v>989</v>
      </c>
      <c r="E54" s="320" t="s">
        <v>604</v>
      </c>
      <c r="F54" s="320">
        <v>1591</v>
      </c>
      <c r="G54" s="320">
        <v>1565</v>
      </c>
      <c r="H54" s="323">
        <v>1569</v>
      </c>
      <c r="I54" s="323" t="s">
        <v>990</v>
      </c>
      <c r="J54" s="324" t="s">
        <v>1040</v>
      </c>
      <c r="K54" s="325">
        <f t="shared" ref="K54" si="46">H54-F54</f>
        <v>-22</v>
      </c>
      <c r="L54" s="326">
        <f t="shared" ref="L54" si="47">(H54*N54)*0.03%</f>
        <v>188.27999999999997</v>
      </c>
      <c r="M54" s="327">
        <f t="shared" ref="M54" si="48">(K54*N54)-L54</f>
        <v>-8988.2800000000007</v>
      </c>
      <c r="N54" s="325">
        <v>400</v>
      </c>
      <c r="O54" s="328" t="s">
        <v>605</v>
      </c>
      <c r="P54" s="321">
        <v>45215</v>
      </c>
      <c r="Q54" s="142"/>
      <c r="R54" s="55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143"/>
      <c r="AG54" s="144"/>
      <c r="AH54" s="142"/>
      <c r="AI54" s="142"/>
      <c r="AJ54" s="143"/>
      <c r="AK54" s="143"/>
      <c r="AL54" s="143"/>
    </row>
    <row r="55" spans="1:38" ht="12.75" customHeight="1">
      <c r="A55" s="222">
        <v>20</v>
      </c>
      <c r="B55" s="245">
        <v>45212</v>
      </c>
      <c r="C55" s="246"/>
      <c r="D55" s="246" t="s">
        <v>1008</v>
      </c>
      <c r="E55" s="222" t="s">
        <v>604</v>
      </c>
      <c r="F55" s="222">
        <v>400</v>
      </c>
      <c r="G55" s="222">
        <v>394</v>
      </c>
      <c r="H55" s="223">
        <v>408.5</v>
      </c>
      <c r="I55" s="223" t="s">
        <v>1009</v>
      </c>
      <c r="J55" s="242" t="s">
        <v>968</v>
      </c>
      <c r="K55" s="243">
        <f t="shared" ref="K55" si="49">H55-F55</f>
        <v>8.5</v>
      </c>
      <c r="L55" s="104">
        <f t="shared" ref="L55" si="50">(H55*N55)*0.03%</f>
        <v>208.33499999999998</v>
      </c>
      <c r="M55" s="244">
        <f t="shared" ref="M55" si="51">(K55*N55)-L55</f>
        <v>14241.665000000001</v>
      </c>
      <c r="N55" s="243">
        <v>1700</v>
      </c>
      <c r="O55" s="103" t="s">
        <v>595</v>
      </c>
      <c r="P55" s="245">
        <v>45215</v>
      </c>
      <c r="Q55" s="142"/>
      <c r="R55" s="55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143"/>
      <c r="AG55" s="144"/>
      <c r="AH55" s="142"/>
      <c r="AI55" s="142"/>
      <c r="AJ55" s="143"/>
      <c r="AK55" s="143"/>
      <c r="AL55" s="143"/>
    </row>
    <row r="56" spans="1:38" ht="12.75" customHeight="1">
      <c r="A56" s="99">
        <v>21</v>
      </c>
      <c r="B56" s="344">
        <v>45215</v>
      </c>
      <c r="C56" s="145"/>
      <c r="D56" s="145" t="s">
        <v>1008</v>
      </c>
      <c r="E56" s="99" t="s">
        <v>604</v>
      </c>
      <c r="F56" s="99" t="s">
        <v>1041</v>
      </c>
      <c r="G56" s="99">
        <v>390</v>
      </c>
      <c r="H56" s="101"/>
      <c r="I56" s="101" t="s">
        <v>1009</v>
      </c>
      <c r="J56" s="224" t="s">
        <v>593</v>
      </c>
      <c r="K56" s="99"/>
      <c r="L56" s="102"/>
      <c r="M56" s="345"/>
      <c r="N56" s="99"/>
      <c r="O56" s="101"/>
      <c r="P56" s="100"/>
      <c r="Q56" s="142"/>
      <c r="R56" s="55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143"/>
      <c r="AG56" s="144"/>
      <c r="AH56" s="142"/>
      <c r="AI56" s="142"/>
      <c r="AJ56" s="143"/>
      <c r="AK56" s="143"/>
      <c r="AL56" s="143"/>
    </row>
    <row r="57" spans="1:38" ht="12.75" customHeight="1">
      <c r="A57" s="99">
        <v>22</v>
      </c>
      <c r="B57" s="344">
        <v>45215</v>
      </c>
      <c r="C57" s="145"/>
      <c r="D57" s="145" t="s">
        <v>1046</v>
      </c>
      <c r="E57" s="99" t="s">
        <v>604</v>
      </c>
      <c r="F57" s="99" t="s">
        <v>1047</v>
      </c>
      <c r="G57" s="99">
        <v>942</v>
      </c>
      <c r="H57" s="101"/>
      <c r="I57" s="101" t="s">
        <v>1048</v>
      </c>
      <c r="J57" s="224" t="s">
        <v>593</v>
      </c>
      <c r="K57" s="99"/>
      <c r="L57" s="102"/>
      <c r="M57" s="345"/>
      <c r="N57" s="99"/>
      <c r="O57" s="101"/>
      <c r="P57" s="100"/>
      <c r="Q57" s="142"/>
      <c r="R57" s="55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143"/>
      <c r="AG57" s="144"/>
      <c r="AH57" s="142"/>
      <c r="AI57" s="142"/>
      <c r="AJ57" s="143"/>
      <c r="AK57" s="143"/>
      <c r="AL57" s="143"/>
    </row>
    <row r="58" spans="1:38" ht="12.75" customHeight="1">
      <c r="A58" s="99"/>
      <c r="B58" s="344"/>
      <c r="C58" s="145"/>
      <c r="D58" s="145"/>
      <c r="E58" s="99"/>
      <c r="F58" s="99"/>
      <c r="G58" s="99"/>
      <c r="H58" s="101"/>
      <c r="I58" s="101"/>
      <c r="J58" s="224"/>
      <c r="K58" s="99"/>
      <c r="L58" s="102"/>
      <c r="M58" s="345"/>
      <c r="N58" s="99"/>
      <c r="O58" s="101"/>
      <c r="P58" s="100"/>
      <c r="Q58" s="142"/>
      <c r="R58" s="55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143"/>
      <c r="AG58" s="144"/>
      <c r="AH58" s="142"/>
      <c r="AI58" s="142"/>
      <c r="AJ58" s="143"/>
      <c r="AK58" s="143"/>
      <c r="AL58" s="143"/>
    </row>
    <row r="59" spans="1:38" ht="12.75" customHeight="1">
      <c r="A59" s="99"/>
      <c r="B59" s="344"/>
      <c r="C59" s="145"/>
      <c r="D59" s="145"/>
      <c r="E59" s="99"/>
      <c r="F59" s="99"/>
      <c r="G59" s="99"/>
      <c r="H59" s="101"/>
      <c r="I59" s="101"/>
      <c r="J59" s="224"/>
      <c r="K59" s="99"/>
      <c r="L59" s="102"/>
      <c r="M59" s="345"/>
      <c r="N59" s="99"/>
      <c r="O59" s="101"/>
      <c r="P59" s="100"/>
      <c r="Q59" s="142"/>
      <c r="R59" s="55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143"/>
      <c r="AG59" s="144"/>
      <c r="AH59" s="142"/>
      <c r="AI59" s="142"/>
      <c r="AJ59" s="143"/>
      <c r="AK59" s="143"/>
      <c r="AL59" s="143"/>
    </row>
    <row r="61" spans="1:38" ht="12.75" customHeight="1">
      <c r="A61" s="143"/>
      <c r="B61" s="146"/>
      <c r="C61" s="142"/>
      <c r="D61" s="142"/>
      <c r="E61" s="143"/>
      <c r="F61" s="143"/>
      <c r="G61" s="143"/>
      <c r="H61" s="147"/>
      <c r="I61" s="147"/>
      <c r="J61" s="147"/>
      <c r="K61" s="142"/>
      <c r="L61" s="143"/>
      <c r="M61" s="143"/>
      <c r="N61" s="143"/>
      <c r="O61" s="147"/>
      <c r="P61" s="147"/>
      <c r="Q61" s="142"/>
      <c r="R61" s="55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143"/>
      <c r="AG61" s="144"/>
      <c r="AH61" s="142"/>
      <c r="AI61" s="142"/>
      <c r="AJ61" s="143"/>
      <c r="AK61" s="143"/>
      <c r="AL61" s="143"/>
    </row>
    <row r="62" spans="1:38" ht="13.8">
      <c r="A62" s="148" t="s">
        <v>611</v>
      </c>
      <c r="B62" s="148"/>
      <c r="C62" s="148"/>
      <c r="D62" s="148"/>
      <c r="E62" s="149"/>
      <c r="F62" s="110"/>
      <c r="G62" s="110"/>
      <c r="H62" s="110"/>
      <c r="I62" s="110"/>
      <c r="J62" s="1"/>
      <c r="K62" s="6"/>
      <c r="L62" s="6"/>
      <c r="M62" s="6"/>
      <c r="N62" s="1"/>
      <c r="O62" s="1"/>
      <c r="P62" s="37"/>
      <c r="Q62" s="37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7"/>
      <c r="AG62" s="37"/>
      <c r="AH62" s="37"/>
      <c r="AI62" s="37"/>
      <c r="AJ62" s="37"/>
      <c r="AK62" s="37"/>
      <c r="AL62" s="37"/>
    </row>
    <row r="63" spans="1:38" ht="39.6">
      <c r="A63" s="96" t="s">
        <v>16</v>
      </c>
      <c r="B63" s="96" t="s">
        <v>567</v>
      </c>
      <c r="C63" s="96"/>
      <c r="D63" s="97" t="s">
        <v>579</v>
      </c>
      <c r="E63" s="96" t="s">
        <v>580</v>
      </c>
      <c r="F63" s="96" t="s">
        <v>581</v>
      </c>
      <c r="G63" s="96" t="s">
        <v>602</v>
      </c>
      <c r="H63" s="96" t="s">
        <v>583</v>
      </c>
      <c r="I63" s="96" t="s">
        <v>584</v>
      </c>
      <c r="J63" s="95" t="s">
        <v>585</v>
      </c>
      <c r="K63" s="95" t="s">
        <v>612</v>
      </c>
      <c r="L63" s="98" t="s">
        <v>587</v>
      </c>
      <c r="M63" s="141" t="s">
        <v>609</v>
      </c>
      <c r="N63" s="96" t="s">
        <v>610</v>
      </c>
      <c r="O63" s="96" t="s">
        <v>589</v>
      </c>
      <c r="P63" s="97" t="s">
        <v>590</v>
      </c>
      <c r="Q63" s="37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7"/>
      <c r="AG63" s="37"/>
      <c r="AH63" s="37"/>
      <c r="AI63" s="37"/>
      <c r="AJ63" s="37"/>
      <c r="AK63" s="37"/>
      <c r="AL63" s="37"/>
    </row>
    <row r="64" spans="1:38" ht="15" customHeight="1">
      <c r="A64" s="401">
        <v>1</v>
      </c>
      <c r="B64" s="386">
        <v>45198</v>
      </c>
      <c r="C64" s="262"/>
      <c r="D64" s="262" t="s">
        <v>900</v>
      </c>
      <c r="E64" s="228" t="s">
        <v>893</v>
      </c>
      <c r="F64" s="228">
        <v>51</v>
      </c>
      <c r="G64" s="228"/>
      <c r="H64" s="221">
        <v>46</v>
      </c>
      <c r="I64" s="221"/>
      <c r="J64" s="403" t="s">
        <v>880</v>
      </c>
      <c r="K64" s="228">
        <f>F64-H64</f>
        <v>5</v>
      </c>
      <c r="L64" s="253">
        <v>50</v>
      </c>
      <c r="M64" s="389">
        <v>900</v>
      </c>
      <c r="N64" s="228">
        <v>50</v>
      </c>
      <c r="O64" s="394" t="s">
        <v>595</v>
      </c>
      <c r="P64" s="386">
        <v>45202</v>
      </c>
      <c r="Q64" s="143"/>
      <c r="R64" s="55" t="s">
        <v>594</v>
      </c>
      <c r="S64" s="143"/>
      <c r="T64" s="143"/>
      <c r="U64" s="143"/>
      <c r="V64" s="143"/>
      <c r="W64" s="143"/>
      <c r="X64" s="143"/>
      <c r="Y64" s="143"/>
      <c r="Z64" s="143"/>
      <c r="AA64" s="143"/>
      <c r="AB64" s="143"/>
      <c r="AC64" s="143"/>
      <c r="AD64" s="143"/>
      <c r="AE64" s="143"/>
      <c r="AF64" s="143"/>
      <c r="AG64" s="143"/>
      <c r="AH64" s="143"/>
      <c r="AI64" s="143"/>
      <c r="AJ64" s="143"/>
      <c r="AK64" s="143"/>
      <c r="AL64" s="143"/>
    </row>
    <row r="65" spans="1:38" ht="15" customHeight="1">
      <c r="A65" s="402"/>
      <c r="B65" s="387"/>
      <c r="C65" s="262"/>
      <c r="D65" s="262" t="s">
        <v>901</v>
      </c>
      <c r="E65" s="228" t="s">
        <v>893</v>
      </c>
      <c r="F65" s="228">
        <v>47</v>
      </c>
      <c r="G65" s="228"/>
      <c r="H65" s="221">
        <v>32</v>
      </c>
      <c r="I65" s="221"/>
      <c r="J65" s="404"/>
      <c r="K65" s="228">
        <f>F65-H65</f>
        <v>15</v>
      </c>
      <c r="L65" s="253">
        <v>50</v>
      </c>
      <c r="M65" s="390"/>
      <c r="N65" s="228">
        <v>50</v>
      </c>
      <c r="O65" s="395"/>
      <c r="P65" s="387"/>
      <c r="Q65" s="143"/>
      <c r="R65" s="55"/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  <c r="AG65" s="143"/>
      <c r="AH65" s="143"/>
      <c r="AI65" s="143"/>
      <c r="AJ65" s="143"/>
      <c r="AK65" s="143"/>
      <c r="AL65" s="143"/>
    </row>
    <row r="66" spans="1:38" ht="15" customHeight="1">
      <c r="A66" s="401">
        <v>2</v>
      </c>
      <c r="B66" s="386">
        <v>45198</v>
      </c>
      <c r="C66" s="262"/>
      <c r="D66" s="262" t="s">
        <v>899</v>
      </c>
      <c r="E66" s="228" t="s">
        <v>604</v>
      </c>
      <c r="F66" s="228">
        <v>175</v>
      </c>
      <c r="G66" s="228"/>
      <c r="H66" s="221">
        <v>325</v>
      </c>
      <c r="I66" s="221"/>
      <c r="J66" s="403" t="s">
        <v>810</v>
      </c>
      <c r="K66" s="228">
        <f t="shared" ref="K66:K71" si="52">H66-F66</f>
        <v>150</v>
      </c>
      <c r="L66" s="253">
        <v>50</v>
      </c>
      <c r="M66" s="389">
        <v>800</v>
      </c>
      <c r="N66" s="228">
        <v>15</v>
      </c>
      <c r="O66" s="394" t="s">
        <v>595</v>
      </c>
      <c r="P66" s="386">
        <v>45202</v>
      </c>
      <c r="Q66" s="143"/>
      <c r="R66" s="55" t="s">
        <v>606</v>
      </c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C66" s="143"/>
      <c r="AD66" s="143"/>
      <c r="AE66" s="143"/>
      <c r="AF66" s="143"/>
      <c r="AG66" s="143"/>
      <c r="AH66" s="143"/>
      <c r="AI66" s="143"/>
      <c r="AJ66" s="143"/>
      <c r="AK66" s="143"/>
      <c r="AL66" s="143"/>
    </row>
    <row r="67" spans="1:38" ht="15" customHeight="1">
      <c r="A67" s="402"/>
      <c r="B67" s="387"/>
      <c r="C67" s="262"/>
      <c r="D67" s="262" t="s">
        <v>902</v>
      </c>
      <c r="E67" s="228" t="s">
        <v>893</v>
      </c>
      <c r="F67" s="228">
        <v>115</v>
      </c>
      <c r="G67" s="228"/>
      <c r="H67" s="221">
        <v>205</v>
      </c>
      <c r="I67" s="221"/>
      <c r="J67" s="404"/>
      <c r="K67" s="228">
        <f>F67-H67</f>
        <v>-90</v>
      </c>
      <c r="L67" s="253">
        <v>50</v>
      </c>
      <c r="M67" s="390"/>
      <c r="N67" s="228">
        <v>15</v>
      </c>
      <c r="O67" s="395" t="s">
        <v>595</v>
      </c>
      <c r="P67" s="387"/>
      <c r="Q67" s="143"/>
      <c r="R67" s="55"/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</row>
    <row r="68" spans="1:38" ht="15" customHeight="1">
      <c r="A68" s="380">
        <v>3</v>
      </c>
      <c r="B68" s="382">
        <v>45198</v>
      </c>
      <c r="C68" s="263"/>
      <c r="D68" s="263" t="s">
        <v>903</v>
      </c>
      <c r="E68" s="239" t="s">
        <v>893</v>
      </c>
      <c r="F68" s="239">
        <v>64</v>
      </c>
      <c r="G68" s="239"/>
      <c r="H68" s="240">
        <v>10</v>
      </c>
      <c r="I68" s="240"/>
      <c r="J68" s="384" t="s">
        <v>946</v>
      </c>
      <c r="K68" s="239">
        <f>F68-H68</f>
        <v>54</v>
      </c>
      <c r="L68" s="241">
        <v>50</v>
      </c>
      <c r="M68" s="391">
        <v>-120</v>
      </c>
      <c r="N68" s="239">
        <v>40</v>
      </c>
      <c r="O68" s="396" t="s">
        <v>605</v>
      </c>
      <c r="P68" s="382">
        <v>45202</v>
      </c>
      <c r="Q68" s="143"/>
      <c r="R68" s="55" t="s">
        <v>594</v>
      </c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</row>
    <row r="69" spans="1:38" ht="15" customHeight="1">
      <c r="A69" s="399"/>
      <c r="B69" s="388"/>
      <c r="C69" s="263"/>
      <c r="D69" s="263" t="s">
        <v>904</v>
      </c>
      <c r="E69" s="239" t="s">
        <v>893</v>
      </c>
      <c r="F69" s="239">
        <v>45.5</v>
      </c>
      <c r="G69" s="239"/>
      <c r="H69" s="240">
        <v>100</v>
      </c>
      <c r="I69" s="240"/>
      <c r="J69" s="400"/>
      <c r="K69" s="239">
        <f>F69-H69</f>
        <v>-54.5</v>
      </c>
      <c r="L69" s="241">
        <v>50</v>
      </c>
      <c r="M69" s="392"/>
      <c r="N69" s="239">
        <v>40</v>
      </c>
      <c r="O69" s="397"/>
      <c r="P69" s="388"/>
      <c r="Q69" s="143"/>
      <c r="R69" s="55"/>
      <c r="S69" s="143"/>
      <c r="T69" s="143"/>
      <c r="U69" s="143"/>
      <c r="V69" s="143"/>
      <c r="W69" s="143"/>
      <c r="X69" s="143"/>
      <c r="Y69" s="143"/>
      <c r="Z69" s="143"/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</row>
    <row r="70" spans="1:38" ht="15" customHeight="1">
      <c r="A70" s="380">
        <v>4</v>
      </c>
      <c r="B70" s="382">
        <v>45202</v>
      </c>
      <c r="C70" s="263"/>
      <c r="D70" s="263" t="s">
        <v>898</v>
      </c>
      <c r="E70" s="239" t="s">
        <v>604</v>
      </c>
      <c r="F70" s="239">
        <v>24</v>
      </c>
      <c r="G70" s="239"/>
      <c r="H70" s="240">
        <v>35</v>
      </c>
      <c r="I70" s="240"/>
      <c r="J70" s="384" t="s">
        <v>914</v>
      </c>
      <c r="K70" s="239">
        <f t="shared" si="52"/>
        <v>11</v>
      </c>
      <c r="L70" s="241">
        <v>50</v>
      </c>
      <c r="M70" s="391">
        <v>-380</v>
      </c>
      <c r="N70" s="239">
        <v>40</v>
      </c>
      <c r="O70" s="396" t="s">
        <v>605</v>
      </c>
      <c r="P70" s="382">
        <v>45202</v>
      </c>
      <c r="Q70" s="143"/>
      <c r="R70" s="55" t="s">
        <v>606</v>
      </c>
      <c r="S70" s="143"/>
      <c r="T70" s="143"/>
      <c r="U70" s="143"/>
      <c r="V70" s="143"/>
      <c r="W70" s="143"/>
      <c r="X70" s="143"/>
      <c r="Y70" s="143"/>
      <c r="Z70" s="143"/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</row>
    <row r="71" spans="1:38" ht="15" customHeight="1">
      <c r="A71" s="381"/>
      <c r="B71" s="383"/>
      <c r="C71" s="334"/>
      <c r="D71" s="334" t="s">
        <v>904</v>
      </c>
      <c r="E71" s="309" t="s">
        <v>604</v>
      </c>
      <c r="F71" s="309">
        <v>33</v>
      </c>
      <c r="G71" s="309"/>
      <c r="H71" s="310">
        <v>15</v>
      </c>
      <c r="I71" s="310"/>
      <c r="J71" s="385"/>
      <c r="K71" s="309">
        <f t="shared" si="52"/>
        <v>-18</v>
      </c>
      <c r="L71" s="335">
        <v>50</v>
      </c>
      <c r="M71" s="393"/>
      <c r="N71" s="309">
        <v>40</v>
      </c>
      <c r="O71" s="398" t="s">
        <v>605</v>
      </c>
      <c r="P71" s="383"/>
      <c r="Q71" s="143"/>
      <c r="R71" s="55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43"/>
      <c r="AL71" s="143"/>
    </row>
    <row r="72" spans="1:38" ht="15" customHeight="1">
      <c r="A72" s="401">
        <v>5</v>
      </c>
      <c r="B72" s="386">
        <v>45204</v>
      </c>
      <c r="C72" s="262"/>
      <c r="D72" s="262" t="s">
        <v>929</v>
      </c>
      <c r="E72" s="228" t="s">
        <v>604</v>
      </c>
      <c r="F72" s="228">
        <v>292.5</v>
      </c>
      <c r="G72" s="228"/>
      <c r="H72" s="221">
        <v>435</v>
      </c>
      <c r="I72" s="221"/>
      <c r="J72" s="403" t="s">
        <v>810</v>
      </c>
      <c r="K72" s="228">
        <f t="shared" ref="K72" si="53">H72-F72</f>
        <v>142.5</v>
      </c>
      <c r="L72" s="253">
        <v>50</v>
      </c>
      <c r="M72" s="389">
        <v>800</v>
      </c>
      <c r="N72" s="228">
        <v>15</v>
      </c>
      <c r="O72" s="394" t="s">
        <v>595</v>
      </c>
      <c r="P72" s="386">
        <v>45208</v>
      </c>
      <c r="Q72" s="143"/>
      <c r="R72" s="55" t="s">
        <v>606</v>
      </c>
      <c r="S72" s="143"/>
      <c r="T72" s="143"/>
      <c r="U72" s="143"/>
      <c r="V72" s="143"/>
      <c r="W72" s="143"/>
      <c r="X72" s="143"/>
      <c r="Y72" s="143"/>
      <c r="Z72" s="143"/>
      <c r="AA72" s="143"/>
      <c r="AB72" s="143"/>
      <c r="AC72" s="143"/>
      <c r="AD72" s="143"/>
      <c r="AE72" s="143"/>
      <c r="AF72" s="143"/>
      <c r="AG72" s="143"/>
      <c r="AH72" s="143"/>
      <c r="AI72" s="143"/>
      <c r="AJ72" s="143"/>
      <c r="AK72" s="143"/>
      <c r="AL72" s="143"/>
    </row>
    <row r="73" spans="1:38" ht="15" customHeight="1">
      <c r="A73" s="402"/>
      <c r="B73" s="387"/>
      <c r="C73" s="262"/>
      <c r="D73" s="262" t="s">
        <v>930</v>
      </c>
      <c r="E73" s="228" t="s">
        <v>893</v>
      </c>
      <c r="F73" s="228">
        <v>107.5</v>
      </c>
      <c r="G73" s="228"/>
      <c r="H73" s="221">
        <v>190</v>
      </c>
      <c r="I73" s="221"/>
      <c r="J73" s="404"/>
      <c r="K73" s="228">
        <f t="shared" ref="K73" si="54">F73-H73</f>
        <v>-82.5</v>
      </c>
      <c r="L73" s="253">
        <v>50</v>
      </c>
      <c r="M73" s="390"/>
      <c r="N73" s="228">
        <v>15</v>
      </c>
      <c r="O73" s="395" t="s">
        <v>595</v>
      </c>
      <c r="P73" s="387"/>
      <c r="Q73" s="143"/>
      <c r="R73" s="55"/>
      <c r="S73" s="143"/>
      <c r="T73" s="143"/>
      <c r="U73" s="143"/>
      <c r="V73" s="143"/>
      <c r="W73" s="143"/>
      <c r="X73" s="143"/>
      <c r="Y73" s="143"/>
      <c r="Z73" s="143"/>
      <c r="AA73" s="143"/>
      <c r="AB73" s="143"/>
      <c r="AC73" s="143"/>
      <c r="AD73" s="143"/>
      <c r="AE73" s="143"/>
      <c r="AF73" s="143"/>
      <c r="AG73" s="143"/>
      <c r="AH73" s="143"/>
      <c r="AI73" s="143"/>
      <c r="AJ73" s="143"/>
      <c r="AK73" s="143"/>
      <c r="AL73" s="143"/>
    </row>
    <row r="74" spans="1:38" ht="15" customHeight="1">
      <c r="A74" s="401">
        <v>6</v>
      </c>
      <c r="B74" s="386">
        <v>45205</v>
      </c>
      <c r="C74" s="262"/>
      <c r="D74" s="262" t="s">
        <v>941</v>
      </c>
      <c r="E74" s="228" t="s">
        <v>604</v>
      </c>
      <c r="F74" s="228">
        <v>80</v>
      </c>
      <c r="G74" s="228"/>
      <c r="H74" s="221">
        <v>105</v>
      </c>
      <c r="I74" s="221"/>
      <c r="J74" s="403" t="s">
        <v>948</v>
      </c>
      <c r="K74" s="228">
        <f t="shared" ref="K74" si="55">H74-F74</f>
        <v>25</v>
      </c>
      <c r="L74" s="253">
        <v>50</v>
      </c>
      <c r="M74" s="389">
        <v>600</v>
      </c>
      <c r="N74" s="228">
        <v>40</v>
      </c>
      <c r="O74" s="394" t="s">
        <v>595</v>
      </c>
      <c r="P74" s="386">
        <v>45208</v>
      </c>
      <c r="Q74" s="143"/>
      <c r="R74" s="55" t="s">
        <v>594</v>
      </c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</row>
    <row r="75" spans="1:38" ht="15" customHeight="1">
      <c r="A75" s="402"/>
      <c r="B75" s="387"/>
      <c r="C75" s="262"/>
      <c r="D75" s="262" t="s">
        <v>942</v>
      </c>
      <c r="E75" s="228" t="s">
        <v>893</v>
      </c>
      <c r="F75" s="228">
        <v>45</v>
      </c>
      <c r="G75" s="228"/>
      <c r="H75" s="221">
        <v>52.5</v>
      </c>
      <c r="I75" s="221"/>
      <c r="J75" s="404"/>
      <c r="K75" s="228">
        <f t="shared" ref="K75" si="56">F75-H75</f>
        <v>-7.5</v>
      </c>
      <c r="L75" s="253">
        <v>50</v>
      </c>
      <c r="M75" s="390"/>
      <c r="N75" s="228">
        <v>40</v>
      </c>
      <c r="O75" s="395" t="s">
        <v>595</v>
      </c>
      <c r="P75" s="387"/>
      <c r="Q75" s="143"/>
      <c r="R75" s="55"/>
      <c r="S75" s="143"/>
      <c r="T75" s="143"/>
      <c r="U75" s="143"/>
      <c r="V75" s="143"/>
      <c r="W75" s="143"/>
      <c r="X75" s="143"/>
      <c r="Y75" s="143"/>
      <c r="Z75" s="143"/>
      <c r="AA75" s="143"/>
      <c r="AB75" s="143"/>
      <c r="AC75" s="143"/>
      <c r="AD75" s="143"/>
      <c r="AE75" s="143"/>
      <c r="AF75" s="143"/>
      <c r="AG75" s="143"/>
      <c r="AH75" s="143"/>
      <c r="AI75" s="143"/>
      <c r="AJ75" s="143"/>
      <c r="AK75" s="143"/>
      <c r="AL75" s="143"/>
    </row>
    <row r="76" spans="1:38" ht="15" customHeight="1">
      <c r="A76" s="401">
        <v>7</v>
      </c>
      <c r="B76" s="386">
        <v>45208</v>
      </c>
      <c r="C76" s="262"/>
      <c r="D76" s="262" t="s">
        <v>949</v>
      </c>
      <c r="E76" s="228" t="s">
        <v>604</v>
      </c>
      <c r="F76" s="228">
        <v>94</v>
      </c>
      <c r="G76" s="228"/>
      <c r="H76" s="221">
        <v>151</v>
      </c>
      <c r="I76" s="221"/>
      <c r="J76" s="403" t="s">
        <v>915</v>
      </c>
      <c r="K76" s="228">
        <f t="shared" ref="K76" si="57">H76-F76</f>
        <v>57</v>
      </c>
      <c r="L76" s="253">
        <v>50</v>
      </c>
      <c r="M76" s="389">
        <v>1225</v>
      </c>
      <c r="N76" s="228">
        <v>50</v>
      </c>
      <c r="O76" s="394" t="s">
        <v>595</v>
      </c>
      <c r="P76" s="386">
        <v>45209</v>
      </c>
      <c r="Q76" s="143"/>
      <c r="R76" s="55" t="s">
        <v>594</v>
      </c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  <c r="AK76" s="143"/>
      <c r="AL76" s="143"/>
    </row>
    <row r="77" spans="1:38" ht="15" customHeight="1">
      <c r="A77" s="402"/>
      <c r="B77" s="387"/>
      <c r="C77" s="262"/>
      <c r="D77" s="262" t="s">
        <v>950</v>
      </c>
      <c r="E77" s="228" t="s">
        <v>893</v>
      </c>
      <c r="F77" s="228">
        <v>52</v>
      </c>
      <c r="G77" s="228"/>
      <c r="H77" s="221">
        <v>82.5</v>
      </c>
      <c r="I77" s="221"/>
      <c r="J77" s="404"/>
      <c r="K77" s="228">
        <f t="shared" ref="K77" si="58">F77-H77</f>
        <v>-30.5</v>
      </c>
      <c r="L77" s="253">
        <v>50</v>
      </c>
      <c r="M77" s="390"/>
      <c r="N77" s="228">
        <v>50</v>
      </c>
      <c r="O77" s="395" t="s">
        <v>595</v>
      </c>
      <c r="P77" s="387"/>
      <c r="Q77" s="143"/>
      <c r="R77" s="55"/>
      <c r="S77" s="143"/>
      <c r="T77" s="143"/>
      <c r="U77" s="143"/>
      <c r="V77" s="143"/>
      <c r="W77" s="143"/>
      <c r="X77" s="143"/>
      <c r="Y77" s="143"/>
      <c r="Z77" s="143"/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  <c r="AK77" s="143"/>
      <c r="AL77" s="143"/>
    </row>
    <row r="78" spans="1:38" ht="15" customHeight="1">
      <c r="A78" s="343">
        <v>8</v>
      </c>
      <c r="B78" s="342">
        <v>45208</v>
      </c>
      <c r="C78" s="262"/>
      <c r="D78" s="262" t="s">
        <v>951</v>
      </c>
      <c r="E78" s="228" t="s">
        <v>604</v>
      </c>
      <c r="F78" s="228">
        <v>22</v>
      </c>
      <c r="G78" s="228">
        <v>0</v>
      </c>
      <c r="H78" s="221">
        <v>47.5</v>
      </c>
      <c r="I78" s="221" t="s">
        <v>952</v>
      </c>
      <c r="J78" s="242" t="s">
        <v>959</v>
      </c>
      <c r="K78" s="243">
        <f t="shared" ref="K78" si="59">H78-F78</f>
        <v>25.5</v>
      </c>
      <c r="L78" s="253">
        <v>50</v>
      </c>
      <c r="M78" s="244">
        <f t="shared" ref="M78" si="60">(K78*N78)-L78</f>
        <v>970</v>
      </c>
      <c r="N78" s="243">
        <v>40</v>
      </c>
      <c r="O78" s="103" t="s">
        <v>595</v>
      </c>
      <c r="P78" s="245">
        <v>45209</v>
      </c>
      <c r="Q78" s="143"/>
      <c r="R78" s="55" t="s">
        <v>606</v>
      </c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</row>
    <row r="79" spans="1:38" ht="15" customHeight="1">
      <c r="A79" s="380">
        <v>9</v>
      </c>
      <c r="B79" s="382">
        <v>45209</v>
      </c>
      <c r="C79" s="263"/>
      <c r="D79" s="263" t="s">
        <v>941</v>
      </c>
      <c r="E79" s="239" t="s">
        <v>604</v>
      </c>
      <c r="F79" s="239">
        <v>18</v>
      </c>
      <c r="G79" s="239"/>
      <c r="H79" s="240">
        <v>0</v>
      </c>
      <c r="I79" s="240"/>
      <c r="J79" s="405" t="s">
        <v>971</v>
      </c>
      <c r="K79" s="325">
        <f t="shared" ref="K79" si="61">H79-F79</f>
        <v>-18</v>
      </c>
      <c r="L79" s="241">
        <v>25</v>
      </c>
      <c r="M79" s="407">
        <v>-370</v>
      </c>
      <c r="N79" s="325">
        <v>40</v>
      </c>
      <c r="O79" s="409" t="s">
        <v>605</v>
      </c>
      <c r="P79" s="411">
        <v>45209</v>
      </c>
      <c r="Q79" s="143"/>
      <c r="R79" s="55"/>
      <c r="S79" s="143"/>
      <c r="T79" s="143"/>
      <c r="U79" s="143"/>
      <c r="V79" s="143"/>
      <c r="W79" s="143"/>
      <c r="X79" s="143"/>
      <c r="Y79" s="143"/>
      <c r="Z79" s="143"/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</row>
    <row r="80" spans="1:38" ht="15" customHeight="1">
      <c r="A80" s="399"/>
      <c r="B80" s="388"/>
      <c r="C80" s="263"/>
      <c r="D80" s="263" t="s">
        <v>963</v>
      </c>
      <c r="E80" s="239" t="s">
        <v>893</v>
      </c>
      <c r="F80" s="346" t="s">
        <v>970</v>
      </c>
      <c r="G80" s="239"/>
      <c r="H80" s="240">
        <v>0</v>
      </c>
      <c r="I80" s="240"/>
      <c r="J80" s="406"/>
      <c r="K80" s="347">
        <f>F80-H80</f>
        <v>10</v>
      </c>
      <c r="L80" s="241">
        <v>25</v>
      </c>
      <c r="M80" s="408"/>
      <c r="N80" s="325">
        <v>40</v>
      </c>
      <c r="O80" s="410"/>
      <c r="P80" s="412"/>
      <c r="Q80" s="143"/>
      <c r="R80" s="55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</row>
    <row r="81" spans="1:38" ht="15" customHeight="1">
      <c r="A81" s="401">
        <v>10</v>
      </c>
      <c r="B81" s="386">
        <v>45209</v>
      </c>
      <c r="C81" s="262"/>
      <c r="D81" s="262" t="s">
        <v>965</v>
      </c>
      <c r="E81" s="228" t="s">
        <v>893</v>
      </c>
      <c r="F81" s="348" t="s">
        <v>976</v>
      </c>
      <c r="G81" s="228"/>
      <c r="H81" s="221">
        <v>118</v>
      </c>
      <c r="I81" s="221"/>
      <c r="J81" s="417" t="s">
        <v>977</v>
      </c>
      <c r="K81" s="349">
        <f>F81-H81</f>
        <v>-40</v>
      </c>
      <c r="L81" s="253">
        <v>50</v>
      </c>
      <c r="M81" s="415">
        <v>550</v>
      </c>
      <c r="N81" s="243">
        <v>50</v>
      </c>
      <c r="O81" s="419" t="s">
        <v>595</v>
      </c>
      <c r="P81" s="413">
        <v>45210</v>
      </c>
      <c r="Q81" s="143"/>
      <c r="R81" s="55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</row>
    <row r="82" spans="1:38" ht="15" customHeight="1">
      <c r="A82" s="402"/>
      <c r="B82" s="387"/>
      <c r="C82" s="262"/>
      <c r="D82" s="262" t="s">
        <v>966</v>
      </c>
      <c r="E82" s="228" t="s">
        <v>893</v>
      </c>
      <c r="F82" s="228">
        <v>73</v>
      </c>
      <c r="G82" s="228"/>
      <c r="H82" s="221">
        <v>20</v>
      </c>
      <c r="I82" s="221"/>
      <c r="J82" s="418"/>
      <c r="K82" s="243">
        <f>F82-H82</f>
        <v>53</v>
      </c>
      <c r="L82" s="253">
        <v>50</v>
      </c>
      <c r="M82" s="416"/>
      <c r="N82" s="243">
        <v>50</v>
      </c>
      <c r="O82" s="420"/>
      <c r="P82" s="414"/>
      <c r="Q82" s="143"/>
      <c r="R82" s="55"/>
      <c r="S82" s="143"/>
      <c r="T82" s="143"/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</row>
    <row r="83" spans="1:38" ht="15" customHeight="1">
      <c r="A83" s="350">
        <v>11</v>
      </c>
      <c r="B83" s="351">
        <v>45210</v>
      </c>
      <c r="C83" s="263"/>
      <c r="D83" s="263" t="s">
        <v>978</v>
      </c>
      <c r="E83" s="239" t="s">
        <v>604</v>
      </c>
      <c r="F83" s="239">
        <v>89</v>
      </c>
      <c r="G83" s="239">
        <v>65</v>
      </c>
      <c r="H83" s="240">
        <v>71</v>
      </c>
      <c r="I83" s="240" t="s">
        <v>979</v>
      </c>
      <c r="J83" s="324" t="s">
        <v>991</v>
      </c>
      <c r="K83" s="325">
        <f t="shared" ref="K83" si="62">H83-F83</f>
        <v>-18</v>
      </c>
      <c r="L83" s="241">
        <v>50</v>
      </c>
      <c r="M83" s="327">
        <f t="shared" ref="M83" si="63">(K83*N83)-L83</f>
        <v>-770</v>
      </c>
      <c r="N83" s="325">
        <v>40</v>
      </c>
      <c r="O83" s="328" t="s">
        <v>605</v>
      </c>
      <c r="P83" s="321">
        <v>45210</v>
      </c>
      <c r="Q83" s="143"/>
      <c r="R83" s="55"/>
      <c r="S83" s="143"/>
      <c r="T83" s="143"/>
      <c r="U83" s="143"/>
      <c r="V83" s="143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</row>
    <row r="84" spans="1:38" ht="15" customHeight="1">
      <c r="A84" s="401">
        <v>12</v>
      </c>
      <c r="B84" s="386">
        <v>45212</v>
      </c>
      <c r="C84" s="262"/>
      <c r="D84" s="262" t="s">
        <v>1010</v>
      </c>
      <c r="E84" s="228" t="s">
        <v>604</v>
      </c>
      <c r="F84" s="228">
        <v>11.75</v>
      </c>
      <c r="G84" s="228"/>
      <c r="H84" s="221">
        <v>17</v>
      </c>
      <c r="I84" s="221"/>
      <c r="J84" s="421" t="s">
        <v>1042</v>
      </c>
      <c r="K84" s="424">
        <v>1.25</v>
      </c>
      <c r="L84" s="253">
        <v>50</v>
      </c>
      <c r="M84" s="415">
        <v>1681.25</v>
      </c>
      <c r="N84" s="243">
        <v>1425</v>
      </c>
      <c r="O84" s="422" t="s">
        <v>595</v>
      </c>
      <c r="P84" s="423">
        <v>45215</v>
      </c>
      <c r="Q84" s="143"/>
      <c r="R84" s="55"/>
      <c r="S84" s="143"/>
      <c r="T84" s="143"/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</row>
    <row r="85" spans="1:38" ht="15" customHeight="1">
      <c r="A85" s="402"/>
      <c r="B85" s="387"/>
      <c r="C85" s="262"/>
      <c r="D85" s="262" t="s">
        <v>1011</v>
      </c>
      <c r="E85" s="228" t="s">
        <v>893</v>
      </c>
      <c r="F85" s="228">
        <v>8</v>
      </c>
      <c r="G85" s="228"/>
      <c r="H85" s="221">
        <v>12</v>
      </c>
      <c r="I85" s="221"/>
      <c r="J85" s="418"/>
      <c r="K85" s="425"/>
      <c r="L85" s="253">
        <v>50</v>
      </c>
      <c r="M85" s="416"/>
      <c r="N85" s="243">
        <v>1425</v>
      </c>
      <c r="O85" s="420"/>
      <c r="P85" s="414"/>
      <c r="Q85" s="143"/>
      <c r="R85" s="55"/>
      <c r="S85" s="143"/>
      <c r="T85" s="143"/>
      <c r="U85" s="143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</row>
    <row r="86" spans="1:38" ht="15" customHeight="1">
      <c r="A86" s="341"/>
      <c r="B86" s="336"/>
      <c r="C86" s="337"/>
      <c r="D86" s="337"/>
      <c r="E86" s="225"/>
      <c r="F86" s="225"/>
      <c r="G86" s="225"/>
      <c r="H86" s="227"/>
      <c r="I86" s="227"/>
      <c r="J86" s="227"/>
      <c r="K86" s="225"/>
      <c r="L86" s="338"/>
      <c r="M86" s="339"/>
      <c r="N86" s="225"/>
      <c r="O86" s="227"/>
      <c r="P86" s="336"/>
      <c r="Q86" s="143"/>
      <c r="R86" s="55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  <c r="AD86" s="143"/>
      <c r="AE86" s="143"/>
      <c r="AF86" s="143"/>
      <c r="AG86" s="143"/>
      <c r="AH86" s="143"/>
      <c r="AI86" s="143"/>
      <c r="AJ86" s="143"/>
      <c r="AK86" s="143"/>
      <c r="AL86" s="143"/>
    </row>
    <row r="87" spans="1:38" ht="15" customHeight="1">
      <c r="A87" s="225"/>
      <c r="B87" s="336"/>
      <c r="C87" s="337"/>
      <c r="D87" s="337"/>
      <c r="E87" s="225"/>
      <c r="F87" s="225"/>
      <c r="G87" s="225"/>
      <c r="H87" s="227"/>
      <c r="I87" s="227"/>
      <c r="J87" s="227"/>
      <c r="K87" s="225"/>
      <c r="L87" s="338"/>
      <c r="M87" s="339"/>
      <c r="N87" s="225"/>
      <c r="O87" s="227"/>
      <c r="P87" s="336"/>
      <c r="Q87" s="143"/>
      <c r="R87" s="55"/>
      <c r="S87" s="143"/>
      <c r="T87" s="143"/>
      <c r="U87" s="143"/>
      <c r="V87" s="143"/>
      <c r="W87" s="143"/>
      <c r="X87" s="143"/>
      <c r="Y87" s="143"/>
      <c r="Z87" s="143"/>
      <c r="AA87" s="143"/>
      <c r="AB87" s="143"/>
      <c r="AC87" s="143"/>
      <c r="AD87" s="143"/>
      <c r="AE87" s="143"/>
      <c r="AF87" s="143"/>
      <c r="AG87" s="143"/>
      <c r="AH87" s="143"/>
      <c r="AI87" s="143"/>
      <c r="AJ87" s="143"/>
      <c r="AK87" s="143"/>
      <c r="AL87" s="143"/>
    </row>
    <row r="88" spans="1:38" ht="15" customHeight="1">
      <c r="A88" s="302"/>
      <c r="B88" s="303"/>
      <c r="C88" s="304"/>
      <c r="D88" s="304"/>
      <c r="E88" s="302"/>
      <c r="F88" s="302"/>
      <c r="G88" s="302"/>
      <c r="H88" s="305"/>
      <c r="I88" s="305"/>
      <c r="J88" s="305"/>
      <c r="K88" s="302"/>
      <c r="L88" s="306"/>
      <c r="M88" s="307"/>
      <c r="N88" s="302"/>
      <c r="O88" s="305"/>
      <c r="P88" s="308"/>
      <c r="Q88" s="143"/>
      <c r="R88" s="55"/>
      <c r="S88" s="143"/>
      <c r="T88" s="143"/>
      <c r="U88" s="143"/>
      <c r="V88" s="143"/>
      <c r="W88" s="143"/>
      <c r="X88" s="143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</row>
    <row r="89" spans="1:38" ht="38.25" customHeight="1">
      <c r="A89" s="94" t="s">
        <v>617</v>
      </c>
      <c r="B89" s="150"/>
      <c r="C89" s="150"/>
      <c r="D89" s="151"/>
      <c r="E89" s="131"/>
      <c r="F89" s="6"/>
      <c r="G89" s="6"/>
      <c r="H89" s="132"/>
      <c r="I89" s="152"/>
      <c r="J89" s="1"/>
      <c r="K89" s="6"/>
      <c r="L89" s="6"/>
      <c r="M89" s="6"/>
      <c r="N89" s="1"/>
      <c r="O89" s="1"/>
      <c r="Q89" s="1"/>
      <c r="R89" s="6"/>
      <c r="S89" s="1"/>
      <c r="T89" s="1"/>
      <c r="U89" s="1"/>
      <c r="V89" s="1"/>
      <c r="W89" s="1"/>
      <c r="X89" s="6"/>
      <c r="Y89" s="1"/>
      <c r="Z89" s="1"/>
      <c r="AA89" s="1"/>
      <c r="AB89" s="1"/>
      <c r="AC89" s="1"/>
      <c r="AD89" s="6"/>
      <c r="AE89" s="1"/>
      <c r="AF89" s="1"/>
      <c r="AG89" s="1"/>
      <c r="AH89" s="1"/>
      <c r="AI89" s="1"/>
      <c r="AJ89" s="6"/>
      <c r="AK89" s="1"/>
    </row>
    <row r="90" spans="1:38" ht="39.6">
      <c r="A90" s="95" t="s">
        <v>16</v>
      </c>
      <c r="B90" s="96" t="s">
        <v>567</v>
      </c>
      <c r="C90" s="96"/>
      <c r="D90" s="97" t="s">
        <v>579</v>
      </c>
      <c r="E90" s="96" t="s">
        <v>580</v>
      </c>
      <c r="F90" s="96" t="s">
        <v>581</v>
      </c>
      <c r="G90" s="96" t="s">
        <v>582</v>
      </c>
      <c r="H90" s="96" t="s">
        <v>583</v>
      </c>
      <c r="I90" s="96" t="s">
        <v>584</v>
      </c>
      <c r="J90" s="95" t="s">
        <v>585</v>
      </c>
      <c r="K90" s="135" t="s">
        <v>603</v>
      </c>
      <c r="L90" s="136" t="s">
        <v>587</v>
      </c>
      <c r="M90" s="98" t="s">
        <v>588</v>
      </c>
      <c r="N90" s="96" t="s">
        <v>589</v>
      </c>
      <c r="O90" s="97" t="s">
        <v>590</v>
      </c>
      <c r="P90" s="96" t="s">
        <v>591</v>
      </c>
      <c r="Q90" s="37"/>
      <c r="R90" s="6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</row>
    <row r="91" spans="1:38" ht="14.25" customHeight="1">
      <c r="A91" s="99">
        <v>1</v>
      </c>
      <c r="B91" s="100">
        <v>45169</v>
      </c>
      <c r="C91" s="145"/>
      <c r="D91" s="145" t="s">
        <v>874</v>
      </c>
      <c r="E91" s="99" t="s">
        <v>604</v>
      </c>
      <c r="F91" s="99" t="s">
        <v>876</v>
      </c>
      <c r="G91" s="99">
        <v>350</v>
      </c>
      <c r="H91" s="99"/>
      <c r="I91" s="99" t="s">
        <v>875</v>
      </c>
      <c r="J91" s="101" t="s">
        <v>593</v>
      </c>
      <c r="K91" s="101"/>
      <c r="L91" s="102"/>
      <c r="M91" s="264"/>
      <c r="N91" s="227"/>
      <c r="O91" s="234"/>
      <c r="P91" s="265"/>
      <c r="Q91" s="37"/>
      <c r="R91" s="37" t="s">
        <v>594</v>
      </c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</row>
    <row r="92" spans="1:38" ht="14.25" customHeight="1">
      <c r="A92" s="99">
        <v>2</v>
      </c>
      <c r="B92" s="100">
        <v>45173</v>
      </c>
      <c r="C92" s="145"/>
      <c r="D92" s="145" t="s">
        <v>168</v>
      </c>
      <c r="E92" s="99" t="s">
        <v>604</v>
      </c>
      <c r="F92" s="99" t="s">
        <v>877</v>
      </c>
      <c r="G92" s="99">
        <v>4790</v>
      </c>
      <c r="H92" s="99"/>
      <c r="I92" s="99" t="s">
        <v>878</v>
      </c>
      <c r="J92" s="101" t="s">
        <v>593</v>
      </c>
      <c r="K92" s="101"/>
      <c r="L92" s="102"/>
      <c r="M92" s="264"/>
      <c r="N92" s="227"/>
      <c r="O92" s="234"/>
      <c r="P92" s="265"/>
      <c r="Q92" s="37"/>
      <c r="R92" s="37" t="s">
        <v>594</v>
      </c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</row>
    <row r="93" spans="1:38" ht="14.25" customHeight="1">
      <c r="A93" s="99"/>
      <c r="B93" s="100"/>
      <c r="C93" s="145"/>
      <c r="D93" s="145"/>
      <c r="E93" s="99"/>
      <c r="F93" s="99"/>
      <c r="G93" s="99"/>
      <c r="H93" s="99"/>
      <c r="I93" s="99"/>
      <c r="J93" s="101"/>
      <c r="K93" s="101"/>
      <c r="L93" s="102"/>
      <c r="M93" s="264"/>
      <c r="N93" s="227"/>
      <c r="O93" s="234"/>
      <c r="P93" s="265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</row>
    <row r="94" spans="1:38" ht="12.75" customHeight="1">
      <c r="A94" s="99"/>
      <c r="B94" s="100"/>
      <c r="C94" s="145"/>
      <c r="D94" s="145"/>
      <c r="E94" s="99"/>
      <c r="F94" s="99"/>
      <c r="G94" s="99"/>
      <c r="H94" s="99"/>
      <c r="I94" s="99"/>
      <c r="J94" s="101"/>
      <c r="K94" s="101"/>
      <c r="L94" s="102"/>
      <c r="M94" s="153"/>
      <c r="N94" s="224"/>
      <c r="O94" s="224"/>
      <c r="P94" s="100"/>
      <c r="R94" s="6"/>
      <c r="S94" s="1"/>
      <c r="T94" s="1"/>
      <c r="U94" s="1"/>
      <c r="V94" s="1"/>
      <c r="W94" s="1"/>
      <c r="X94" s="1"/>
      <c r="Y94" s="1"/>
    </row>
    <row r="95" spans="1:38" ht="12.75" customHeight="1">
      <c r="A95" s="117" t="s">
        <v>596</v>
      </c>
      <c r="B95" s="117"/>
      <c r="C95" s="117"/>
      <c r="D95" s="117"/>
      <c r="E95" s="37"/>
      <c r="F95" s="124" t="s">
        <v>598</v>
      </c>
      <c r="G95" s="55"/>
      <c r="H95" s="55"/>
      <c r="I95" s="55"/>
      <c r="J95" s="6"/>
      <c r="K95" s="137"/>
      <c r="L95" s="138"/>
      <c r="M95" s="6"/>
      <c r="N95" s="107"/>
      <c r="O95" s="154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23" t="s">
        <v>597</v>
      </c>
      <c r="B96" s="117"/>
      <c r="C96" s="117"/>
      <c r="D96" s="117"/>
      <c r="E96" s="6"/>
      <c r="F96" s="124" t="s">
        <v>601</v>
      </c>
      <c r="G96" s="6"/>
      <c r="H96" s="6" t="s">
        <v>619</v>
      </c>
      <c r="I96" s="6"/>
      <c r="J96" s="1"/>
      <c r="K96" s="6"/>
      <c r="L96" s="6"/>
      <c r="M96" s="6"/>
      <c r="N96" s="1"/>
      <c r="O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23"/>
      <c r="B97" s="117"/>
      <c r="C97" s="117"/>
      <c r="D97" s="117"/>
      <c r="E97" s="6"/>
      <c r="F97" s="124"/>
      <c r="G97" s="6"/>
      <c r="H97" s="6"/>
      <c r="I97" s="6"/>
      <c r="J97" s="1"/>
      <c r="K97" s="6"/>
      <c r="L97" s="6"/>
      <c r="M97" s="6"/>
      <c r="N97" s="1"/>
      <c r="O97" s="1"/>
      <c r="Q97" s="1"/>
      <c r="R97" s="55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23"/>
      <c r="B98" s="117"/>
      <c r="C98" s="117"/>
      <c r="D98" s="117"/>
      <c r="E98" s="6"/>
      <c r="F98" s="124"/>
      <c r="G98" s="55"/>
      <c r="H98" s="37"/>
      <c r="I98" s="55"/>
      <c r="J98" s="6"/>
      <c r="K98" s="137"/>
      <c r="L98" s="138"/>
      <c r="M98" s="6"/>
      <c r="N98" s="107"/>
      <c r="O98" s="139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23"/>
      <c r="B99" s="117"/>
      <c r="C99" s="117"/>
      <c r="D99" s="117"/>
      <c r="E99" s="6"/>
      <c r="F99" s="124"/>
      <c r="G99" s="55"/>
      <c r="H99" s="37"/>
      <c r="I99" s="55"/>
      <c r="J99" s="6"/>
      <c r="K99" s="137"/>
      <c r="L99" s="138"/>
      <c r="M99" s="6"/>
      <c r="N99" s="107"/>
      <c r="O99" s="139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23"/>
      <c r="B100" s="117"/>
      <c r="C100" s="117"/>
      <c r="D100" s="117"/>
      <c r="E100" s="6"/>
      <c r="F100" s="124"/>
      <c r="G100" s="55"/>
      <c r="H100" s="37"/>
      <c r="I100" s="55"/>
      <c r="J100" s="6"/>
      <c r="K100" s="137"/>
      <c r="L100" s="138"/>
      <c r="M100" s="6"/>
      <c r="N100" s="107"/>
      <c r="O100" s="139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23"/>
      <c r="B101" s="117"/>
      <c r="C101" s="117"/>
      <c r="D101" s="117"/>
      <c r="E101" s="6"/>
      <c r="F101" s="124"/>
      <c r="G101" s="55"/>
      <c r="H101" s="37"/>
      <c r="I101" s="55"/>
      <c r="J101" s="6"/>
      <c r="K101" s="137"/>
      <c r="L101" s="138"/>
      <c r="M101" s="6"/>
      <c r="N101" s="107"/>
      <c r="O101" s="139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23"/>
      <c r="B102" s="117"/>
      <c r="C102" s="117"/>
      <c r="D102" s="117"/>
      <c r="E102" s="6"/>
      <c r="F102" s="124"/>
      <c r="G102" s="55"/>
      <c r="H102" s="37"/>
      <c r="I102" s="55"/>
      <c r="J102" s="6"/>
      <c r="K102" s="137"/>
      <c r="L102" s="138"/>
      <c r="M102" s="6"/>
      <c r="N102" s="107"/>
      <c r="O102" s="139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23"/>
      <c r="B103" s="117"/>
      <c r="C103" s="117"/>
      <c r="D103" s="117"/>
      <c r="E103" s="6"/>
      <c r="F103" s="124"/>
      <c r="G103" s="55"/>
      <c r="H103" s="37"/>
      <c r="I103" s="55"/>
      <c r="J103" s="6"/>
      <c r="K103" s="137"/>
      <c r="L103" s="138"/>
      <c r="M103" s="6"/>
      <c r="N103" s="107"/>
      <c r="O103" s="139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55"/>
      <c r="B104" s="106"/>
      <c r="C104" s="106"/>
      <c r="D104" s="37"/>
      <c r="E104" s="55"/>
      <c r="F104" s="55"/>
      <c r="G104" s="55"/>
      <c r="H104" s="37"/>
      <c r="I104" s="55"/>
      <c r="J104" s="6"/>
      <c r="K104" s="137"/>
      <c r="L104" s="138"/>
      <c r="M104" s="6"/>
      <c r="N104" s="107"/>
      <c r="O104" s="139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38.25" customHeight="1">
      <c r="A105" s="37"/>
      <c r="B105" s="155" t="s">
        <v>620</v>
      </c>
      <c r="C105" s="155"/>
      <c r="D105" s="155"/>
      <c r="E105" s="155"/>
      <c r="F105" s="6"/>
      <c r="G105" s="6"/>
      <c r="H105" s="133"/>
      <c r="I105" s="6"/>
      <c r="J105" s="133"/>
      <c r="K105" s="134"/>
      <c r="L105" s="6"/>
      <c r="M105" s="6"/>
      <c r="N105" s="1"/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95" t="s">
        <v>16</v>
      </c>
      <c r="B106" s="96" t="s">
        <v>567</v>
      </c>
      <c r="C106" s="96"/>
      <c r="D106" s="97" t="s">
        <v>579</v>
      </c>
      <c r="E106" s="96" t="s">
        <v>580</v>
      </c>
      <c r="F106" s="96" t="s">
        <v>581</v>
      </c>
      <c r="G106" s="96" t="s">
        <v>621</v>
      </c>
      <c r="H106" s="96" t="s">
        <v>622</v>
      </c>
      <c r="I106" s="96" t="s">
        <v>584</v>
      </c>
      <c r="J106" s="156" t="s">
        <v>585</v>
      </c>
      <c r="K106" s="96" t="s">
        <v>586</v>
      </c>
      <c r="L106" s="96" t="s">
        <v>623</v>
      </c>
      <c r="M106" s="96" t="s">
        <v>589</v>
      </c>
      <c r="N106" s="97" t="s">
        <v>590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7">
        <v>1</v>
      </c>
      <c r="B107" s="158">
        <v>41579</v>
      </c>
      <c r="C107" s="158"/>
      <c r="D107" s="159" t="s">
        <v>624</v>
      </c>
      <c r="E107" s="160" t="s">
        <v>592</v>
      </c>
      <c r="F107" s="161">
        <v>82</v>
      </c>
      <c r="G107" s="160" t="s">
        <v>625</v>
      </c>
      <c r="H107" s="160">
        <v>100</v>
      </c>
      <c r="I107" s="162">
        <v>100</v>
      </c>
      <c r="J107" s="163" t="s">
        <v>626</v>
      </c>
      <c r="K107" s="164">
        <f t="shared" ref="K107:K159" si="64">H107-F107</f>
        <v>18</v>
      </c>
      <c r="L107" s="165">
        <f t="shared" ref="L107:L159" si="65">K107/F107</f>
        <v>0.21951219512195122</v>
      </c>
      <c r="M107" s="160" t="s">
        <v>595</v>
      </c>
      <c r="N107" s="166">
        <v>42657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7">
        <v>2</v>
      </c>
      <c r="B108" s="158">
        <v>41794</v>
      </c>
      <c r="C108" s="158"/>
      <c r="D108" s="159" t="s">
        <v>627</v>
      </c>
      <c r="E108" s="160" t="s">
        <v>604</v>
      </c>
      <c r="F108" s="161">
        <v>257</v>
      </c>
      <c r="G108" s="160" t="s">
        <v>625</v>
      </c>
      <c r="H108" s="160">
        <v>300</v>
      </c>
      <c r="I108" s="162">
        <v>300</v>
      </c>
      <c r="J108" s="163" t="s">
        <v>626</v>
      </c>
      <c r="K108" s="164">
        <f t="shared" si="64"/>
        <v>43</v>
      </c>
      <c r="L108" s="165">
        <f t="shared" si="65"/>
        <v>0.16731517509727625</v>
      </c>
      <c r="M108" s="160" t="s">
        <v>595</v>
      </c>
      <c r="N108" s="166">
        <v>41822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7">
        <v>3</v>
      </c>
      <c r="B109" s="158">
        <v>41828</v>
      </c>
      <c r="C109" s="158"/>
      <c r="D109" s="159" t="s">
        <v>628</v>
      </c>
      <c r="E109" s="160" t="s">
        <v>604</v>
      </c>
      <c r="F109" s="161">
        <v>393</v>
      </c>
      <c r="G109" s="160" t="s">
        <v>625</v>
      </c>
      <c r="H109" s="160">
        <v>468</v>
      </c>
      <c r="I109" s="162">
        <v>468</v>
      </c>
      <c r="J109" s="163" t="s">
        <v>626</v>
      </c>
      <c r="K109" s="164">
        <f t="shared" si="64"/>
        <v>75</v>
      </c>
      <c r="L109" s="165">
        <f t="shared" si="65"/>
        <v>0.19083969465648856</v>
      </c>
      <c r="M109" s="160" t="s">
        <v>595</v>
      </c>
      <c r="N109" s="166">
        <v>41863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7">
        <v>4</v>
      </c>
      <c r="B110" s="158">
        <v>41857</v>
      </c>
      <c r="C110" s="158"/>
      <c r="D110" s="159" t="s">
        <v>629</v>
      </c>
      <c r="E110" s="160" t="s">
        <v>604</v>
      </c>
      <c r="F110" s="161">
        <v>205</v>
      </c>
      <c r="G110" s="160" t="s">
        <v>625</v>
      </c>
      <c r="H110" s="160">
        <v>275</v>
      </c>
      <c r="I110" s="162">
        <v>250</v>
      </c>
      <c r="J110" s="163" t="s">
        <v>626</v>
      </c>
      <c r="K110" s="164">
        <f t="shared" si="64"/>
        <v>70</v>
      </c>
      <c r="L110" s="165">
        <f t="shared" si="65"/>
        <v>0.34146341463414637</v>
      </c>
      <c r="M110" s="160" t="s">
        <v>595</v>
      </c>
      <c r="N110" s="166">
        <v>41962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7">
        <v>5</v>
      </c>
      <c r="B111" s="158">
        <v>41886</v>
      </c>
      <c r="C111" s="158"/>
      <c r="D111" s="159" t="s">
        <v>630</v>
      </c>
      <c r="E111" s="160" t="s">
        <v>604</v>
      </c>
      <c r="F111" s="161">
        <v>162</v>
      </c>
      <c r="G111" s="160" t="s">
        <v>625</v>
      </c>
      <c r="H111" s="160">
        <v>190</v>
      </c>
      <c r="I111" s="162">
        <v>190</v>
      </c>
      <c r="J111" s="163" t="s">
        <v>626</v>
      </c>
      <c r="K111" s="164">
        <f t="shared" si="64"/>
        <v>28</v>
      </c>
      <c r="L111" s="165">
        <f t="shared" si="65"/>
        <v>0.1728395061728395</v>
      </c>
      <c r="M111" s="160" t="s">
        <v>595</v>
      </c>
      <c r="N111" s="166">
        <v>42006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7">
        <v>6</v>
      </c>
      <c r="B112" s="158">
        <v>41886</v>
      </c>
      <c r="C112" s="158"/>
      <c r="D112" s="159" t="s">
        <v>631</v>
      </c>
      <c r="E112" s="160" t="s">
        <v>604</v>
      </c>
      <c r="F112" s="161">
        <v>75</v>
      </c>
      <c r="G112" s="160" t="s">
        <v>625</v>
      </c>
      <c r="H112" s="160">
        <v>91.5</v>
      </c>
      <c r="I112" s="162" t="s">
        <v>618</v>
      </c>
      <c r="J112" s="163" t="s">
        <v>632</v>
      </c>
      <c r="K112" s="164">
        <f t="shared" si="64"/>
        <v>16.5</v>
      </c>
      <c r="L112" s="165">
        <f t="shared" si="65"/>
        <v>0.22</v>
      </c>
      <c r="M112" s="160" t="s">
        <v>595</v>
      </c>
      <c r="N112" s="166">
        <v>41954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7">
        <v>7</v>
      </c>
      <c r="B113" s="158">
        <v>41913</v>
      </c>
      <c r="C113" s="158"/>
      <c r="D113" s="159" t="s">
        <v>633</v>
      </c>
      <c r="E113" s="160" t="s">
        <v>604</v>
      </c>
      <c r="F113" s="161">
        <v>850</v>
      </c>
      <c r="G113" s="160" t="s">
        <v>625</v>
      </c>
      <c r="H113" s="160">
        <v>982.5</v>
      </c>
      <c r="I113" s="162">
        <v>1050</v>
      </c>
      <c r="J113" s="163" t="s">
        <v>634</v>
      </c>
      <c r="K113" s="164">
        <f t="shared" si="64"/>
        <v>132.5</v>
      </c>
      <c r="L113" s="165">
        <f t="shared" si="65"/>
        <v>0.15588235294117647</v>
      </c>
      <c r="M113" s="160" t="s">
        <v>595</v>
      </c>
      <c r="N113" s="166">
        <v>42039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7">
        <v>8</v>
      </c>
      <c r="B114" s="158">
        <v>41913</v>
      </c>
      <c r="C114" s="158"/>
      <c r="D114" s="159" t="s">
        <v>635</v>
      </c>
      <c r="E114" s="160" t="s">
        <v>604</v>
      </c>
      <c r="F114" s="161">
        <v>475</v>
      </c>
      <c r="G114" s="160" t="s">
        <v>625</v>
      </c>
      <c r="H114" s="160">
        <v>515</v>
      </c>
      <c r="I114" s="162">
        <v>600</v>
      </c>
      <c r="J114" s="163" t="s">
        <v>636</v>
      </c>
      <c r="K114" s="164">
        <f t="shared" si="64"/>
        <v>40</v>
      </c>
      <c r="L114" s="165">
        <f t="shared" si="65"/>
        <v>8.4210526315789472E-2</v>
      </c>
      <c r="M114" s="160" t="s">
        <v>595</v>
      </c>
      <c r="N114" s="166">
        <v>41939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7">
        <v>9</v>
      </c>
      <c r="B115" s="158">
        <v>41913</v>
      </c>
      <c r="C115" s="158"/>
      <c r="D115" s="159" t="s">
        <v>637</v>
      </c>
      <c r="E115" s="160" t="s">
        <v>604</v>
      </c>
      <c r="F115" s="161">
        <v>86</v>
      </c>
      <c r="G115" s="160" t="s">
        <v>625</v>
      </c>
      <c r="H115" s="160">
        <v>99</v>
      </c>
      <c r="I115" s="162">
        <v>140</v>
      </c>
      <c r="J115" s="163" t="s">
        <v>638</v>
      </c>
      <c r="K115" s="164">
        <f t="shared" si="64"/>
        <v>13</v>
      </c>
      <c r="L115" s="165">
        <f t="shared" si="65"/>
        <v>0.15116279069767441</v>
      </c>
      <c r="M115" s="160" t="s">
        <v>595</v>
      </c>
      <c r="N115" s="166">
        <v>41939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7">
        <v>10</v>
      </c>
      <c r="B116" s="158">
        <v>41926</v>
      </c>
      <c r="C116" s="158"/>
      <c r="D116" s="159" t="s">
        <v>639</v>
      </c>
      <c r="E116" s="160" t="s">
        <v>604</v>
      </c>
      <c r="F116" s="161">
        <v>496.6</v>
      </c>
      <c r="G116" s="160" t="s">
        <v>625</v>
      </c>
      <c r="H116" s="160">
        <v>621</v>
      </c>
      <c r="I116" s="162">
        <v>580</v>
      </c>
      <c r="J116" s="163" t="s">
        <v>626</v>
      </c>
      <c r="K116" s="164">
        <f t="shared" si="64"/>
        <v>124.39999999999998</v>
      </c>
      <c r="L116" s="165">
        <f t="shared" si="65"/>
        <v>0.25050342327829234</v>
      </c>
      <c r="M116" s="160" t="s">
        <v>595</v>
      </c>
      <c r="N116" s="166">
        <v>42605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7">
        <v>11</v>
      </c>
      <c r="B117" s="158">
        <v>41926</v>
      </c>
      <c r="C117" s="158"/>
      <c r="D117" s="159" t="s">
        <v>640</v>
      </c>
      <c r="E117" s="160" t="s">
        <v>604</v>
      </c>
      <c r="F117" s="161">
        <v>2481.9</v>
      </c>
      <c r="G117" s="160" t="s">
        <v>625</v>
      </c>
      <c r="H117" s="160">
        <v>2840</v>
      </c>
      <c r="I117" s="162">
        <v>2870</v>
      </c>
      <c r="J117" s="163" t="s">
        <v>641</v>
      </c>
      <c r="K117" s="164">
        <f t="shared" si="64"/>
        <v>358.09999999999991</v>
      </c>
      <c r="L117" s="165">
        <f t="shared" si="65"/>
        <v>0.14428462065353154</v>
      </c>
      <c r="M117" s="160" t="s">
        <v>595</v>
      </c>
      <c r="N117" s="166">
        <v>42017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7">
        <v>12</v>
      </c>
      <c r="B118" s="158">
        <v>41928</v>
      </c>
      <c r="C118" s="158"/>
      <c r="D118" s="159" t="s">
        <v>642</v>
      </c>
      <c r="E118" s="160" t="s">
        <v>604</v>
      </c>
      <c r="F118" s="161">
        <v>84.5</v>
      </c>
      <c r="G118" s="160" t="s">
        <v>625</v>
      </c>
      <c r="H118" s="160">
        <v>93</v>
      </c>
      <c r="I118" s="162">
        <v>110</v>
      </c>
      <c r="J118" s="163" t="s">
        <v>643</v>
      </c>
      <c r="K118" s="164">
        <f t="shared" si="64"/>
        <v>8.5</v>
      </c>
      <c r="L118" s="165">
        <f t="shared" si="65"/>
        <v>0.10059171597633136</v>
      </c>
      <c r="M118" s="160" t="s">
        <v>595</v>
      </c>
      <c r="N118" s="166">
        <v>41939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7">
        <v>13</v>
      </c>
      <c r="B119" s="158">
        <v>41928</v>
      </c>
      <c r="C119" s="158"/>
      <c r="D119" s="159" t="s">
        <v>644</v>
      </c>
      <c r="E119" s="160" t="s">
        <v>604</v>
      </c>
      <c r="F119" s="161">
        <v>401</v>
      </c>
      <c r="G119" s="160" t="s">
        <v>625</v>
      </c>
      <c r="H119" s="160">
        <v>428</v>
      </c>
      <c r="I119" s="162">
        <v>450</v>
      </c>
      <c r="J119" s="163" t="s">
        <v>645</v>
      </c>
      <c r="K119" s="164">
        <f t="shared" si="64"/>
        <v>27</v>
      </c>
      <c r="L119" s="165">
        <f t="shared" si="65"/>
        <v>6.7331670822942641E-2</v>
      </c>
      <c r="M119" s="160" t="s">
        <v>595</v>
      </c>
      <c r="N119" s="166">
        <v>42020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7">
        <v>14</v>
      </c>
      <c r="B120" s="158">
        <v>41928</v>
      </c>
      <c r="C120" s="158"/>
      <c r="D120" s="159" t="s">
        <v>646</v>
      </c>
      <c r="E120" s="160" t="s">
        <v>604</v>
      </c>
      <c r="F120" s="161">
        <v>101</v>
      </c>
      <c r="G120" s="160" t="s">
        <v>625</v>
      </c>
      <c r="H120" s="160">
        <v>112</v>
      </c>
      <c r="I120" s="162">
        <v>120</v>
      </c>
      <c r="J120" s="163" t="s">
        <v>647</v>
      </c>
      <c r="K120" s="164">
        <f t="shared" si="64"/>
        <v>11</v>
      </c>
      <c r="L120" s="165">
        <f t="shared" si="65"/>
        <v>0.10891089108910891</v>
      </c>
      <c r="M120" s="160" t="s">
        <v>595</v>
      </c>
      <c r="N120" s="166">
        <v>41939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7">
        <v>15</v>
      </c>
      <c r="B121" s="158">
        <v>41954</v>
      </c>
      <c r="C121" s="158"/>
      <c r="D121" s="159" t="s">
        <v>648</v>
      </c>
      <c r="E121" s="160" t="s">
        <v>604</v>
      </c>
      <c r="F121" s="161">
        <v>59</v>
      </c>
      <c r="G121" s="160" t="s">
        <v>625</v>
      </c>
      <c r="H121" s="160">
        <v>76</v>
      </c>
      <c r="I121" s="162">
        <v>76</v>
      </c>
      <c r="J121" s="163" t="s">
        <v>626</v>
      </c>
      <c r="K121" s="164">
        <f t="shared" si="64"/>
        <v>17</v>
      </c>
      <c r="L121" s="165">
        <f t="shared" si="65"/>
        <v>0.28813559322033899</v>
      </c>
      <c r="M121" s="160" t="s">
        <v>595</v>
      </c>
      <c r="N121" s="166">
        <v>43032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7">
        <v>16</v>
      </c>
      <c r="B122" s="158">
        <v>41954</v>
      </c>
      <c r="C122" s="158"/>
      <c r="D122" s="159" t="s">
        <v>637</v>
      </c>
      <c r="E122" s="160" t="s">
        <v>604</v>
      </c>
      <c r="F122" s="161">
        <v>99</v>
      </c>
      <c r="G122" s="160" t="s">
        <v>625</v>
      </c>
      <c r="H122" s="160">
        <v>120</v>
      </c>
      <c r="I122" s="162">
        <v>120</v>
      </c>
      <c r="J122" s="163" t="s">
        <v>614</v>
      </c>
      <c r="K122" s="164">
        <f t="shared" si="64"/>
        <v>21</v>
      </c>
      <c r="L122" s="165">
        <f t="shared" si="65"/>
        <v>0.21212121212121213</v>
      </c>
      <c r="M122" s="160" t="s">
        <v>595</v>
      </c>
      <c r="N122" s="166">
        <v>41960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7">
        <v>17</v>
      </c>
      <c r="B123" s="158">
        <v>41956</v>
      </c>
      <c r="C123" s="158"/>
      <c r="D123" s="159" t="s">
        <v>649</v>
      </c>
      <c r="E123" s="160" t="s">
        <v>604</v>
      </c>
      <c r="F123" s="161">
        <v>22</v>
      </c>
      <c r="G123" s="160" t="s">
        <v>625</v>
      </c>
      <c r="H123" s="160">
        <v>33.549999999999997</v>
      </c>
      <c r="I123" s="162">
        <v>32</v>
      </c>
      <c r="J123" s="163" t="s">
        <v>650</v>
      </c>
      <c r="K123" s="164">
        <f t="shared" si="64"/>
        <v>11.549999999999997</v>
      </c>
      <c r="L123" s="165">
        <f t="shared" si="65"/>
        <v>0.52499999999999991</v>
      </c>
      <c r="M123" s="160" t="s">
        <v>595</v>
      </c>
      <c r="N123" s="166">
        <v>42188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7">
        <v>18</v>
      </c>
      <c r="B124" s="158">
        <v>41976</v>
      </c>
      <c r="C124" s="158"/>
      <c r="D124" s="159" t="s">
        <v>651</v>
      </c>
      <c r="E124" s="160" t="s">
        <v>604</v>
      </c>
      <c r="F124" s="161">
        <v>440</v>
      </c>
      <c r="G124" s="160" t="s">
        <v>625</v>
      </c>
      <c r="H124" s="160">
        <v>520</v>
      </c>
      <c r="I124" s="162">
        <v>520</v>
      </c>
      <c r="J124" s="163" t="s">
        <v>652</v>
      </c>
      <c r="K124" s="164">
        <f t="shared" si="64"/>
        <v>80</v>
      </c>
      <c r="L124" s="165">
        <f t="shared" si="65"/>
        <v>0.18181818181818182</v>
      </c>
      <c r="M124" s="160" t="s">
        <v>595</v>
      </c>
      <c r="N124" s="166">
        <v>42208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7">
        <v>19</v>
      </c>
      <c r="B125" s="158">
        <v>41976</v>
      </c>
      <c r="C125" s="158"/>
      <c r="D125" s="159" t="s">
        <v>653</v>
      </c>
      <c r="E125" s="160" t="s">
        <v>604</v>
      </c>
      <c r="F125" s="161">
        <v>360</v>
      </c>
      <c r="G125" s="160" t="s">
        <v>625</v>
      </c>
      <c r="H125" s="160">
        <v>427</v>
      </c>
      <c r="I125" s="162">
        <v>425</v>
      </c>
      <c r="J125" s="163" t="s">
        <v>654</v>
      </c>
      <c r="K125" s="164">
        <f t="shared" si="64"/>
        <v>67</v>
      </c>
      <c r="L125" s="165">
        <f t="shared" si="65"/>
        <v>0.18611111111111112</v>
      </c>
      <c r="M125" s="160" t="s">
        <v>595</v>
      </c>
      <c r="N125" s="166">
        <v>42058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7">
        <v>20</v>
      </c>
      <c r="B126" s="158">
        <v>42012</v>
      </c>
      <c r="C126" s="158"/>
      <c r="D126" s="159" t="s">
        <v>655</v>
      </c>
      <c r="E126" s="160" t="s">
        <v>604</v>
      </c>
      <c r="F126" s="161">
        <v>360</v>
      </c>
      <c r="G126" s="160" t="s">
        <v>625</v>
      </c>
      <c r="H126" s="160">
        <v>455</v>
      </c>
      <c r="I126" s="162">
        <v>420</v>
      </c>
      <c r="J126" s="163" t="s">
        <v>656</v>
      </c>
      <c r="K126" s="164">
        <f t="shared" si="64"/>
        <v>95</v>
      </c>
      <c r="L126" s="165">
        <f t="shared" si="65"/>
        <v>0.2638888888888889</v>
      </c>
      <c r="M126" s="160" t="s">
        <v>595</v>
      </c>
      <c r="N126" s="166">
        <v>42024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7">
        <v>21</v>
      </c>
      <c r="B127" s="158">
        <v>42012</v>
      </c>
      <c r="C127" s="158"/>
      <c r="D127" s="159" t="s">
        <v>657</v>
      </c>
      <c r="E127" s="160" t="s">
        <v>604</v>
      </c>
      <c r="F127" s="161">
        <v>130</v>
      </c>
      <c r="G127" s="160"/>
      <c r="H127" s="160">
        <v>175.5</v>
      </c>
      <c r="I127" s="162">
        <v>165</v>
      </c>
      <c r="J127" s="163" t="s">
        <v>658</v>
      </c>
      <c r="K127" s="164">
        <f t="shared" si="64"/>
        <v>45.5</v>
      </c>
      <c r="L127" s="165">
        <f t="shared" si="65"/>
        <v>0.35</v>
      </c>
      <c r="M127" s="160" t="s">
        <v>595</v>
      </c>
      <c r="N127" s="166">
        <v>43088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7">
        <v>22</v>
      </c>
      <c r="B128" s="158">
        <v>42040</v>
      </c>
      <c r="C128" s="158"/>
      <c r="D128" s="159" t="s">
        <v>404</v>
      </c>
      <c r="E128" s="160" t="s">
        <v>592</v>
      </c>
      <c r="F128" s="161">
        <v>98</v>
      </c>
      <c r="G128" s="160"/>
      <c r="H128" s="160">
        <v>120</v>
      </c>
      <c r="I128" s="162">
        <v>120</v>
      </c>
      <c r="J128" s="163" t="s">
        <v>626</v>
      </c>
      <c r="K128" s="164">
        <f t="shared" si="64"/>
        <v>22</v>
      </c>
      <c r="L128" s="165">
        <f t="shared" si="65"/>
        <v>0.22448979591836735</v>
      </c>
      <c r="M128" s="160" t="s">
        <v>595</v>
      </c>
      <c r="N128" s="166">
        <v>42753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7">
        <v>23</v>
      </c>
      <c r="B129" s="158">
        <v>42040</v>
      </c>
      <c r="C129" s="158"/>
      <c r="D129" s="159" t="s">
        <v>659</v>
      </c>
      <c r="E129" s="160" t="s">
        <v>592</v>
      </c>
      <c r="F129" s="161">
        <v>196</v>
      </c>
      <c r="G129" s="160"/>
      <c r="H129" s="160">
        <v>262</v>
      </c>
      <c r="I129" s="162">
        <v>255</v>
      </c>
      <c r="J129" s="163" t="s">
        <v>626</v>
      </c>
      <c r="K129" s="164">
        <f t="shared" si="64"/>
        <v>66</v>
      </c>
      <c r="L129" s="165">
        <f t="shared" si="65"/>
        <v>0.33673469387755101</v>
      </c>
      <c r="M129" s="160" t="s">
        <v>595</v>
      </c>
      <c r="N129" s="166">
        <v>42599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67">
        <v>24</v>
      </c>
      <c r="B130" s="168">
        <v>42067</v>
      </c>
      <c r="C130" s="168"/>
      <c r="D130" s="169" t="s">
        <v>403</v>
      </c>
      <c r="E130" s="170" t="s">
        <v>592</v>
      </c>
      <c r="F130" s="171">
        <v>235</v>
      </c>
      <c r="G130" s="171"/>
      <c r="H130" s="172">
        <v>77</v>
      </c>
      <c r="I130" s="172" t="s">
        <v>660</v>
      </c>
      <c r="J130" s="173" t="s">
        <v>661</v>
      </c>
      <c r="K130" s="174">
        <f t="shared" si="64"/>
        <v>-158</v>
      </c>
      <c r="L130" s="175">
        <f t="shared" si="65"/>
        <v>-0.67234042553191486</v>
      </c>
      <c r="M130" s="171" t="s">
        <v>605</v>
      </c>
      <c r="N130" s="168">
        <v>43522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7">
        <v>25</v>
      </c>
      <c r="B131" s="158">
        <v>42067</v>
      </c>
      <c r="C131" s="158"/>
      <c r="D131" s="159" t="s">
        <v>662</v>
      </c>
      <c r="E131" s="160" t="s">
        <v>592</v>
      </c>
      <c r="F131" s="161">
        <v>185</v>
      </c>
      <c r="G131" s="160"/>
      <c r="H131" s="160">
        <v>224</v>
      </c>
      <c r="I131" s="162" t="s">
        <v>663</v>
      </c>
      <c r="J131" s="163" t="s">
        <v>626</v>
      </c>
      <c r="K131" s="164">
        <f t="shared" si="64"/>
        <v>39</v>
      </c>
      <c r="L131" s="165">
        <f t="shared" si="65"/>
        <v>0.21081081081081082</v>
      </c>
      <c r="M131" s="160" t="s">
        <v>595</v>
      </c>
      <c r="N131" s="166">
        <v>42647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67">
        <v>26</v>
      </c>
      <c r="B132" s="168">
        <v>42090</v>
      </c>
      <c r="C132" s="168"/>
      <c r="D132" s="176" t="s">
        <v>664</v>
      </c>
      <c r="E132" s="171" t="s">
        <v>592</v>
      </c>
      <c r="F132" s="171">
        <v>49.5</v>
      </c>
      <c r="G132" s="172"/>
      <c r="H132" s="172">
        <v>15.85</v>
      </c>
      <c r="I132" s="172">
        <v>67</v>
      </c>
      <c r="J132" s="173" t="s">
        <v>665</v>
      </c>
      <c r="K132" s="172">
        <f t="shared" si="64"/>
        <v>-33.65</v>
      </c>
      <c r="L132" s="177">
        <f t="shared" si="65"/>
        <v>-0.67979797979797973</v>
      </c>
      <c r="M132" s="171" t="s">
        <v>605</v>
      </c>
      <c r="N132" s="178">
        <v>43627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7">
        <v>27</v>
      </c>
      <c r="B133" s="158">
        <v>42093</v>
      </c>
      <c r="C133" s="158"/>
      <c r="D133" s="159" t="s">
        <v>666</v>
      </c>
      <c r="E133" s="160" t="s">
        <v>592</v>
      </c>
      <c r="F133" s="161">
        <v>183.5</v>
      </c>
      <c r="G133" s="160"/>
      <c r="H133" s="160">
        <v>219</v>
      </c>
      <c r="I133" s="162">
        <v>218</v>
      </c>
      <c r="J133" s="163" t="s">
        <v>667</v>
      </c>
      <c r="K133" s="164">
        <f t="shared" si="64"/>
        <v>35.5</v>
      </c>
      <c r="L133" s="165">
        <f t="shared" si="65"/>
        <v>0.19346049046321526</v>
      </c>
      <c r="M133" s="160" t="s">
        <v>595</v>
      </c>
      <c r="N133" s="166">
        <v>42103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7">
        <v>28</v>
      </c>
      <c r="B134" s="158">
        <v>42114</v>
      </c>
      <c r="C134" s="158"/>
      <c r="D134" s="159" t="s">
        <v>668</v>
      </c>
      <c r="E134" s="160" t="s">
        <v>592</v>
      </c>
      <c r="F134" s="161">
        <f>(227+237)/2</f>
        <v>232</v>
      </c>
      <c r="G134" s="160"/>
      <c r="H134" s="160">
        <v>298</v>
      </c>
      <c r="I134" s="162">
        <v>298</v>
      </c>
      <c r="J134" s="163" t="s">
        <v>626</v>
      </c>
      <c r="K134" s="164">
        <f t="shared" si="64"/>
        <v>66</v>
      </c>
      <c r="L134" s="165">
        <f t="shared" si="65"/>
        <v>0.28448275862068967</v>
      </c>
      <c r="M134" s="160" t="s">
        <v>595</v>
      </c>
      <c r="N134" s="166">
        <v>42823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7">
        <v>29</v>
      </c>
      <c r="B135" s="158">
        <v>42128</v>
      </c>
      <c r="C135" s="158"/>
      <c r="D135" s="159" t="s">
        <v>669</v>
      </c>
      <c r="E135" s="160" t="s">
        <v>604</v>
      </c>
      <c r="F135" s="161">
        <v>385</v>
      </c>
      <c r="G135" s="160"/>
      <c r="H135" s="160">
        <f>212.5+331</f>
        <v>543.5</v>
      </c>
      <c r="I135" s="162">
        <v>510</v>
      </c>
      <c r="J135" s="163" t="s">
        <v>670</v>
      </c>
      <c r="K135" s="164">
        <f t="shared" si="64"/>
        <v>158.5</v>
      </c>
      <c r="L135" s="165">
        <f t="shared" si="65"/>
        <v>0.41168831168831171</v>
      </c>
      <c r="M135" s="160" t="s">
        <v>595</v>
      </c>
      <c r="N135" s="166">
        <v>42235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7">
        <v>30</v>
      </c>
      <c r="B136" s="158">
        <v>42128</v>
      </c>
      <c r="C136" s="158"/>
      <c r="D136" s="159" t="s">
        <v>671</v>
      </c>
      <c r="E136" s="160" t="s">
        <v>604</v>
      </c>
      <c r="F136" s="161">
        <v>115.5</v>
      </c>
      <c r="G136" s="160"/>
      <c r="H136" s="160">
        <v>146</v>
      </c>
      <c r="I136" s="162">
        <v>142</v>
      </c>
      <c r="J136" s="163" t="s">
        <v>672</v>
      </c>
      <c r="K136" s="164">
        <f t="shared" si="64"/>
        <v>30.5</v>
      </c>
      <c r="L136" s="165">
        <f t="shared" si="65"/>
        <v>0.26406926406926406</v>
      </c>
      <c r="M136" s="160" t="s">
        <v>595</v>
      </c>
      <c r="N136" s="166">
        <v>42202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7">
        <v>31</v>
      </c>
      <c r="B137" s="158">
        <v>42151</v>
      </c>
      <c r="C137" s="158"/>
      <c r="D137" s="159" t="s">
        <v>541</v>
      </c>
      <c r="E137" s="160" t="s">
        <v>604</v>
      </c>
      <c r="F137" s="161">
        <v>237.5</v>
      </c>
      <c r="G137" s="160"/>
      <c r="H137" s="160">
        <v>279.5</v>
      </c>
      <c r="I137" s="162">
        <v>278</v>
      </c>
      <c r="J137" s="163" t="s">
        <v>626</v>
      </c>
      <c r="K137" s="164">
        <f t="shared" si="64"/>
        <v>42</v>
      </c>
      <c r="L137" s="165">
        <f t="shared" si="65"/>
        <v>0.17684210526315788</v>
      </c>
      <c r="M137" s="160" t="s">
        <v>595</v>
      </c>
      <c r="N137" s="166">
        <v>42222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7">
        <v>32</v>
      </c>
      <c r="B138" s="158">
        <v>42174</v>
      </c>
      <c r="C138" s="158"/>
      <c r="D138" s="159" t="s">
        <v>644</v>
      </c>
      <c r="E138" s="160" t="s">
        <v>592</v>
      </c>
      <c r="F138" s="161">
        <v>340</v>
      </c>
      <c r="G138" s="160"/>
      <c r="H138" s="160">
        <v>448</v>
      </c>
      <c r="I138" s="162">
        <v>448</v>
      </c>
      <c r="J138" s="163" t="s">
        <v>626</v>
      </c>
      <c r="K138" s="164">
        <f t="shared" si="64"/>
        <v>108</v>
      </c>
      <c r="L138" s="165">
        <f t="shared" si="65"/>
        <v>0.31764705882352939</v>
      </c>
      <c r="M138" s="160" t="s">
        <v>595</v>
      </c>
      <c r="N138" s="166">
        <v>43018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7">
        <v>33</v>
      </c>
      <c r="B139" s="158">
        <v>42191</v>
      </c>
      <c r="C139" s="158"/>
      <c r="D139" s="159" t="s">
        <v>673</v>
      </c>
      <c r="E139" s="160" t="s">
        <v>592</v>
      </c>
      <c r="F139" s="161">
        <v>390</v>
      </c>
      <c r="G139" s="160"/>
      <c r="H139" s="160">
        <v>460</v>
      </c>
      <c r="I139" s="162">
        <v>460</v>
      </c>
      <c r="J139" s="163" t="s">
        <v>626</v>
      </c>
      <c r="K139" s="164">
        <f t="shared" si="64"/>
        <v>70</v>
      </c>
      <c r="L139" s="165">
        <f t="shared" si="65"/>
        <v>0.17948717948717949</v>
      </c>
      <c r="M139" s="160" t="s">
        <v>595</v>
      </c>
      <c r="N139" s="166">
        <v>42478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67">
        <v>34</v>
      </c>
      <c r="B140" s="168">
        <v>42195</v>
      </c>
      <c r="C140" s="168"/>
      <c r="D140" s="169" t="s">
        <v>674</v>
      </c>
      <c r="E140" s="170" t="s">
        <v>592</v>
      </c>
      <c r="F140" s="171">
        <v>122.5</v>
      </c>
      <c r="G140" s="171"/>
      <c r="H140" s="172">
        <v>61</v>
      </c>
      <c r="I140" s="172">
        <v>172</v>
      </c>
      <c r="J140" s="173" t="s">
        <v>675</v>
      </c>
      <c r="K140" s="174">
        <f t="shared" si="64"/>
        <v>-61.5</v>
      </c>
      <c r="L140" s="175">
        <f t="shared" si="65"/>
        <v>-0.50204081632653064</v>
      </c>
      <c r="M140" s="171" t="s">
        <v>605</v>
      </c>
      <c r="N140" s="168">
        <v>43333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7">
        <v>35</v>
      </c>
      <c r="B141" s="158">
        <v>42219</v>
      </c>
      <c r="C141" s="158"/>
      <c r="D141" s="159" t="s">
        <v>676</v>
      </c>
      <c r="E141" s="160" t="s">
        <v>592</v>
      </c>
      <c r="F141" s="161">
        <v>297.5</v>
      </c>
      <c r="G141" s="160"/>
      <c r="H141" s="160">
        <v>350</v>
      </c>
      <c r="I141" s="162">
        <v>360</v>
      </c>
      <c r="J141" s="163" t="s">
        <v>677</v>
      </c>
      <c r="K141" s="164">
        <f t="shared" si="64"/>
        <v>52.5</v>
      </c>
      <c r="L141" s="165">
        <f t="shared" si="65"/>
        <v>0.17647058823529413</v>
      </c>
      <c r="M141" s="160" t="s">
        <v>595</v>
      </c>
      <c r="N141" s="166">
        <v>42232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7">
        <v>36</v>
      </c>
      <c r="B142" s="158">
        <v>42219</v>
      </c>
      <c r="C142" s="158"/>
      <c r="D142" s="159" t="s">
        <v>678</v>
      </c>
      <c r="E142" s="160" t="s">
        <v>592</v>
      </c>
      <c r="F142" s="161">
        <v>115.5</v>
      </c>
      <c r="G142" s="160"/>
      <c r="H142" s="160">
        <v>149</v>
      </c>
      <c r="I142" s="162">
        <v>140</v>
      </c>
      <c r="J142" s="163" t="s">
        <v>679</v>
      </c>
      <c r="K142" s="164">
        <f t="shared" si="64"/>
        <v>33.5</v>
      </c>
      <c r="L142" s="165">
        <f t="shared" si="65"/>
        <v>0.29004329004329005</v>
      </c>
      <c r="M142" s="160" t="s">
        <v>595</v>
      </c>
      <c r="N142" s="166">
        <v>42740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7">
        <v>37</v>
      </c>
      <c r="B143" s="158">
        <v>42251</v>
      </c>
      <c r="C143" s="158"/>
      <c r="D143" s="159" t="s">
        <v>541</v>
      </c>
      <c r="E143" s="160" t="s">
        <v>592</v>
      </c>
      <c r="F143" s="161">
        <v>226</v>
      </c>
      <c r="G143" s="160"/>
      <c r="H143" s="160">
        <v>292</v>
      </c>
      <c r="I143" s="162">
        <v>292</v>
      </c>
      <c r="J143" s="163" t="s">
        <v>680</v>
      </c>
      <c r="K143" s="164">
        <f t="shared" si="64"/>
        <v>66</v>
      </c>
      <c r="L143" s="165">
        <f t="shared" si="65"/>
        <v>0.29203539823008851</v>
      </c>
      <c r="M143" s="160" t="s">
        <v>595</v>
      </c>
      <c r="N143" s="166">
        <v>42286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7">
        <v>38</v>
      </c>
      <c r="B144" s="158">
        <v>42254</v>
      </c>
      <c r="C144" s="158"/>
      <c r="D144" s="159" t="s">
        <v>668</v>
      </c>
      <c r="E144" s="160" t="s">
        <v>592</v>
      </c>
      <c r="F144" s="161">
        <v>232.5</v>
      </c>
      <c r="G144" s="160"/>
      <c r="H144" s="160">
        <v>312.5</v>
      </c>
      <c r="I144" s="162">
        <v>310</v>
      </c>
      <c r="J144" s="163" t="s">
        <v>626</v>
      </c>
      <c r="K144" s="164">
        <f t="shared" si="64"/>
        <v>80</v>
      </c>
      <c r="L144" s="165">
        <f t="shared" si="65"/>
        <v>0.34408602150537637</v>
      </c>
      <c r="M144" s="160" t="s">
        <v>595</v>
      </c>
      <c r="N144" s="166">
        <v>42823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7">
        <v>39</v>
      </c>
      <c r="B145" s="158">
        <v>42268</v>
      </c>
      <c r="C145" s="158"/>
      <c r="D145" s="159" t="s">
        <v>681</v>
      </c>
      <c r="E145" s="160" t="s">
        <v>592</v>
      </c>
      <c r="F145" s="161">
        <v>196.5</v>
      </c>
      <c r="G145" s="160"/>
      <c r="H145" s="160">
        <v>238</v>
      </c>
      <c r="I145" s="162">
        <v>238</v>
      </c>
      <c r="J145" s="163" t="s">
        <v>680</v>
      </c>
      <c r="K145" s="164">
        <f t="shared" si="64"/>
        <v>41.5</v>
      </c>
      <c r="L145" s="165">
        <f t="shared" si="65"/>
        <v>0.21119592875318066</v>
      </c>
      <c r="M145" s="160" t="s">
        <v>595</v>
      </c>
      <c r="N145" s="166">
        <v>42291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7">
        <v>40</v>
      </c>
      <c r="B146" s="158">
        <v>42271</v>
      </c>
      <c r="C146" s="158"/>
      <c r="D146" s="159" t="s">
        <v>624</v>
      </c>
      <c r="E146" s="160" t="s">
        <v>592</v>
      </c>
      <c r="F146" s="161">
        <v>65</v>
      </c>
      <c r="G146" s="160"/>
      <c r="H146" s="160">
        <v>82</v>
      </c>
      <c r="I146" s="162">
        <v>82</v>
      </c>
      <c r="J146" s="163" t="s">
        <v>680</v>
      </c>
      <c r="K146" s="164">
        <f t="shared" si="64"/>
        <v>17</v>
      </c>
      <c r="L146" s="165">
        <f t="shared" si="65"/>
        <v>0.26153846153846155</v>
      </c>
      <c r="M146" s="160" t="s">
        <v>595</v>
      </c>
      <c r="N146" s="166">
        <v>42578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7">
        <v>41</v>
      </c>
      <c r="B147" s="158">
        <v>42291</v>
      </c>
      <c r="C147" s="158"/>
      <c r="D147" s="159" t="s">
        <v>682</v>
      </c>
      <c r="E147" s="160" t="s">
        <v>592</v>
      </c>
      <c r="F147" s="161">
        <v>144</v>
      </c>
      <c r="G147" s="160"/>
      <c r="H147" s="160">
        <v>182.5</v>
      </c>
      <c r="I147" s="162">
        <v>181</v>
      </c>
      <c r="J147" s="163" t="s">
        <v>680</v>
      </c>
      <c r="K147" s="164">
        <f t="shared" si="64"/>
        <v>38.5</v>
      </c>
      <c r="L147" s="165">
        <f t="shared" si="65"/>
        <v>0.2673611111111111</v>
      </c>
      <c r="M147" s="160" t="s">
        <v>595</v>
      </c>
      <c r="N147" s="166">
        <v>42817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7">
        <v>42</v>
      </c>
      <c r="B148" s="158">
        <v>42291</v>
      </c>
      <c r="C148" s="158"/>
      <c r="D148" s="159" t="s">
        <v>683</v>
      </c>
      <c r="E148" s="160" t="s">
        <v>592</v>
      </c>
      <c r="F148" s="161">
        <v>264</v>
      </c>
      <c r="G148" s="160"/>
      <c r="H148" s="160">
        <v>311</v>
      </c>
      <c r="I148" s="162">
        <v>311</v>
      </c>
      <c r="J148" s="163" t="s">
        <v>680</v>
      </c>
      <c r="K148" s="164">
        <f t="shared" si="64"/>
        <v>47</v>
      </c>
      <c r="L148" s="165">
        <f t="shared" si="65"/>
        <v>0.17803030303030304</v>
      </c>
      <c r="M148" s="160" t="s">
        <v>595</v>
      </c>
      <c r="N148" s="166">
        <v>42604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7">
        <v>43</v>
      </c>
      <c r="B149" s="158">
        <v>42318</v>
      </c>
      <c r="C149" s="158"/>
      <c r="D149" s="159" t="s">
        <v>684</v>
      </c>
      <c r="E149" s="160" t="s">
        <v>604</v>
      </c>
      <c r="F149" s="161">
        <v>549.5</v>
      </c>
      <c r="G149" s="160"/>
      <c r="H149" s="160">
        <v>630</v>
      </c>
      <c r="I149" s="162">
        <v>630</v>
      </c>
      <c r="J149" s="163" t="s">
        <v>680</v>
      </c>
      <c r="K149" s="164">
        <f t="shared" si="64"/>
        <v>80.5</v>
      </c>
      <c r="L149" s="165">
        <f t="shared" si="65"/>
        <v>0.1464968152866242</v>
      </c>
      <c r="M149" s="160" t="s">
        <v>595</v>
      </c>
      <c r="N149" s="166">
        <v>42419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7">
        <v>44</v>
      </c>
      <c r="B150" s="158">
        <v>42342</v>
      </c>
      <c r="C150" s="158"/>
      <c r="D150" s="159" t="s">
        <v>685</v>
      </c>
      <c r="E150" s="160" t="s">
        <v>592</v>
      </c>
      <c r="F150" s="161">
        <v>1027.5</v>
      </c>
      <c r="G150" s="160"/>
      <c r="H150" s="160">
        <v>1315</v>
      </c>
      <c r="I150" s="162">
        <v>1250</v>
      </c>
      <c r="J150" s="163" t="s">
        <v>680</v>
      </c>
      <c r="K150" s="164">
        <f t="shared" si="64"/>
        <v>287.5</v>
      </c>
      <c r="L150" s="165">
        <f t="shared" si="65"/>
        <v>0.27980535279805352</v>
      </c>
      <c r="M150" s="160" t="s">
        <v>595</v>
      </c>
      <c r="N150" s="166">
        <v>43244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7">
        <v>45</v>
      </c>
      <c r="B151" s="158">
        <v>42367</v>
      </c>
      <c r="C151" s="158"/>
      <c r="D151" s="159" t="s">
        <v>686</v>
      </c>
      <c r="E151" s="160" t="s">
        <v>592</v>
      </c>
      <c r="F151" s="161">
        <v>465</v>
      </c>
      <c r="G151" s="160"/>
      <c r="H151" s="160">
        <v>540</v>
      </c>
      <c r="I151" s="162">
        <v>540</v>
      </c>
      <c r="J151" s="163" t="s">
        <v>680</v>
      </c>
      <c r="K151" s="164">
        <f t="shared" si="64"/>
        <v>75</v>
      </c>
      <c r="L151" s="165">
        <f t="shared" si="65"/>
        <v>0.16129032258064516</v>
      </c>
      <c r="M151" s="160" t="s">
        <v>595</v>
      </c>
      <c r="N151" s="166">
        <v>42530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7">
        <v>46</v>
      </c>
      <c r="B152" s="158">
        <v>42380</v>
      </c>
      <c r="C152" s="158"/>
      <c r="D152" s="159" t="s">
        <v>404</v>
      </c>
      <c r="E152" s="160" t="s">
        <v>604</v>
      </c>
      <c r="F152" s="161">
        <v>81</v>
      </c>
      <c r="G152" s="160"/>
      <c r="H152" s="160">
        <v>110</v>
      </c>
      <c r="I152" s="162">
        <v>110</v>
      </c>
      <c r="J152" s="163" t="s">
        <v>680</v>
      </c>
      <c r="K152" s="164">
        <f t="shared" si="64"/>
        <v>29</v>
      </c>
      <c r="L152" s="165">
        <f t="shared" si="65"/>
        <v>0.35802469135802467</v>
      </c>
      <c r="M152" s="160" t="s">
        <v>595</v>
      </c>
      <c r="N152" s="166">
        <v>42745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7">
        <v>47</v>
      </c>
      <c r="B153" s="158">
        <v>42382</v>
      </c>
      <c r="C153" s="158"/>
      <c r="D153" s="159" t="s">
        <v>687</v>
      </c>
      <c r="E153" s="160" t="s">
        <v>604</v>
      </c>
      <c r="F153" s="161">
        <v>417.5</v>
      </c>
      <c r="G153" s="160"/>
      <c r="H153" s="160">
        <v>547</v>
      </c>
      <c r="I153" s="162">
        <v>535</v>
      </c>
      <c r="J153" s="163" t="s">
        <v>680</v>
      </c>
      <c r="K153" s="164">
        <f t="shared" si="64"/>
        <v>129.5</v>
      </c>
      <c r="L153" s="165">
        <f t="shared" si="65"/>
        <v>0.31017964071856285</v>
      </c>
      <c r="M153" s="160" t="s">
        <v>595</v>
      </c>
      <c r="N153" s="166">
        <v>42578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7">
        <v>48</v>
      </c>
      <c r="B154" s="158">
        <v>42408</v>
      </c>
      <c r="C154" s="158"/>
      <c r="D154" s="159" t="s">
        <v>688</v>
      </c>
      <c r="E154" s="160" t="s">
        <v>592</v>
      </c>
      <c r="F154" s="161">
        <v>650</v>
      </c>
      <c r="G154" s="160"/>
      <c r="H154" s="160">
        <v>800</v>
      </c>
      <c r="I154" s="162">
        <v>800</v>
      </c>
      <c r="J154" s="163" t="s">
        <v>680</v>
      </c>
      <c r="K154" s="164">
        <f t="shared" si="64"/>
        <v>150</v>
      </c>
      <c r="L154" s="165">
        <f t="shared" si="65"/>
        <v>0.23076923076923078</v>
      </c>
      <c r="M154" s="160" t="s">
        <v>595</v>
      </c>
      <c r="N154" s="166">
        <v>43154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7">
        <v>49</v>
      </c>
      <c r="B155" s="158">
        <v>42433</v>
      </c>
      <c r="C155" s="158"/>
      <c r="D155" s="159" t="s">
        <v>237</v>
      </c>
      <c r="E155" s="160" t="s">
        <v>592</v>
      </c>
      <c r="F155" s="161">
        <v>437.5</v>
      </c>
      <c r="G155" s="160"/>
      <c r="H155" s="160">
        <v>504.5</v>
      </c>
      <c r="I155" s="162">
        <v>522</v>
      </c>
      <c r="J155" s="163" t="s">
        <v>689</v>
      </c>
      <c r="K155" s="164">
        <f t="shared" si="64"/>
        <v>67</v>
      </c>
      <c r="L155" s="165">
        <f t="shared" si="65"/>
        <v>0.15314285714285714</v>
      </c>
      <c r="M155" s="160" t="s">
        <v>595</v>
      </c>
      <c r="N155" s="166">
        <v>42480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7">
        <v>50</v>
      </c>
      <c r="B156" s="158">
        <v>42438</v>
      </c>
      <c r="C156" s="158"/>
      <c r="D156" s="159" t="s">
        <v>690</v>
      </c>
      <c r="E156" s="160" t="s">
        <v>592</v>
      </c>
      <c r="F156" s="161">
        <v>189.5</v>
      </c>
      <c r="G156" s="160"/>
      <c r="H156" s="160">
        <v>218</v>
      </c>
      <c r="I156" s="162">
        <v>218</v>
      </c>
      <c r="J156" s="163" t="s">
        <v>680</v>
      </c>
      <c r="K156" s="164">
        <f t="shared" si="64"/>
        <v>28.5</v>
      </c>
      <c r="L156" s="165">
        <f t="shared" si="65"/>
        <v>0.15039577836411611</v>
      </c>
      <c r="M156" s="160" t="s">
        <v>595</v>
      </c>
      <c r="N156" s="166">
        <v>43034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67">
        <v>51</v>
      </c>
      <c r="B157" s="168">
        <v>42471</v>
      </c>
      <c r="C157" s="168"/>
      <c r="D157" s="176" t="s">
        <v>691</v>
      </c>
      <c r="E157" s="171" t="s">
        <v>592</v>
      </c>
      <c r="F157" s="171">
        <v>36.5</v>
      </c>
      <c r="G157" s="172"/>
      <c r="H157" s="172">
        <v>15.85</v>
      </c>
      <c r="I157" s="172">
        <v>60</v>
      </c>
      <c r="J157" s="173" t="s">
        <v>692</v>
      </c>
      <c r="K157" s="174">
        <f t="shared" si="64"/>
        <v>-20.65</v>
      </c>
      <c r="L157" s="175">
        <f t="shared" si="65"/>
        <v>-0.5657534246575342</v>
      </c>
      <c r="M157" s="171" t="s">
        <v>605</v>
      </c>
      <c r="N157" s="179">
        <v>43627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7">
        <v>52</v>
      </c>
      <c r="B158" s="158">
        <v>42472</v>
      </c>
      <c r="C158" s="158"/>
      <c r="D158" s="159" t="s">
        <v>693</v>
      </c>
      <c r="E158" s="160" t="s">
        <v>592</v>
      </c>
      <c r="F158" s="161">
        <v>93</v>
      </c>
      <c r="G158" s="160"/>
      <c r="H158" s="160">
        <v>149</v>
      </c>
      <c r="I158" s="162">
        <v>140</v>
      </c>
      <c r="J158" s="163" t="s">
        <v>694</v>
      </c>
      <c r="K158" s="164">
        <f t="shared" si="64"/>
        <v>56</v>
      </c>
      <c r="L158" s="165">
        <f t="shared" si="65"/>
        <v>0.60215053763440862</v>
      </c>
      <c r="M158" s="160" t="s">
        <v>595</v>
      </c>
      <c r="N158" s="166">
        <v>42740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7">
        <v>53</v>
      </c>
      <c r="B159" s="158">
        <v>42472</v>
      </c>
      <c r="C159" s="158"/>
      <c r="D159" s="159" t="s">
        <v>695</v>
      </c>
      <c r="E159" s="160" t="s">
        <v>592</v>
      </c>
      <c r="F159" s="161">
        <v>130</v>
      </c>
      <c r="G159" s="160"/>
      <c r="H159" s="160">
        <v>150</v>
      </c>
      <c r="I159" s="162" t="s">
        <v>696</v>
      </c>
      <c r="J159" s="163" t="s">
        <v>680</v>
      </c>
      <c r="K159" s="164">
        <f t="shared" si="64"/>
        <v>20</v>
      </c>
      <c r="L159" s="165">
        <f t="shared" si="65"/>
        <v>0.15384615384615385</v>
      </c>
      <c r="M159" s="160" t="s">
        <v>595</v>
      </c>
      <c r="N159" s="166">
        <v>42564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7">
        <v>54</v>
      </c>
      <c r="B160" s="158">
        <v>42473</v>
      </c>
      <c r="C160" s="158"/>
      <c r="D160" s="159" t="s">
        <v>697</v>
      </c>
      <c r="E160" s="160" t="s">
        <v>592</v>
      </c>
      <c r="F160" s="161">
        <v>196</v>
      </c>
      <c r="G160" s="160"/>
      <c r="H160" s="160">
        <v>299</v>
      </c>
      <c r="I160" s="162">
        <v>299</v>
      </c>
      <c r="J160" s="163" t="s">
        <v>680</v>
      </c>
      <c r="K160" s="164">
        <v>103</v>
      </c>
      <c r="L160" s="165">
        <v>0.52551020408163296</v>
      </c>
      <c r="M160" s="160" t="s">
        <v>595</v>
      </c>
      <c r="N160" s="166">
        <v>42620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7">
        <v>55</v>
      </c>
      <c r="B161" s="158">
        <v>42473</v>
      </c>
      <c r="C161" s="158"/>
      <c r="D161" s="159" t="s">
        <v>698</v>
      </c>
      <c r="E161" s="160" t="s">
        <v>592</v>
      </c>
      <c r="F161" s="161">
        <v>88</v>
      </c>
      <c r="G161" s="160"/>
      <c r="H161" s="160">
        <v>103</v>
      </c>
      <c r="I161" s="162">
        <v>103</v>
      </c>
      <c r="J161" s="163" t="s">
        <v>680</v>
      </c>
      <c r="K161" s="164">
        <v>15</v>
      </c>
      <c r="L161" s="165">
        <v>0.170454545454545</v>
      </c>
      <c r="M161" s="160" t="s">
        <v>595</v>
      </c>
      <c r="N161" s="166">
        <v>42530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7">
        <v>56</v>
      </c>
      <c r="B162" s="158">
        <v>42492</v>
      </c>
      <c r="C162" s="158"/>
      <c r="D162" s="159" t="s">
        <v>699</v>
      </c>
      <c r="E162" s="160" t="s">
        <v>592</v>
      </c>
      <c r="F162" s="161">
        <v>127.5</v>
      </c>
      <c r="G162" s="160"/>
      <c r="H162" s="160">
        <v>148</v>
      </c>
      <c r="I162" s="162" t="s">
        <v>700</v>
      </c>
      <c r="J162" s="163" t="s">
        <v>680</v>
      </c>
      <c r="K162" s="164">
        <f t="shared" ref="K162:K166" si="66">H162-F162</f>
        <v>20.5</v>
      </c>
      <c r="L162" s="165">
        <f t="shared" ref="L162:L166" si="67">K162/F162</f>
        <v>0.16078431372549021</v>
      </c>
      <c r="M162" s="160" t="s">
        <v>595</v>
      </c>
      <c r="N162" s="166">
        <v>42564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7">
        <v>57</v>
      </c>
      <c r="B163" s="158">
        <v>42493</v>
      </c>
      <c r="C163" s="158"/>
      <c r="D163" s="159" t="s">
        <v>701</v>
      </c>
      <c r="E163" s="160" t="s">
        <v>592</v>
      </c>
      <c r="F163" s="161">
        <v>675</v>
      </c>
      <c r="G163" s="160"/>
      <c r="H163" s="160">
        <v>815</v>
      </c>
      <c r="I163" s="162" t="s">
        <v>702</v>
      </c>
      <c r="J163" s="163" t="s">
        <v>680</v>
      </c>
      <c r="K163" s="164">
        <f t="shared" si="66"/>
        <v>140</v>
      </c>
      <c r="L163" s="165">
        <f t="shared" si="67"/>
        <v>0.2074074074074074</v>
      </c>
      <c r="M163" s="160" t="s">
        <v>595</v>
      </c>
      <c r="N163" s="166">
        <v>43154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7">
        <v>58</v>
      </c>
      <c r="B164" s="168">
        <v>42522</v>
      </c>
      <c r="C164" s="168"/>
      <c r="D164" s="169" t="s">
        <v>703</v>
      </c>
      <c r="E164" s="170" t="s">
        <v>592</v>
      </c>
      <c r="F164" s="171">
        <v>500</v>
      </c>
      <c r="G164" s="171"/>
      <c r="H164" s="172">
        <v>232.5</v>
      </c>
      <c r="I164" s="172" t="s">
        <v>704</v>
      </c>
      <c r="J164" s="173" t="s">
        <v>705</v>
      </c>
      <c r="K164" s="174">
        <f t="shared" si="66"/>
        <v>-267.5</v>
      </c>
      <c r="L164" s="175">
        <f t="shared" si="67"/>
        <v>-0.53500000000000003</v>
      </c>
      <c r="M164" s="171" t="s">
        <v>605</v>
      </c>
      <c r="N164" s="168">
        <v>43735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7">
        <v>59</v>
      </c>
      <c r="B165" s="158">
        <v>42527</v>
      </c>
      <c r="C165" s="158"/>
      <c r="D165" s="159" t="s">
        <v>543</v>
      </c>
      <c r="E165" s="160" t="s">
        <v>592</v>
      </c>
      <c r="F165" s="161">
        <v>110</v>
      </c>
      <c r="G165" s="160"/>
      <c r="H165" s="160">
        <v>126.5</v>
      </c>
      <c r="I165" s="162">
        <v>125</v>
      </c>
      <c r="J165" s="163" t="s">
        <v>632</v>
      </c>
      <c r="K165" s="164">
        <f t="shared" si="66"/>
        <v>16.5</v>
      </c>
      <c r="L165" s="165">
        <f t="shared" si="67"/>
        <v>0.15</v>
      </c>
      <c r="M165" s="160" t="s">
        <v>595</v>
      </c>
      <c r="N165" s="166">
        <v>42552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7">
        <v>60</v>
      </c>
      <c r="B166" s="158">
        <v>42538</v>
      </c>
      <c r="C166" s="158"/>
      <c r="D166" s="159" t="s">
        <v>706</v>
      </c>
      <c r="E166" s="160" t="s">
        <v>592</v>
      </c>
      <c r="F166" s="161">
        <v>44</v>
      </c>
      <c r="G166" s="160"/>
      <c r="H166" s="160">
        <v>69.5</v>
      </c>
      <c r="I166" s="162">
        <v>69.5</v>
      </c>
      <c r="J166" s="163" t="s">
        <v>707</v>
      </c>
      <c r="K166" s="164">
        <f t="shared" si="66"/>
        <v>25.5</v>
      </c>
      <c r="L166" s="165">
        <f t="shared" si="67"/>
        <v>0.57954545454545459</v>
      </c>
      <c r="M166" s="160" t="s">
        <v>595</v>
      </c>
      <c r="N166" s="166">
        <v>42977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7">
        <v>61</v>
      </c>
      <c r="B167" s="158">
        <v>42549</v>
      </c>
      <c r="C167" s="158"/>
      <c r="D167" s="159" t="s">
        <v>708</v>
      </c>
      <c r="E167" s="160" t="s">
        <v>592</v>
      </c>
      <c r="F167" s="161">
        <v>262.5</v>
      </c>
      <c r="G167" s="160"/>
      <c r="H167" s="160">
        <v>340</v>
      </c>
      <c r="I167" s="162">
        <v>333</v>
      </c>
      <c r="J167" s="163" t="s">
        <v>709</v>
      </c>
      <c r="K167" s="164">
        <v>77.5</v>
      </c>
      <c r="L167" s="165">
        <v>0.29523809523809502</v>
      </c>
      <c r="M167" s="160" t="s">
        <v>595</v>
      </c>
      <c r="N167" s="166">
        <v>43017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7">
        <v>62</v>
      </c>
      <c r="B168" s="158">
        <v>42549</v>
      </c>
      <c r="C168" s="158"/>
      <c r="D168" s="159" t="s">
        <v>710</v>
      </c>
      <c r="E168" s="160" t="s">
        <v>592</v>
      </c>
      <c r="F168" s="161">
        <v>840</v>
      </c>
      <c r="G168" s="160"/>
      <c r="H168" s="160">
        <v>1230</v>
      </c>
      <c r="I168" s="162">
        <v>1230</v>
      </c>
      <c r="J168" s="163" t="s">
        <v>680</v>
      </c>
      <c r="K168" s="164">
        <v>390</v>
      </c>
      <c r="L168" s="165">
        <v>0.46428571428571402</v>
      </c>
      <c r="M168" s="160" t="s">
        <v>595</v>
      </c>
      <c r="N168" s="166">
        <v>42649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0">
        <v>63</v>
      </c>
      <c r="B169" s="181">
        <v>42556</v>
      </c>
      <c r="C169" s="181"/>
      <c r="D169" s="182" t="s">
        <v>711</v>
      </c>
      <c r="E169" s="183" t="s">
        <v>592</v>
      </c>
      <c r="F169" s="183">
        <v>395</v>
      </c>
      <c r="G169" s="184"/>
      <c r="H169" s="184">
        <f>(468.5+342.5)/2</f>
        <v>405.5</v>
      </c>
      <c r="I169" s="184">
        <v>510</v>
      </c>
      <c r="J169" s="185" t="s">
        <v>712</v>
      </c>
      <c r="K169" s="186">
        <f t="shared" ref="K169:K175" si="68">H169-F169</f>
        <v>10.5</v>
      </c>
      <c r="L169" s="187">
        <f t="shared" ref="L169:L175" si="69">K169/F169</f>
        <v>2.6582278481012658E-2</v>
      </c>
      <c r="M169" s="183" t="s">
        <v>613</v>
      </c>
      <c r="N169" s="181">
        <v>43606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67">
        <v>64</v>
      </c>
      <c r="B170" s="168">
        <v>42584</v>
      </c>
      <c r="C170" s="168"/>
      <c r="D170" s="169" t="s">
        <v>713</v>
      </c>
      <c r="E170" s="170" t="s">
        <v>604</v>
      </c>
      <c r="F170" s="171">
        <f>169.5-12.8</f>
        <v>156.69999999999999</v>
      </c>
      <c r="G170" s="171"/>
      <c r="H170" s="172">
        <v>77</v>
      </c>
      <c r="I170" s="172" t="s">
        <v>714</v>
      </c>
      <c r="J170" s="173" t="s">
        <v>715</v>
      </c>
      <c r="K170" s="174">
        <f t="shared" si="68"/>
        <v>-79.699999999999989</v>
      </c>
      <c r="L170" s="175">
        <f t="shared" si="69"/>
        <v>-0.50861518825781749</v>
      </c>
      <c r="M170" s="171" t="s">
        <v>605</v>
      </c>
      <c r="N170" s="168">
        <v>43522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67">
        <v>65</v>
      </c>
      <c r="B171" s="168">
        <v>42586</v>
      </c>
      <c r="C171" s="168"/>
      <c r="D171" s="169" t="s">
        <v>716</v>
      </c>
      <c r="E171" s="170" t="s">
        <v>592</v>
      </c>
      <c r="F171" s="171">
        <v>400</v>
      </c>
      <c r="G171" s="171"/>
      <c r="H171" s="172">
        <v>305</v>
      </c>
      <c r="I171" s="172">
        <v>475</v>
      </c>
      <c r="J171" s="173" t="s">
        <v>717</v>
      </c>
      <c r="K171" s="174">
        <f t="shared" si="68"/>
        <v>-95</v>
      </c>
      <c r="L171" s="175">
        <f t="shared" si="69"/>
        <v>-0.23749999999999999</v>
      </c>
      <c r="M171" s="171" t="s">
        <v>605</v>
      </c>
      <c r="N171" s="168">
        <v>43606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7">
        <v>66</v>
      </c>
      <c r="B172" s="158">
        <v>42593</v>
      </c>
      <c r="C172" s="158"/>
      <c r="D172" s="159" t="s">
        <v>718</v>
      </c>
      <c r="E172" s="160" t="s">
        <v>592</v>
      </c>
      <c r="F172" s="161">
        <v>86.5</v>
      </c>
      <c r="G172" s="160"/>
      <c r="H172" s="160">
        <v>130</v>
      </c>
      <c r="I172" s="162">
        <v>130</v>
      </c>
      <c r="J172" s="163" t="s">
        <v>719</v>
      </c>
      <c r="K172" s="164">
        <f t="shared" si="68"/>
        <v>43.5</v>
      </c>
      <c r="L172" s="165">
        <f t="shared" si="69"/>
        <v>0.50289017341040465</v>
      </c>
      <c r="M172" s="160" t="s">
        <v>595</v>
      </c>
      <c r="N172" s="166">
        <v>43091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7">
        <v>67</v>
      </c>
      <c r="B173" s="168">
        <v>42600</v>
      </c>
      <c r="C173" s="168"/>
      <c r="D173" s="169" t="s">
        <v>122</v>
      </c>
      <c r="E173" s="170" t="s">
        <v>592</v>
      </c>
      <c r="F173" s="171">
        <v>133.5</v>
      </c>
      <c r="G173" s="171"/>
      <c r="H173" s="172">
        <v>126.5</v>
      </c>
      <c r="I173" s="172">
        <v>178</v>
      </c>
      <c r="J173" s="173" t="s">
        <v>720</v>
      </c>
      <c r="K173" s="174">
        <f t="shared" si="68"/>
        <v>-7</v>
      </c>
      <c r="L173" s="175">
        <f t="shared" si="69"/>
        <v>-5.2434456928838954E-2</v>
      </c>
      <c r="M173" s="171" t="s">
        <v>605</v>
      </c>
      <c r="N173" s="168">
        <v>42615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7">
        <v>68</v>
      </c>
      <c r="B174" s="158">
        <v>42613</v>
      </c>
      <c r="C174" s="158"/>
      <c r="D174" s="159" t="s">
        <v>721</v>
      </c>
      <c r="E174" s="160" t="s">
        <v>592</v>
      </c>
      <c r="F174" s="161">
        <v>560</v>
      </c>
      <c r="G174" s="160"/>
      <c r="H174" s="160">
        <v>725</v>
      </c>
      <c r="I174" s="162">
        <v>725</v>
      </c>
      <c r="J174" s="163" t="s">
        <v>626</v>
      </c>
      <c r="K174" s="164">
        <f t="shared" si="68"/>
        <v>165</v>
      </c>
      <c r="L174" s="165">
        <f t="shared" si="69"/>
        <v>0.29464285714285715</v>
      </c>
      <c r="M174" s="160" t="s">
        <v>595</v>
      </c>
      <c r="N174" s="166">
        <v>42456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7">
        <v>69</v>
      </c>
      <c r="B175" s="158">
        <v>42614</v>
      </c>
      <c r="C175" s="158"/>
      <c r="D175" s="159" t="s">
        <v>722</v>
      </c>
      <c r="E175" s="160" t="s">
        <v>592</v>
      </c>
      <c r="F175" s="161">
        <v>160.5</v>
      </c>
      <c r="G175" s="160"/>
      <c r="H175" s="160">
        <v>210</v>
      </c>
      <c r="I175" s="162">
        <v>210</v>
      </c>
      <c r="J175" s="163" t="s">
        <v>626</v>
      </c>
      <c r="K175" s="164">
        <f t="shared" si="68"/>
        <v>49.5</v>
      </c>
      <c r="L175" s="165">
        <f t="shared" si="69"/>
        <v>0.30841121495327101</v>
      </c>
      <c r="M175" s="160" t="s">
        <v>595</v>
      </c>
      <c r="N175" s="166">
        <v>42871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7">
        <v>70</v>
      </c>
      <c r="B176" s="158">
        <v>42646</v>
      </c>
      <c r="C176" s="158"/>
      <c r="D176" s="159" t="s">
        <v>416</v>
      </c>
      <c r="E176" s="160" t="s">
        <v>592</v>
      </c>
      <c r="F176" s="161">
        <v>430</v>
      </c>
      <c r="G176" s="160"/>
      <c r="H176" s="160">
        <v>596</v>
      </c>
      <c r="I176" s="162">
        <v>575</v>
      </c>
      <c r="J176" s="163" t="s">
        <v>723</v>
      </c>
      <c r="K176" s="164">
        <v>166</v>
      </c>
      <c r="L176" s="165">
        <v>0.38604651162790699</v>
      </c>
      <c r="M176" s="160" t="s">
        <v>595</v>
      </c>
      <c r="N176" s="166">
        <v>42769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7">
        <v>71</v>
      </c>
      <c r="B177" s="158">
        <v>42657</v>
      </c>
      <c r="C177" s="158"/>
      <c r="D177" s="159" t="s">
        <v>724</v>
      </c>
      <c r="E177" s="160" t="s">
        <v>592</v>
      </c>
      <c r="F177" s="161">
        <v>280</v>
      </c>
      <c r="G177" s="160"/>
      <c r="H177" s="160">
        <v>345</v>
      </c>
      <c r="I177" s="162">
        <v>345</v>
      </c>
      <c r="J177" s="163" t="s">
        <v>626</v>
      </c>
      <c r="K177" s="164">
        <f t="shared" ref="K177:K182" si="70">H177-F177</f>
        <v>65</v>
      </c>
      <c r="L177" s="165">
        <f t="shared" ref="L177:L178" si="71">K177/F177</f>
        <v>0.23214285714285715</v>
      </c>
      <c r="M177" s="160" t="s">
        <v>595</v>
      </c>
      <c r="N177" s="166">
        <v>42814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7">
        <v>72</v>
      </c>
      <c r="B178" s="158">
        <v>42657</v>
      </c>
      <c r="C178" s="158"/>
      <c r="D178" s="159" t="s">
        <v>725</v>
      </c>
      <c r="E178" s="160" t="s">
        <v>592</v>
      </c>
      <c r="F178" s="161">
        <v>245</v>
      </c>
      <c r="G178" s="160"/>
      <c r="H178" s="160">
        <v>325.5</v>
      </c>
      <c r="I178" s="162">
        <v>330</v>
      </c>
      <c r="J178" s="163" t="s">
        <v>726</v>
      </c>
      <c r="K178" s="164">
        <f t="shared" si="70"/>
        <v>80.5</v>
      </c>
      <c r="L178" s="165">
        <f t="shared" si="71"/>
        <v>0.32857142857142857</v>
      </c>
      <c r="M178" s="160" t="s">
        <v>595</v>
      </c>
      <c r="N178" s="166">
        <v>42769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7">
        <v>73</v>
      </c>
      <c r="B179" s="158">
        <v>42660</v>
      </c>
      <c r="C179" s="158"/>
      <c r="D179" s="159" t="s">
        <v>727</v>
      </c>
      <c r="E179" s="160" t="s">
        <v>592</v>
      </c>
      <c r="F179" s="161">
        <v>125</v>
      </c>
      <c r="G179" s="160"/>
      <c r="H179" s="160">
        <v>160</v>
      </c>
      <c r="I179" s="162">
        <v>160</v>
      </c>
      <c r="J179" s="163" t="s">
        <v>680</v>
      </c>
      <c r="K179" s="164">
        <f t="shared" si="70"/>
        <v>35</v>
      </c>
      <c r="L179" s="165">
        <v>0.28000000000000003</v>
      </c>
      <c r="M179" s="160" t="s">
        <v>595</v>
      </c>
      <c r="N179" s="166">
        <v>42803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7">
        <v>74</v>
      </c>
      <c r="B180" s="158">
        <v>42660</v>
      </c>
      <c r="C180" s="158"/>
      <c r="D180" s="159" t="s">
        <v>728</v>
      </c>
      <c r="E180" s="160" t="s">
        <v>592</v>
      </c>
      <c r="F180" s="161">
        <v>114</v>
      </c>
      <c r="G180" s="160"/>
      <c r="H180" s="160">
        <v>145</v>
      </c>
      <c r="I180" s="162">
        <v>145</v>
      </c>
      <c r="J180" s="163" t="s">
        <v>680</v>
      </c>
      <c r="K180" s="164">
        <f t="shared" si="70"/>
        <v>31</v>
      </c>
      <c r="L180" s="165">
        <f t="shared" ref="L180:L182" si="72">K180/F180</f>
        <v>0.27192982456140352</v>
      </c>
      <c r="M180" s="160" t="s">
        <v>595</v>
      </c>
      <c r="N180" s="166">
        <v>42859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7">
        <v>75</v>
      </c>
      <c r="B181" s="158">
        <v>42660</v>
      </c>
      <c r="C181" s="158"/>
      <c r="D181" s="159" t="s">
        <v>729</v>
      </c>
      <c r="E181" s="160" t="s">
        <v>592</v>
      </c>
      <c r="F181" s="161">
        <v>212</v>
      </c>
      <c r="G181" s="160"/>
      <c r="H181" s="160">
        <v>280</v>
      </c>
      <c r="I181" s="162">
        <v>276</v>
      </c>
      <c r="J181" s="163" t="s">
        <v>730</v>
      </c>
      <c r="K181" s="164">
        <f t="shared" si="70"/>
        <v>68</v>
      </c>
      <c r="L181" s="165">
        <f t="shared" si="72"/>
        <v>0.32075471698113206</v>
      </c>
      <c r="M181" s="160" t="s">
        <v>595</v>
      </c>
      <c r="N181" s="166">
        <v>42858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7">
        <v>76</v>
      </c>
      <c r="B182" s="158">
        <v>42678</v>
      </c>
      <c r="C182" s="158"/>
      <c r="D182" s="159" t="s">
        <v>465</v>
      </c>
      <c r="E182" s="160" t="s">
        <v>592</v>
      </c>
      <c r="F182" s="161">
        <v>155</v>
      </c>
      <c r="G182" s="160"/>
      <c r="H182" s="160">
        <v>210</v>
      </c>
      <c r="I182" s="162">
        <v>210</v>
      </c>
      <c r="J182" s="163" t="s">
        <v>731</v>
      </c>
      <c r="K182" s="164">
        <f t="shared" si="70"/>
        <v>55</v>
      </c>
      <c r="L182" s="165">
        <f t="shared" si="72"/>
        <v>0.35483870967741937</v>
      </c>
      <c r="M182" s="160" t="s">
        <v>595</v>
      </c>
      <c r="N182" s="166">
        <v>42944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7">
        <v>77</v>
      </c>
      <c r="B183" s="168">
        <v>42710</v>
      </c>
      <c r="C183" s="168"/>
      <c r="D183" s="169" t="s">
        <v>732</v>
      </c>
      <c r="E183" s="170" t="s">
        <v>592</v>
      </c>
      <c r="F183" s="171">
        <v>150.5</v>
      </c>
      <c r="G183" s="171"/>
      <c r="H183" s="172">
        <v>72.5</v>
      </c>
      <c r="I183" s="172">
        <v>174</v>
      </c>
      <c r="J183" s="173" t="s">
        <v>733</v>
      </c>
      <c r="K183" s="174">
        <v>-78</v>
      </c>
      <c r="L183" s="175">
        <v>-0.51827242524916906</v>
      </c>
      <c r="M183" s="171" t="s">
        <v>605</v>
      </c>
      <c r="N183" s="168">
        <v>43333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7">
        <v>78</v>
      </c>
      <c r="B184" s="158">
        <v>42712</v>
      </c>
      <c r="C184" s="158"/>
      <c r="D184" s="159" t="s">
        <v>734</v>
      </c>
      <c r="E184" s="160" t="s">
        <v>592</v>
      </c>
      <c r="F184" s="161">
        <v>380</v>
      </c>
      <c r="G184" s="160"/>
      <c r="H184" s="160">
        <v>478</v>
      </c>
      <c r="I184" s="162">
        <v>468</v>
      </c>
      <c r="J184" s="163" t="s">
        <v>680</v>
      </c>
      <c r="K184" s="164">
        <f t="shared" ref="K184:K186" si="73">H184-F184</f>
        <v>98</v>
      </c>
      <c r="L184" s="165">
        <f t="shared" ref="L184:L186" si="74">K184/F184</f>
        <v>0.25789473684210529</v>
      </c>
      <c r="M184" s="160" t="s">
        <v>595</v>
      </c>
      <c r="N184" s="166">
        <v>43025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7">
        <v>79</v>
      </c>
      <c r="B185" s="158">
        <v>42734</v>
      </c>
      <c r="C185" s="158"/>
      <c r="D185" s="159" t="s">
        <v>121</v>
      </c>
      <c r="E185" s="160" t="s">
        <v>592</v>
      </c>
      <c r="F185" s="161">
        <v>305</v>
      </c>
      <c r="G185" s="160"/>
      <c r="H185" s="160">
        <v>375</v>
      </c>
      <c r="I185" s="162">
        <v>375</v>
      </c>
      <c r="J185" s="163" t="s">
        <v>680</v>
      </c>
      <c r="K185" s="164">
        <f t="shared" si="73"/>
        <v>70</v>
      </c>
      <c r="L185" s="165">
        <f t="shared" si="74"/>
        <v>0.22950819672131148</v>
      </c>
      <c r="M185" s="160" t="s">
        <v>595</v>
      </c>
      <c r="N185" s="166">
        <v>42768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7">
        <v>80</v>
      </c>
      <c r="B186" s="158">
        <v>42739</v>
      </c>
      <c r="C186" s="158"/>
      <c r="D186" s="159" t="s">
        <v>104</v>
      </c>
      <c r="E186" s="160" t="s">
        <v>592</v>
      </c>
      <c r="F186" s="161">
        <v>99.5</v>
      </c>
      <c r="G186" s="160"/>
      <c r="H186" s="160">
        <v>158</v>
      </c>
      <c r="I186" s="162">
        <v>158</v>
      </c>
      <c r="J186" s="163" t="s">
        <v>680</v>
      </c>
      <c r="K186" s="164">
        <f t="shared" si="73"/>
        <v>58.5</v>
      </c>
      <c r="L186" s="165">
        <f t="shared" si="74"/>
        <v>0.5879396984924623</v>
      </c>
      <c r="M186" s="160" t="s">
        <v>595</v>
      </c>
      <c r="N186" s="166">
        <v>42898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7">
        <v>81</v>
      </c>
      <c r="B187" s="158">
        <v>42739</v>
      </c>
      <c r="C187" s="158"/>
      <c r="D187" s="159" t="s">
        <v>104</v>
      </c>
      <c r="E187" s="160" t="s">
        <v>592</v>
      </c>
      <c r="F187" s="161">
        <v>99.5</v>
      </c>
      <c r="G187" s="160"/>
      <c r="H187" s="160">
        <v>158</v>
      </c>
      <c r="I187" s="162">
        <v>158</v>
      </c>
      <c r="J187" s="163" t="s">
        <v>680</v>
      </c>
      <c r="K187" s="164">
        <v>58.5</v>
      </c>
      <c r="L187" s="165">
        <v>0.58793969849246197</v>
      </c>
      <c r="M187" s="160" t="s">
        <v>595</v>
      </c>
      <c r="N187" s="166">
        <v>42898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7">
        <v>82</v>
      </c>
      <c r="B188" s="158">
        <v>42786</v>
      </c>
      <c r="C188" s="158"/>
      <c r="D188" s="159" t="s">
        <v>210</v>
      </c>
      <c r="E188" s="160" t="s">
        <v>592</v>
      </c>
      <c r="F188" s="161">
        <v>140.5</v>
      </c>
      <c r="G188" s="160"/>
      <c r="H188" s="160">
        <v>220</v>
      </c>
      <c r="I188" s="162">
        <v>220</v>
      </c>
      <c r="J188" s="163" t="s">
        <v>680</v>
      </c>
      <c r="K188" s="164">
        <f>H188-F188</f>
        <v>79.5</v>
      </c>
      <c r="L188" s="165">
        <f>K188/F188</f>
        <v>0.5658362989323843</v>
      </c>
      <c r="M188" s="160" t="s">
        <v>595</v>
      </c>
      <c r="N188" s="166">
        <v>42864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7">
        <v>83</v>
      </c>
      <c r="B189" s="158">
        <v>42786</v>
      </c>
      <c r="C189" s="158"/>
      <c r="D189" s="159" t="s">
        <v>735</v>
      </c>
      <c r="E189" s="160" t="s">
        <v>592</v>
      </c>
      <c r="F189" s="161">
        <v>202.5</v>
      </c>
      <c r="G189" s="160"/>
      <c r="H189" s="160">
        <v>234</v>
      </c>
      <c r="I189" s="162">
        <v>234</v>
      </c>
      <c r="J189" s="163" t="s">
        <v>680</v>
      </c>
      <c r="K189" s="164">
        <v>31.5</v>
      </c>
      <c r="L189" s="165">
        <v>0.155555555555556</v>
      </c>
      <c r="M189" s="160" t="s">
        <v>595</v>
      </c>
      <c r="N189" s="166">
        <v>42836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7">
        <v>84</v>
      </c>
      <c r="B190" s="158">
        <v>42818</v>
      </c>
      <c r="C190" s="158"/>
      <c r="D190" s="159" t="s">
        <v>736</v>
      </c>
      <c r="E190" s="160" t="s">
        <v>592</v>
      </c>
      <c r="F190" s="161">
        <v>300.5</v>
      </c>
      <c r="G190" s="160"/>
      <c r="H190" s="160">
        <v>417.5</v>
      </c>
      <c r="I190" s="162">
        <v>420</v>
      </c>
      <c r="J190" s="163" t="s">
        <v>737</v>
      </c>
      <c r="K190" s="164">
        <f>H190-F190</f>
        <v>117</v>
      </c>
      <c r="L190" s="165">
        <f>K190/F190</f>
        <v>0.38935108153078202</v>
      </c>
      <c r="M190" s="160" t="s">
        <v>595</v>
      </c>
      <c r="N190" s="166">
        <v>43070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7">
        <v>85</v>
      </c>
      <c r="B191" s="158">
        <v>42818</v>
      </c>
      <c r="C191" s="158"/>
      <c r="D191" s="159" t="s">
        <v>710</v>
      </c>
      <c r="E191" s="160" t="s">
        <v>592</v>
      </c>
      <c r="F191" s="161">
        <v>850</v>
      </c>
      <c r="G191" s="160"/>
      <c r="H191" s="160">
        <v>1042.5</v>
      </c>
      <c r="I191" s="162">
        <v>1023</v>
      </c>
      <c r="J191" s="163" t="s">
        <v>738</v>
      </c>
      <c r="K191" s="164">
        <v>192.5</v>
      </c>
      <c r="L191" s="165">
        <v>0.22647058823529401</v>
      </c>
      <c r="M191" s="160" t="s">
        <v>595</v>
      </c>
      <c r="N191" s="166">
        <v>42830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7">
        <v>86</v>
      </c>
      <c r="B192" s="158">
        <v>42830</v>
      </c>
      <c r="C192" s="158"/>
      <c r="D192" s="159" t="s">
        <v>496</v>
      </c>
      <c r="E192" s="160" t="s">
        <v>592</v>
      </c>
      <c r="F192" s="161">
        <v>785</v>
      </c>
      <c r="G192" s="160"/>
      <c r="H192" s="160">
        <v>930</v>
      </c>
      <c r="I192" s="162">
        <v>920</v>
      </c>
      <c r="J192" s="163" t="s">
        <v>739</v>
      </c>
      <c r="K192" s="164">
        <f>H192-F192</f>
        <v>145</v>
      </c>
      <c r="L192" s="165">
        <f>K192/F192</f>
        <v>0.18471337579617833</v>
      </c>
      <c r="M192" s="160" t="s">
        <v>595</v>
      </c>
      <c r="N192" s="166">
        <v>42976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67">
        <v>87</v>
      </c>
      <c r="B193" s="168">
        <v>42831</v>
      </c>
      <c r="C193" s="168"/>
      <c r="D193" s="169" t="s">
        <v>740</v>
      </c>
      <c r="E193" s="170" t="s">
        <v>592</v>
      </c>
      <c r="F193" s="171">
        <v>40</v>
      </c>
      <c r="G193" s="171"/>
      <c r="H193" s="172">
        <v>13.1</v>
      </c>
      <c r="I193" s="172">
        <v>60</v>
      </c>
      <c r="J193" s="173" t="s">
        <v>741</v>
      </c>
      <c r="K193" s="174">
        <v>-26.9</v>
      </c>
      <c r="L193" s="175">
        <v>-0.67249999999999999</v>
      </c>
      <c r="M193" s="171" t="s">
        <v>605</v>
      </c>
      <c r="N193" s="168">
        <v>43138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7">
        <v>88</v>
      </c>
      <c r="B194" s="158">
        <v>42837</v>
      </c>
      <c r="C194" s="158"/>
      <c r="D194" s="159" t="s">
        <v>102</v>
      </c>
      <c r="E194" s="160" t="s">
        <v>592</v>
      </c>
      <c r="F194" s="161">
        <v>289.5</v>
      </c>
      <c r="G194" s="160"/>
      <c r="H194" s="160">
        <v>354</v>
      </c>
      <c r="I194" s="162">
        <v>360</v>
      </c>
      <c r="J194" s="163" t="s">
        <v>742</v>
      </c>
      <c r="K194" s="164">
        <f t="shared" ref="K194:K202" si="75">H194-F194</f>
        <v>64.5</v>
      </c>
      <c r="L194" s="165">
        <f t="shared" ref="L194:L202" si="76">K194/F194</f>
        <v>0.22279792746113988</v>
      </c>
      <c r="M194" s="160" t="s">
        <v>595</v>
      </c>
      <c r="N194" s="166">
        <v>43040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7">
        <v>89</v>
      </c>
      <c r="B195" s="158">
        <v>42845</v>
      </c>
      <c r="C195" s="158"/>
      <c r="D195" s="159" t="s">
        <v>436</v>
      </c>
      <c r="E195" s="160" t="s">
        <v>592</v>
      </c>
      <c r="F195" s="161">
        <v>700</v>
      </c>
      <c r="G195" s="160"/>
      <c r="H195" s="160">
        <v>840</v>
      </c>
      <c r="I195" s="162">
        <v>840</v>
      </c>
      <c r="J195" s="163" t="s">
        <v>743</v>
      </c>
      <c r="K195" s="164">
        <f t="shared" si="75"/>
        <v>140</v>
      </c>
      <c r="L195" s="165">
        <f t="shared" si="76"/>
        <v>0.2</v>
      </c>
      <c r="M195" s="160" t="s">
        <v>595</v>
      </c>
      <c r="N195" s="166">
        <v>42893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7">
        <v>90</v>
      </c>
      <c r="B196" s="158">
        <v>42887</v>
      </c>
      <c r="C196" s="158"/>
      <c r="D196" s="159" t="s">
        <v>744</v>
      </c>
      <c r="E196" s="160" t="s">
        <v>592</v>
      </c>
      <c r="F196" s="161">
        <v>130</v>
      </c>
      <c r="G196" s="160"/>
      <c r="H196" s="160">
        <v>144.25</v>
      </c>
      <c r="I196" s="162">
        <v>170</v>
      </c>
      <c r="J196" s="163" t="s">
        <v>745</v>
      </c>
      <c r="K196" s="164">
        <f t="shared" si="75"/>
        <v>14.25</v>
      </c>
      <c r="L196" s="165">
        <f t="shared" si="76"/>
        <v>0.10961538461538461</v>
      </c>
      <c r="M196" s="160" t="s">
        <v>595</v>
      </c>
      <c r="N196" s="166">
        <v>43675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7">
        <v>91</v>
      </c>
      <c r="B197" s="158">
        <v>42901</v>
      </c>
      <c r="C197" s="158"/>
      <c r="D197" s="159" t="s">
        <v>746</v>
      </c>
      <c r="E197" s="160" t="s">
        <v>592</v>
      </c>
      <c r="F197" s="161">
        <v>214.5</v>
      </c>
      <c r="G197" s="160"/>
      <c r="H197" s="160">
        <v>262</v>
      </c>
      <c r="I197" s="162">
        <v>262</v>
      </c>
      <c r="J197" s="163" t="s">
        <v>615</v>
      </c>
      <c r="K197" s="164">
        <f t="shared" si="75"/>
        <v>47.5</v>
      </c>
      <c r="L197" s="165">
        <f t="shared" si="76"/>
        <v>0.22144522144522144</v>
      </c>
      <c r="M197" s="160" t="s">
        <v>595</v>
      </c>
      <c r="N197" s="166">
        <v>42977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8">
        <v>92</v>
      </c>
      <c r="B198" s="189">
        <v>42933</v>
      </c>
      <c r="C198" s="189"/>
      <c r="D198" s="190" t="s">
        <v>747</v>
      </c>
      <c r="E198" s="191" t="s">
        <v>592</v>
      </c>
      <c r="F198" s="192">
        <v>370</v>
      </c>
      <c r="G198" s="191"/>
      <c r="H198" s="191">
        <v>447.5</v>
      </c>
      <c r="I198" s="193">
        <v>450</v>
      </c>
      <c r="J198" s="194" t="s">
        <v>680</v>
      </c>
      <c r="K198" s="164">
        <f t="shared" si="75"/>
        <v>77.5</v>
      </c>
      <c r="L198" s="195">
        <f t="shared" si="76"/>
        <v>0.20945945945945946</v>
      </c>
      <c r="M198" s="191" t="s">
        <v>595</v>
      </c>
      <c r="N198" s="196">
        <v>43035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8">
        <v>93</v>
      </c>
      <c r="B199" s="189">
        <v>42943</v>
      </c>
      <c r="C199" s="189"/>
      <c r="D199" s="190" t="s">
        <v>208</v>
      </c>
      <c r="E199" s="191" t="s">
        <v>592</v>
      </c>
      <c r="F199" s="192">
        <v>657.5</v>
      </c>
      <c r="G199" s="191"/>
      <c r="H199" s="191">
        <v>825</v>
      </c>
      <c r="I199" s="193">
        <v>820</v>
      </c>
      <c r="J199" s="194" t="s">
        <v>680</v>
      </c>
      <c r="K199" s="164">
        <f t="shared" si="75"/>
        <v>167.5</v>
      </c>
      <c r="L199" s="195">
        <f t="shared" si="76"/>
        <v>0.25475285171102663</v>
      </c>
      <c r="M199" s="191" t="s">
        <v>595</v>
      </c>
      <c r="N199" s="196">
        <v>43090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7">
        <v>94</v>
      </c>
      <c r="B200" s="158">
        <v>42964</v>
      </c>
      <c r="C200" s="158"/>
      <c r="D200" s="159" t="s">
        <v>384</v>
      </c>
      <c r="E200" s="160" t="s">
        <v>592</v>
      </c>
      <c r="F200" s="161">
        <v>605</v>
      </c>
      <c r="G200" s="160"/>
      <c r="H200" s="160">
        <v>750</v>
      </c>
      <c r="I200" s="162">
        <v>750</v>
      </c>
      <c r="J200" s="163" t="s">
        <v>739</v>
      </c>
      <c r="K200" s="164">
        <f t="shared" si="75"/>
        <v>145</v>
      </c>
      <c r="L200" s="165">
        <f t="shared" si="76"/>
        <v>0.23966942148760331</v>
      </c>
      <c r="M200" s="160" t="s">
        <v>595</v>
      </c>
      <c r="N200" s="166">
        <v>43027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67">
        <v>95</v>
      </c>
      <c r="B201" s="168">
        <v>42979</v>
      </c>
      <c r="C201" s="168"/>
      <c r="D201" s="176" t="s">
        <v>748</v>
      </c>
      <c r="E201" s="171" t="s">
        <v>592</v>
      </c>
      <c r="F201" s="171">
        <v>255</v>
      </c>
      <c r="G201" s="172"/>
      <c r="H201" s="172">
        <v>217.25</v>
      </c>
      <c r="I201" s="172">
        <v>320</v>
      </c>
      <c r="J201" s="173" t="s">
        <v>749</v>
      </c>
      <c r="K201" s="174">
        <f t="shared" si="75"/>
        <v>-37.75</v>
      </c>
      <c r="L201" s="177">
        <f t="shared" si="76"/>
        <v>-0.14803921568627451</v>
      </c>
      <c r="M201" s="171" t="s">
        <v>605</v>
      </c>
      <c r="N201" s="168">
        <v>43661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7">
        <v>96</v>
      </c>
      <c r="B202" s="158">
        <v>42997</v>
      </c>
      <c r="C202" s="158"/>
      <c r="D202" s="159" t="s">
        <v>750</v>
      </c>
      <c r="E202" s="160" t="s">
        <v>592</v>
      </c>
      <c r="F202" s="161">
        <v>215</v>
      </c>
      <c r="G202" s="160"/>
      <c r="H202" s="160">
        <v>258</v>
      </c>
      <c r="I202" s="162">
        <v>258</v>
      </c>
      <c r="J202" s="163" t="s">
        <v>680</v>
      </c>
      <c r="K202" s="164">
        <f t="shared" si="75"/>
        <v>43</v>
      </c>
      <c r="L202" s="165">
        <f t="shared" si="76"/>
        <v>0.2</v>
      </c>
      <c r="M202" s="160" t="s">
        <v>595</v>
      </c>
      <c r="N202" s="166">
        <v>43040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7">
        <v>97</v>
      </c>
      <c r="B203" s="158">
        <v>42997</v>
      </c>
      <c r="C203" s="158"/>
      <c r="D203" s="159" t="s">
        <v>750</v>
      </c>
      <c r="E203" s="160" t="s">
        <v>592</v>
      </c>
      <c r="F203" s="161">
        <v>215</v>
      </c>
      <c r="G203" s="160"/>
      <c r="H203" s="160">
        <v>258</v>
      </c>
      <c r="I203" s="162">
        <v>258</v>
      </c>
      <c r="J203" s="194" t="s">
        <v>680</v>
      </c>
      <c r="K203" s="164">
        <v>43</v>
      </c>
      <c r="L203" s="165">
        <v>0.2</v>
      </c>
      <c r="M203" s="160" t="s">
        <v>595</v>
      </c>
      <c r="N203" s="166">
        <v>43040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8">
        <v>98</v>
      </c>
      <c r="B204" s="189">
        <v>42998</v>
      </c>
      <c r="C204" s="189"/>
      <c r="D204" s="190" t="s">
        <v>751</v>
      </c>
      <c r="E204" s="191" t="s">
        <v>592</v>
      </c>
      <c r="F204" s="161">
        <v>75</v>
      </c>
      <c r="G204" s="191"/>
      <c r="H204" s="191">
        <v>90</v>
      </c>
      <c r="I204" s="193">
        <v>90</v>
      </c>
      <c r="J204" s="163" t="s">
        <v>752</v>
      </c>
      <c r="K204" s="164">
        <f t="shared" ref="K204:K209" si="77">H204-F204</f>
        <v>15</v>
      </c>
      <c r="L204" s="165">
        <f t="shared" ref="L204:L209" si="78">K204/F204</f>
        <v>0.2</v>
      </c>
      <c r="M204" s="160" t="s">
        <v>595</v>
      </c>
      <c r="N204" s="166">
        <v>43019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8">
        <v>99</v>
      </c>
      <c r="B205" s="189">
        <v>43011</v>
      </c>
      <c r="C205" s="189"/>
      <c r="D205" s="190" t="s">
        <v>753</v>
      </c>
      <c r="E205" s="191" t="s">
        <v>592</v>
      </c>
      <c r="F205" s="192">
        <v>315</v>
      </c>
      <c r="G205" s="191"/>
      <c r="H205" s="191">
        <v>392</v>
      </c>
      <c r="I205" s="193">
        <v>384</v>
      </c>
      <c r="J205" s="194" t="s">
        <v>754</v>
      </c>
      <c r="K205" s="164">
        <f t="shared" si="77"/>
        <v>77</v>
      </c>
      <c r="L205" s="195">
        <f t="shared" si="78"/>
        <v>0.24444444444444444</v>
      </c>
      <c r="M205" s="191" t="s">
        <v>595</v>
      </c>
      <c r="N205" s="196">
        <v>43017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8">
        <v>100</v>
      </c>
      <c r="B206" s="189">
        <v>43013</v>
      </c>
      <c r="C206" s="189"/>
      <c r="D206" s="190" t="s">
        <v>469</v>
      </c>
      <c r="E206" s="191" t="s">
        <v>592</v>
      </c>
      <c r="F206" s="192">
        <v>145</v>
      </c>
      <c r="G206" s="191"/>
      <c r="H206" s="191">
        <v>179</v>
      </c>
      <c r="I206" s="193">
        <v>180</v>
      </c>
      <c r="J206" s="194" t="s">
        <v>755</v>
      </c>
      <c r="K206" s="164">
        <f t="shared" si="77"/>
        <v>34</v>
      </c>
      <c r="L206" s="195">
        <f t="shared" si="78"/>
        <v>0.23448275862068965</v>
      </c>
      <c r="M206" s="191" t="s">
        <v>595</v>
      </c>
      <c r="N206" s="196">
        <v>43025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8">
        <v>101</v>
      </c>
      <c r="B207" s="189">
        <v>43014</v>
      </c>
      <c r="C207" s="189"/>
      <c r="D207" s="190" t="s">
        <v>359</v>
      </c>
      <c r="E207" s="191" t="s">
        <v>592</v>
      </c>
      <c r="F207" s="192">
        <v>256</v>
      </c>
      <c r="G207" s="191"/>
      <c r="H207" s="191">
        <v>323</v>
      </c>
      <c r="I207" s="193">
        <v>320</v>
      </c>
      <c r="J207" s="194" t="s">
        <v>680</v>
      </c>
      <c r="K207" s="164">
        <f t="shared" si="77"/>
        <v>67</v>
      </c>
      <c r="L207" s="195">
        <f t="shared" si="78"/>
        <v>0.26171875</v>
      </c>
      <c r="M207" s="191" t="s">
        <v>595</v>
      </c>
      <c r="N207" s="196">
        <v>43067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8">
        <v>102</v>
      </c>
      <c r="B208" s="189">
        <v>43017</v>
      </c>
      <c r="C208" s="189"/>
      <c r="D208" s="190" t="s">
        <v>373</v>
      </c>
      <c r="E208" s="191" t="s">
        <v>592</v>
      </c>
      <c r="F208" s="192">
        <v>137.5</v>
      </c>
      <c r="G208" s="191"/>
      <c r="H208" s="191">
        <v>184</v>
      </c>
      <c r="I208" s="193">
        <v>183</v>
      </c>
      <c r="J208" s="194" t="s">
        <v>756</v>
      </c>
      <c r="K208" s="164">
        <f t="shared" si="77"/>
        <v>46.5</v>
      </c>
      <c r="L208" s="195">
        <f t="shared" si="78"/>
        <v>0.33818181818181819</v>
      </c>
      <c r="M208" s="191" t="s">
        <v>595</v>
      </c>
      <c r="N208" s="196">
        <v>43108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8">
        <v>103</v>
      </c>
      <c r="B209" s="189">
        <v>43018</v>
      </c>
      <c r="C209" s="189"/>
      <c r="D209" s="190" t="s">
        <v>757</v>
      </c>
      <c r="E209" s="191" t="s">
        <v>592</v>
      </c>
      <c r="F209" s="192">
        <v>125.5</v>
      </c>
      <c r="G209" s="191"/>
      <c r="H209" s="191">
        <v>158</v>
      </c>
      <c r="I209" s="193">
        <v>155</v>
      </c>
      <c r="J209" s="194" t="s">
        <v>758</v>
      </c>
      <c r="K209" s="164">
        <f t="shared" si="77"/>
        <v>32.5</v>
      </c>
      <c r="L209" s="195">
        <f t="shared" si="78"/>
        <v>0.25896414342629481</v>
      </c>
      <c r="M209" s="191" t="s">
        <v>595</v>
      </c>
      <c r="N209" s="196">
        <v>43067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8">
        <v>104</v>
      </c>
      <c r="B210" s="189">
        <v>43018</v>
      </c>
      <c r="C210" s="189"/>
      <c r="D210" s="190" t="s">
        <v>759</v>
      </c>
      <c r="E210" s="191" t="s">
        <v>592</v>
      </c>
      <c r="F210" s="192">
        <v>895</v>
      </c>
      <c r="G210" s="191"/>
      <c r="H210" s="191">
        <v>1122.5</v>
      </c>
      <c r="I210" s="193">
        <v>1078</v>
      </c>
      <c r="J210" s="194" t="s">
        <v>760</v>
      </c>
      <c r="K210" s="164">
        <v>227.5</v>
      </c>
      <c r="L210" s="195">
        <v>0.25418994413407803</v>
      </c>
      <c r="M210" s="191" t="s">
        <v>595</v>
      </c>
      <c r="N210" s="196">
        <v>43117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8">
        <v>105</v>
      </c>
      <c r="B211" s="189">
        <v>43020</v>
      </c>
      <c r="C211" s="189"/>
      <c r="D211" s="190" t="s">
        <v>368</v>
      </c>
      <c r="E211" s="191" t="s">
        <v>592</v>
      </c>
      <c r="F211" s="192">
        <v>525</v>
      </c>
      <c r="G211" s="191"/>
      <c r="H211" s="191">
        <v>629</v>
      </c>
      <c r="I211" s="193">
        <v>629</v>
      </c>
      <c r="J211" s="194" t="s">
        <v>680</v>
      </c>
      <c r="K211" s="164">
        <v>104</v>
      </c>
      <c r="L211" s="195">
        <v>0.19809523809523799</v>
      </c>
      <c r="M211" s="191" t="s">
        <v>595</v>
      </c>
      <c r="N211" s="196">
        <v>43119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8">
        <v>106</v>
      </c>
      <c r="B212" s="189">
        <v>43046</v>
      </c>
      <c r="C212" s="189"/>
      <c r="D212" s="190" t="s">
        <v>409</v>
      </c>
      <c r="E212" s="191" t="s">
        <v>592</v>
      </c>
      <c r="F212" s="192">
        <v>740</v>
      </c>
      <c r="G212" s="191"/>
      <c r="H212" s="191">
        <v>892.5</v>
      </c>
      <c r="I212" s="193">
        <v>900</v>
      </c>
      <c r="J212" s="194" t="s">
        <v>761</v>
      </c>
      <c r="K212" s="164">
        <f t="shared" ref="K212:K214" si="79">H212-F212</f>
        <v>152.5</v>
      </c>
      <c r="L212" s="195">
        <f t="shared" ref="L212:L214" si="80">K212/F212</f>
        <v>0.20608108108108109</v>
      </c>
      <c r="M212" s="191" t="s">
        <v>595</v>
      </c>
      <c r="N212" s="196">
        <v>43052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7">
        <v>107</v>
      </c>
      <c r="B213" s="158">
        <v>43073</v>
      </c>
      <c r="C213" s="158"/>
      <c r="D213" s="159" t="s">
        <v>762</v>
      </c>
      <c r="E213" s="160" t="s">
        <v>592</v>
      </c>
      <c r="F213" s="161">
        <v>118.5</v>
      </c>
      <c r="G213" s="160"/>
      <c r="H213" s="160">
        <v>143.5</v>
      </c>
      <c r="I213" s="162">
        <v>145</v>
      </c>
      <c r="J213" s="163" t="s">
        <v>763</v>
      </c>
      <c r="K213" s="164">
        <f t="shared" si="79"/>
        <v>25</v>
      </c>
      <c r="L213" s="165">
        <f t="shared" si="80"/>
        <v>0.2109704641350211</v>
      </c>
      <c r="M213" s="160" t="s">
        <v>595</v>
      </c>
      <c r="N213" s="166">
        <v>43097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67">
        <v>108</v>
      </c>
      <c r="B214" s="168">
        <v>43090</v>
      </c>
      <c r="C214" s="168"/>
      <c r="D214" s="169" t="s">
        <v>441</v>
      </c>
      <c r="E214" s="170" t="s">
        <v>592</v>
      </c>
      <c r="F214" s="171">
        <v>715</v>
      </c>
      <c r="G214" s="171"/>
      <c r="H214" s="172">
        <v>500</v>
      </c>
      <c r="I214" s="172">
        <v>872</v>
      </c>
      <c r="J214" s="173" t="s">
        <v>764</v>
      </c>
      <c r="K214" s="174">
        <f t="shared" si="79"/>
        <v>-215</v>
      </c>
      <c r="L214" s="175">
        <f t="shared" si="80"/>
        <v>-0.30069930069930068</v>
      </c>
      <c r="M214" s="171" t="s">
        <v>605</v>
      </c>
      <c r="N214" s="168">
        <v>43670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7">
        <v>109</v>
      </c>
      <c r="B215" s="158">
        <v>43098</v>
      </c>
      <c r="C215" s="158"/>
      <c r="D215" s="159" t="s">
        <v>753</v>
      </c>
      <c r="E215" s="160" t="s">
        <v>592</v>
      </c>
      <c r="F215" s="161">
        <v>435</v>
      </c>
      <c r="G215" s="160"/>
      <c r="H215" s="160">
        <v>542.5</v>
      </c>
      <c r="I215" s="162">
        <v>539</v>
      </c>
      <c r="J215" s="163" t="s">
        <v>680</v>
      </c>
      <c r="K215" s="164">
        <v>107.5</v>
      </c>
      <c r="L215" s="165">
        <v>0.247126436781609</v>
      </c>
      <c r="M215" s="160" t="s">
        <v>595</v>
      </c>
      <c r="N215" s="166">
        <v>43206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7">
        <v>110</v>
      </c>
      <c r="B216" s="158">
        <v>43098</v>
      </c>
      <c r="C216" s="158"/>
      <c r="D216" s="159" t="s">
        <v>561</v>
      </c>
      <c r="E216" s="160" t="s">
        <v>592</v>
      </c>
      <c r="F216" s="161">
        <v>885</v>
      </c>
      <c r="G216" s="160"/>
      <c r="H216" s="160">
        <v>1090</v>
      </c>
      <c r="I216" s="162">
        <v>1084</v>
      </c>
      <c r="J216" s="163" t="s">
        <v>680</v>
      </c>
      <c r="K216" s="164">
        <v>205</v>
      </c>
      <c r="L216" s="165">
        <v>0.23163841807909599</v>
      </c>
      <c r="M216" s="160" t="s">
        <v>595</v>
      </c>
      <c r="N216" s="166">
        <v>43213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7">
        <v>111</v>
      </c>
      <c r="B217" s="198">
        <v>43192</v>
      </c>
      <c r="C217" s="198"/>
      <c r="D217" s="176" t="s">
        <v>765</v>
      </c>
      <c r="E217" s="171" t="s">
        <v>592</v>
      </c>
      <c r="F217" s="199">
        <v>478.5</v>
      </c>
      <c r="G217" s="171"/>
      <c r="H217" s="171">
        <v>442</v>
      </c>
      <c r="I217" s="172">
        <v>613</v>
      </c>
      <c r="J217" s="173" t="s">
        <v>766</v>
      </c>
      <c r="K217" s="174">
        <f t="shared" ref="K217:K220" si="81">H217-F217</f>
        <v>-36.5</v>
      </c>
      <c r="L217" s="175">
        <f t="shared" ref="L217:L220" si="82">K217/F217</f>
        <v>-7.6280041797283177E-2</v>
      </c>
      <c r="M217" s="171" t="s">
        <v>605</v>
      </c>
      <c r="N217" s="168">
        <v>43762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67">
        <v>112</v>
      </c>
      <c r="B218" s="168">
        <v>43194</v>
      </c>
      <c r="C218" s="168"/>
      <c r="D218" s="169" t="s">
        <v>767</v>
      </c>
      <c r="E218" s="170" t="s">
        <v>592</v>
      </c>
      <c r="F218" s="171">
        <f>141.5-7.3</f>
        <v>134.19999999999999</v>
      </c>
      <c r="G218" s="171"/>
      <c r="H218" s="172">
        <v>77</v>
      </c>
      <c r="I218" s="172">
        <v>180</v>
      </c>
      <c r="J218" s="173" t="s">
        <v>768</v>
      </c>
      <c r="K218" s="174">
        <f t="shared" si="81"/>
        <v>-57.199999999999989</v>
      </c>
      <c r="L218" s="175">
        <f t="shared" si="82"/>
        <v>-0.42622950819672129</v>
      </c>
      <c r="M218" s="171" t="s">
        <v>605</v>
      </c>
      <c r="N218" s="168">
        <v>43522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67">
        <v>113</v>
      </c>
      <c r="B219" s="168">
        <v>43209</v>
      </c>
      <c r="C219" s="168"/>
      <c r="D219" s="169" t="s">
        <v>769</v>
      </c>
      <c r="E219" s="170" t="s">
        <v>592</v>
      </c>
      <c r="F219" s="171">
        <v>430</v>
      </c>
      <c r="G219" s="171"/>
      <c r="H219" s="172">
        <v>220</v>
      </c>
      <c r="I219" s="172">
        <v>537</v>
      </c>
      <c r="J219" s="173" t="s">
        <v>770</v>
      </c>
      <c r="K219" s="174">
        <f t="shared" si="81"/>
        <v>-210</v>
      </c>
      <c r="L219" s="175">
        <f t="shared" si="82"/>
        <v>-0.48837209302325579</v>
      </c>
      <c r="M219" s="171" t="s">
        <v>605</v>
      </c>
      <c r="N219" s="168">
        <v>43252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8">
        <v>114</v>
      </c>
      <c r="B220" s="189">
        <v>43220</v>
      </c>
      <c r="C220" s="189"/>
      <c r="D220" s="190" t="s">
        <v>771</v>
      </c>
      <c r="E220" s="191" t="s">
        <v>592</v>
      </c>
      <c r="F220" s="191">
        <v>153.5</v>
      </c>
      <c r="G220" s="191"/>
      <c r="H220" s="191">
        <v>196</v>
      </c>
      <c r="I220" s="193">
        <v>196</v>
      </c>
      <c r="J220" s="163" t="s">
        <v>772</v>
      </c>
      <c r="K220" s="164">
        <f t="shared" si="81"/>
        <v>42.5</v>
      </c>
      <c r="L220" s="165">
        <f t="shared" si="82"/>
        <v>0.27687296416938112</v>
      </c>
      <c r="M220" s="160" t="s">
        <v>595</v>
      </c>
      <c r="N220" s="166">
        <v>43605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67">
        <v>115</v>
      </c>
      <c r="B221" s="168">
        <v>43306</v>
      </c>
      <c r="C221" s="168"/>
      <c r="D221" s="169" t="s">
        <v>740</v>
      </c>
      <c r="E221" s="170" t="s">
        <v>592</v>
      </c>
      <c r="F221" s="171">
        <v>27.5</v>
      </c>
      <c r="G221" s="171"/>
      <c r="H221" s="172">
        <v>13.1</v>
      </c>
      <c r="I221" s="172">
        <v>60</v>
      </c>
      <c r="J221" s="173" t="s">
        <v>773</v>
      </c>
      <c r="K221" s="174">
        <v>-14.4</v>
      </c>
      <c r="L221" s="175">
        <v>-0.52363636363636401</v>
      </c>
      <c r="M221" s="171" t="s">
        <v>605</v>
      </c>
      <c r="N221" s="168">
        <v>43138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7">
        <v>116</v>
      </c>
      <c r="B222" s="198">
        <v>43318</v>
      </c>
      <c r="C222" s="198"/>
      <c r="D222" s="176" t="s">
        <v>774</v>
      </c>
      <c r="E222" s="171" t="s">
        <v>592</v>
      </c>
      <c r="F222" s="171">
        <v>148.5</v>
      </c>
      <c r="G222" s="171"/>
      <c r="H222" s="171">
        <v>102</v>
      </c>
      <c r="I222" s="172">
        <v>182</v>
      </c>
      <c r="J222" s="173" t="s">
        <v>775</v>
      </c>
      <c r="K222" s="174">
        <f>H222-F222</f>
        <v>-46.5</v>
      </c>
      <c r="L222" s="175">
        <f>K222/F222</f>
        <v>-0.31313131313131315</v>
      </c>
      <c r="M222" s="171" t="s">
        <v>605</v>
      </c>
      <c r="N222" s="168">
        <v>43661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7">
        <v>117</v>
      </c>
      <c r="B223" s="158">
        <v>43335</v>
      </c>
      <c r="C223" s="158"/>
      <c r="D223" s="159" t="s">
        <v>776</v>
      </c>
      <c r="E223" s="160" t="s">
        <v>592</v>
      </c>
      <c r="F223" s="191">
        <v>285</v>
      </c>
      <c r="G223" s="160"/>
      <c r="H223" s="160">
        <v>355</v>
      </c>
      <c r="I223" s="162">
        <v>364</v>
      </c>
      <c r="J223" s="163" t="s">
        <v>777</v>
      </c>
      <c r="K223" s="164">
        <v>70</v>
      </c>
      <c r="L223" s="165">
        <v>0.24561403508771901</v>
      </c>
      <c r="M223" s="160" t="s">
        <v>595</v>
      </c>
      <c r="N223" s="166">
        <v>43455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7">
        <v>118</v>
      </c>
      <c r="B224" s="158">
        <v>43341</v>
      </c>
      <c r="C224" s="158"/>
      <c r="D224" s="159" t="s">
        <v>399</v>
      </c>
      <c r="E224" s="160" t="s">
        <v>592</v>
      </c>
      <c r="F224" s="191">
        <v>525</v>
      </c>
      <c r="G224" s="160"/>
      <c r="H224" s="160">
        <v>585</v>
      </c>
      <c r="I224" s="162">
        <v>635</v>
      </c>
      <c r="J224" s="163" t="s">
        <v>778</v>
      </c>
      <c r="K224" s="164">
        <f t="shared" ref="K224:K275" si="83">H224-F224</f>
        <v>60</v>
      </c>
      <c r="L224" s="165">
        <f t="shared" ref="L224:L275" si="84">K224/F224</f>
        <v>0.11428571428571428</v>
      </c>
      <c r="M224" s="160" t="s">
        <v>595</v>
      </c>
      <c r="N224" s="166">
        <v>43662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7">
        <v>119</v>
      </c>
      <c r="B225" s="158">
        <v>43395</v>
      </c>
      <c r="C225" s="158"/>
      <c r="D225" s="159" t="s">
        <v>384</v>
      </c>
      <c r="E225" s="160" t="s">
        <v>592</v>
      </c>
      <c r="F225" s="191">
        <v>475</v>
      </c>
      <c r="G225" s="160"/>
      <c r="H225" s="160">
        <v>574</v>
      </c>
      <c r="I225" s="162">
        <v>570</v>
      </c>
      <c r="J225" s="163" t="s">
        <v>680</v>
      </c>
      <c r="K225" s="164">
        <f t="shared" si="83"/>
        <v>99</v>
      </c>
      <c r="L225" s="165">
        <f t="shared" si="84"/>
        <v>0.20842105263157895</v>
      </c>
      <c r="M225" s="160" t="s">
        <v>595</v>
      </c>
      <c r="N225" s="166">
        <v>43403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8">
        <v>120</v>
      </c>
      <c r="B226" s="189">
        <v>43397</v>
      </c>
      <c r="C226" s="189"/>
      <c r="D226" s="190" t="s">
        <v>779</v>
      </c>
      <c r="E226" s="191" t="s">
        <v>592</v>
      </c>
      <c r="F226" s="191">
        <v>707.5</v>
      </c>
      <c r="G226" s="191"/>
      <c r="H226" s="191">
        <v>872</v>
      </c>
      <c r="I226" s="193">
        <v>872</v>
      </c>
      <c r="J226" s="194" t="s">
        <v>680</v>
      </c>
      <c r="K226" s="164">
        <f t="shared" si="83"/>
        <v>164.5</v>
      </c>
      <c r="L226" s="195">
        <f t="shared" si="84"/>
        <v>0.23250883392226149</v>
      </c>
      <c r="M226" s="191" t="s">
        <v>595</v>
      </c>
      <c r="N226" s="196">
        <v>43482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8">
        <v>121</v>
      </c>
      <c r="B227" s="189">
        <v>43398</v>
      </c>
      <c r="C227" s="189"/>
      <c r="D227" s="190" t="s">
        <v>780</v>
      </c>
      <c r="E227" s="191" t="s">
        <v>592</v>
      </c>
      <c r="F227" s="191">
        <v>162</v>
      </c>
      <c r="G227" s="191"/>
      <c r="H227" s="191">
        <v>204</v>
      </c>
      <c r="I227" s="193">
        <v>209</v>
      </c>
      <c r="J227" s="194" t="s">
        <v>781</v>
      </c>
      <c r="K227" s="164">
        <f t="shared" si="83"/>
        <v>42</v>
      </c>
      <c r="L227" s="195">
        <f t="shared" si="84"/>
        <v>0.25925925925925924</v>
      </c>
      <c r="M227" s="191" t="s">
        <v>595</v>
      </c>
      <c r="N227" s="196">
        <v>43539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8">
        <v>122</v>
      </c>
      <c r="B228" s="189">
        <v>43399</v>
      </c>
      <c r="C228" s="189"/>
      <c r="D228" s="190" t="s">
        <v>489</v>
      </c>
      <c r="E228" s="191" t="s">
        <v>592</v>
      </c>
      <c r="F228" s="191">
        <v>240</v>
      </c>
      <c r="G228" s="191"/>
      <c r="H228" s="191">
        <v>297</v>
      </c>
      <c r="I228" s="193">
        <v>297</v>
      </c>
      <c r="J228" s="194" t="s">
        <v>680</v>
      </c>
      <c r="K228" s="200">
        <f t="shared" si="83"/>
        <v>57</v>
      </c>
      <c r="L228" s="195">
        <f t="shared" si="84"/>
        <v>0.23749999999999999</v>
      </c>
      <c r="M228" s="191" t="s">
        <v>595</v>
      </c>
      <c r="N228" s="196">
        <v>43417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7">
        <v>123</v>
      </c>
      <c r="B229" s="158">
        <v>43439</v>
      </c>
      <c r="C229" s="158"/>
      <c r="D229" s="159" t="s">
        <v>782</v>
      </c>
      <c r="E229" s="160" t="s">
        <v>592</v>
      </c>
      <c r="F229" s="160">
        <v>202.5</v>
      </c>
      <c r="G229" s="160"/>
      <c r="H229" s="160">
        <v>255</v>
      </c>
      <c r="I229" s="162">
        <v>252</v>
      </c>
      <c r="J229" s="163" t="s">
        <v>680</v>
      </c>
      <c r="K229" s="164">
        <f t="shared" si="83"/>
        <v>52.5</v>
      </c>
      <c r="L229" s="165">
        <f t="shared" si="84"/>
        <v>0.25925925925925924</v>
      </c>
      <c r="M229" s="160" t="s">
        <v>595</v>
      </c>
      <c r="N229" s="166">
        <v>43542</v>
      </c>
      <c r="O229" s="1"/>
      <c r="P229" s="1"/>
      <c r="Q229" s="1"/>
      <c r="R229" s="6" t="s">
        <v>783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8">
        <v>124</v>
      </c>
      <c r="B230" s="189">
        <v>43465</v>
      </c>
      <c r="C230" s="158"/>
      <c r="D230" s="190" t="s">
        <v>159</v>
      </c>
      <c r="E230" s="191" t="s">
        <v>592</v>
      </c>
      <c r="F230" s="191">
        <v>710</v>
      </c>
      <c r="G230" s="191"/>
      <c r="H230" s="191">
        <v>866</v>
      </c>
      <c r="I230" s="193">
        <v>866</v>
      </c>
      <c r="J230" s="194" t="s">
        <v>680</v>
      </c>
      <c r="K230" s="164">
        <f t="shared" si="83"/>
        <v>156</v>
      </c>
      <c r="L230" s="165">
        <f t="shared" si="84"/>
        <v>0.21971830985915494</v>
      </c>
      <c r="M230" s="160" t="s">
        <v>595</v>
      </c>
      <c r="N230" s="166">
        <v>43553</v>
      </c>
      <c r="O230" s="1"/>
      <c r="P230" s="1"/>
      <c r="Q230" s="1"/>
      <c r="R230" s="6" t="s">
        <v>783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8">
        <v>125</v>
      </c>
      <c r="B231" s="189">
        <v>43522</v>
      </c>
      <c r="C231" s="189"/>
      <c r="D231" s="190" t="s">
        <v>174</v>
      </c>
      <c r="E231" s="191" t="s">
        <v>592</v>
      </c>
      <c r="F231" s="191">
        <v>337.25</v>
      </c>
      <c r="G231" s="191"/>
      <c r="H231" s="191">
        <v>398.5</v>
      </c>
      <c r="I231" s="193">
        <v>411</v>
      </c>
      <c r="J231" s="163" t="s">
        <v>784</v>
      </c>
      <c r="K231" s="164">
        <f t="shared" si="83"/>
        <v>61.25</v>
      </c>
      <c r="L231" s="165">
        <f t="shared" si="84"/>
        <v>0.1816160118606375</v>
      </c>
      <c r="M231" s="160" t="s">
        <v>595</v>
      </c>
      <c r="N231" s="166">
        <v>43760</v>
      </c>
      <c r="O231" s="1"/>
      <c r="P231" s="1"/>
      <c r="Q231" s="1"/>
      <c r="R231" s="6" t="s">
        <v>783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1">
        <v>126</v>
      </c>
      <c r="B232" s="202">
        <v>43559</v>
      </c>
      <c r="C232" s="202"/>
      <c r="D232" s="203" t="s">
        <v>785</v>
      </c>
      <c r="E232" s="204" t="s">
        <v>592</v>
      </c>
      <c r="F232" s="204">
        <v>130</v>
      </c>
      <c r="G232" s="204"/>
      <c r="H232" s="204">
        <v>65</v>
      </c>
      <c r="I232" s="205">
        <v>158</v>
      </c>
      <c r="J232" s="173" t="s">
        <v>786</v>
      </c>
      <c r="K232" s="174">
        <f t="shared" si="83"/>
        <v>-65</v>
      </c>
      <c r="L232" s="175">
        <f t="shared" si="84"/>
        <v>-0.5</v>
      </c>
      <c r="M232" s="171" t="s">
        <v>605</v>
      </c>
      <c r="N232" s="168">
        <v>43726</v>
      </c>
      <c r="O232" s="1"/>
      <c r="P232" s="1"/>
      <c r="Q232" s="1"/>
      <c r="R232" s="6" t="s">
        <v>787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8">
        <v>127</v>
      </c>
      <c r="B233" s="189">
        <v>43017</v>
      </c>
      <c r="C233" s="189"/>
      <c r="D233" s="190" t="s">
        <v>210</v>
      </c>
      <c r="E233" s="191" t="s">
        <v>592</v>
      </c>
      <c r="F233" s="191">
        <v>141.5</v>
      </c>
      <c r="G233" s="191"/>
      <c r="H233" s="191">
        <v>183.5</v>
      </c>
      <c r="I233" s="193">
        <v>210</v>
      </c>
      <c r="J233" s="163" t="s">
        <v>781</v>
      </c>
      <c r="K233" s="164">
        <f t="shared" si="83"/>
        <v>42</v>
      </c>
      <c r="L233" s="165">
        <f t="shared" si="84"/>
        <v>0.29681978798586572</v>
      </c>
      <c r="M233" s="160" t="s">
        <v>595</v>
      </c>
      <c r="N233" s="166">
        <v>43042</v>
      </c>
      <c r="O233" s="1"/>
      <c r="P233" s="1"/>
      <c r="Q233" s="1"/>
      <c r="R233" s="6" t="s">
        <v>787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1">
        <v>128</v>
      </c>
      <c r="B234" s="202">
        <v>43074</v>
      </c>
      <c r="C234" s="202"/>
      <c r="D234" s="203" t="s">
        <v>788</v>
      </c>
      <c r="E234" s="204" t="s">
        <v>592</v>
      </c>
      <c r="F234" s="199">
        <v>172</v>
      </c>
      <c r="G234" s="204"/>
      <c r="H234" s="204">
        <v>155.25</v>
      </c>
      <c r="I234" s="205">
        <v>230</v>
      </c>
      <c r="J234" s="173" t="s">
        <v>789</v>
      </c>
      <c r="K234" s="174">
        <f t="shared" si="83"/>
        <v>-16.75</v>
      </c>
      <c r="L234" s="175">
        <f t="shared" si="84"/>
        <v>-9.7383720930232565E-2</v>
      </c>
      <c r="M234" s="171" t="s">
        <v>605</v>
      </c>
      <c r="N234" s="168">
        <v>43787</v>
      </c>
      <c r="O234" s="1"/>
      <c r="P234" s="1"/>
      <c r="Q234" s="1"/>
      <c r="R234" s="6" t="s">
        <v>787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8">
        <v>129</v>
      </c>
      <c r="B235" s="189">
        <v>43398</v>
      </c>
      <c r="C235" s="189"/>
      <c r="D235" s="190" t="s">
        <v>120</v>
      </c>
      <c r="E235" s="191" t="s">
        <v>592</v>
      </c>
      <c r="F235" s="191">
        <v>698.5</v>
      </c>
      <c r="G235" s="191"/>
      <c r="H235" s="191">
        <v>890</v>
      </c>
      <c r="I235" s="193">
        <v>890</v>
      </c>
      <c r="J235" s="163" t="s">
        <v>790</v>
      </c>
      <c r="K235" s="164">
        <f t="shared" si="83"/>
        <v>191.5</v>
      </c>
      <c r="L235" s="165">
        <f t="shared" si="84"/>
        <v>0.27415891195418757</v>
      </c>
      <c r="M235" s="160" t="s">
        <v>595</v>
      </c>
      <c r="N235" s="166">
        <v>44328</v>
      </c>
      <c r="O235" s="1"/>
      <c r="P235" s="1"/>
      <c r="Q235" s="1"/>
      <c r="R235" s="6" t="s">
        <v>783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8">
        <v>130</v>
      </c>
      <c r="B236" s="189">
        <v>42877</v>
      </c>
      <c r="C236" s="189"/>
      <c r="D236" s="190" t="s">
        <v>791</v>
      </c>
      <c r="E236" s="191" t="s">
        <v>592</v>
      </c>
      <c r="F236" s="191">
        <v>127.6</v>
      </c>
      <c r="G236" s="191"/>
      <c r="H236" s="191">
        <v>138</v>
      </c>
      <c r="I236" s="193">
        <v>190</v>
      </c>
      <c r="J236" s="163" t="s">
        <v>792</v>
      </c>
      <c r="K236" s="164">
        <f t="shared" si="83"/>
        <v>10.400000000000006</v>
      </c>
      <c r="L236" s="165">
        <f t="shared" si="84"/>
        <v>8.1504702194357417E-2</v>
      </c>
      <c r="M236" s="160" t="s">
        <v>595</v>
      </c>
      <c r="N236" s="166">
        <v>43774</v>
      </c>
      <c r="O236" s="1"/>
      <c r="P236" s="1"/>
      <c r="Q236" s="1"/>
      <c r="R236" s="6" t="s">
        <v>787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8">
        <v>131</v>
      </c>
      <c r="B237" s="189">
        <v>43158</v>
      </c>
      <c r="C237" s="189"/>
      <c r="D237" s="190" t="s">
        <v>793</v>
      </c>
      <c r="E237" s="191" t="s">
        <v>592</v>
      </c>
      <c r="F237" s="191">
        <v>317</v>
      </c>
      <c r="G237" s="191"/>
      <c r="H237" s="191">
        <v>382.5</v>
      </c>
      <c r="I237" s="193">
        <v>398</v>
      </c>
      <c r="J237" s="163" t="s">
        <v>794</v>
      </c>
      <c r="K237" s="164">
        <f t="shared" si="83"/>
        <v>65.5</v>
      </c>
      <c r="L237" s="165">
        <f t="shared" si="84"/>
        <v>0.20662460567823343</v>
      </c>
      <c r="M237" s="160" t="s">
        <v>595</v>
      </c>
      <c r="N237" s="166">
        <v>44238</v>
      </c>
      <c r="O237" s="1"/>
      <c r="P237" s="1"/>
      <c r="Q237" s="1"/>
      <c r="R237" s="6" t="s">
        <v>787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1">
        <v>132</v>
      </c>
      <c r="B238" s="202">
        <v>43164</v>
      </c>
      <c r="C238" s="202"/>
      <c r="D238" s="203" t="s">
        <v>166</v>
      </c>
      <c r="E238" s="204" t="s">
        <v>592</v>
      </c>
      <c r="F238" s="199">
        <f>510-14.4</f>
        <v>495.6</v>
      </c>
      <c r="G238" s="204"/>
      <c r="H238" s="204">
        <v>350</v>
      </c>
      <c r="I238" s="205">
        <v>672</v>
      </c>
      <c r="J238" s="173" t="s">
        <v>795</v>
      </c>
      <c r="K238" s="174">
        <f t="shared" si="83"/>
        <v>-145.60000000000002</v>
      </c>
      <c r="L238" s="175">
        <f t="shared" si="84"/>
        <v>-0.29378531073446329</v>
      </c>
      <c r="M238" s="171" t="s">
        <v>605</v>
      </c>
      <c r="N238" s="168">
        <v>43887</v>
      </c>
      <c r="O238" s="1"/>
      <c r="P238" s="1"/>
      <c r="Q238" s="1"/>
      <c r="R238" s="6" t="s">
        <v>783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1">
        <v>133</v>
      </c>
      <c r="B239" s="202">
        <v>43237</v>
      </c>
      <c r="C239" s="202"/>
      <c r="D239" s="203" t="s">
        <v>796</v>
      </c>
      <c r="E239" s="204" t="s">
        <v>592</v>
      </c>
      <c r="F239" s="199">
        <v>230.3</v>
      </c>
      <c r="G239" s="204"/>
      <c r="H239" s="204">
        <v>102.5</v>
      </c>
      <c r="I239" s="205">
        <v>348</v>
      </c>
      <c r="J239" s="173" t="s">
        <v>797</v>
      </c>
      <c r="K239" s="174">
        <f t="shared" si="83"/>
        <v>-127.80000000000001</v>
      </c>
      <c r="L239" s="175">
        <f t="shared" si="84"/>
        <v>-0.55492835432045162</v>
      </c>
      <c r="M239" s="171" t="s">
        <v>605</v>
      </c>
      <c r="N239" s="168">
        <v>43896</v>
      </c>
      <c r="O239" s="1"/>
      <c r="P239" s="1"/>
      <c r="Q239" s="1"/>
      <c r="R239" s="6" t="s">
        <v>783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8">
        <v>134</v>
      </c>
      <c r="B240" s="189">
        <v>43258</v>
      </c>
      <c r="C240" s="189"/>
      <c r="D240" s="190" t="s">
        <v>445</v>
      </c>
      <c r="E240" s="191" t="s">
        <v>592</v>
      </c>
      <c r="F240" s="191">
        <f>342.5-5.1</f>
        <v>337.4</v>
      </c>
      <c r="G240" s="191"/>
      <c r="H240" s="191">
        <v>412.5</v>
      </c>
      <c r="I240" s="193">
        <v>439</v>
      </c>
      <c r="J240" s="163" t="s">
        <v>798</v>
      </c>
      <c r="K240" s="164">
        <f t="shared" si="83"/>
        <v>75.100000000000023</v>
      </c>
      <c r="L240" s="165">
        <f t="shared" si="84"/>
        <v>0.22258446947243635</v>
      </c>
      <c r="M240" s="160" t="s">
        <v>595</v>
      </c>
      <c r="N240" s="166">
        <v>44230</v>
      </c>
      <c r="O240" s="1"/>
      <c r="P240" s="1"/>
      <c r="Q240" s="1"/>
      <c r="R240" s="6" t="s">
        <v>787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2">
        <v>135</v>
      </c>
      <c r="B241" s="181">
        <v>43285</v>
      </c>
      <c r="C241" s="181"/>
      <c r="D241" s="182" t="s">
        <v>58</v>
      </c>
      <c r="E241" s="183" t="s">
        <v>592</v>
      </c>
      <c r="F241" s="183">
        <f>127.5-5.53</f>
        <v>121.97</v>
      </c>
      <c r="G241" s="184"/>
      <c r="H241" s="184">
        <v>122.5</v>
      </c>
      <c r="I241" s="184">
        <v>170</v>
      </c>
      <c r="J241" s="185" t="s">
        <v>799</v>
      </c>
      <c r="K241" s="186">
        <f t="shared" si="83"/>
        <v>0.53000000000000114</v>
      </c>
      <c r="L241" s="187">
        <f t="shared" si="84"/>
        <v>4.3453308190538747E-3</v>
      </c>
      <c r="M241" s="183" t="s">
        <v>613</v>
      </c>
      <c r="N241" s="181">
        <v>44431</v>
      </c>
      <c r="O241" s="1"/>
      <c r="P241" s="1"/>
      <c r="Q241" s="1"/>
      <c r="R241" s="6" t="s">
        <v>783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1">
        <v>136</v>
      </c>
      <c r="B242" s="202">
        <v>43294</v>
      </c>
      <c r="C242" s="202"/>
      <c r="D242" s="203" t="s">
        <v>800</v>
      </c>
      <c r="E242" s="204" t="s">
        <v>592</v>
      </c>
      <c r="F242" s="199">
        <v>46.5</v>
      </c>
      <c r="G242" s="204"/>
      <c r="H242" s="204">
        <v>17</v>
      </c>
      <c r="I242" s="205">
        <v>59</v>
      </c>
      <c r="J242" s="173" t="s">
        <v>801</v>
      </c>
      <c r="K242" s="174">
        <f t="shared" si="83"/>
        <v>-29.5</v>
      </c>
      <c r="L242" s="175">
        <f t="shared" si="84"/>
        <v>-0.63440860215053763</v>
      </c>
      <c r="M242" s="171" t="s">
        <v>605</v>
      </c>
      <c r="N242" s="168">
        <v>43887</v>
      </c>
      <c r="O242" s="1"/>
      <c r="P242" s="1"/>
      <c r="Q242" s="1"/>
      <c r="R242" s="6" t="s">
        <v>783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8">
        <v>137</v>
      </c>
      <c r="B243" s="189">
        <v>43396</v>
      </c>
      <c r="C243" s="189"/>
      <c r="D243" s="190" t="s">
        <v>428</v>
      </c>
      <c r="E243" s="191" t="s">
        <v>592</v>
      </c>
      <c r="F243" s="191">
        <v>156.5</v>
      </c>
      <c r="G243" s="191"/>
      <c r="H243" s="191">
        <v>207.5</v>
      </c>
      <c r="I243" s="193">
        <v>191</v>
      </c>
      <c r="J243" s="163" t="s">
        <v>680</v>
      </c>
      <c r="K243" s="164">
        <f t="shared" si="83"/>
        <v>51</v>
      </c>
      <c r="L243" s="165">
        <f t="shared" si="84"/>
        <v>0.32587859424920129</v>
      </c>
      <c r="M243" s="160" t="s">
        <v>595</v>
      </c>
      <c r="N243" s="166">
        <v>44369</v>
      </c>
      <c r="O243" s="1"/>
      <c r="P243" s="1"/>
      <c r="Q243" s="1"/>
      <c r="R243" s="6" t="s">
        <v>783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8">
        <v>138</v>
      </c>
      <c r="B244" s="189">
        <v>43439</v>
      </c>
      <c r="C244" s="189"/>
      <c r="D244" s="190" t="s">
        <v>347</v>
      </c>
      <c r="E244" s="191" t="s">
        <v>592</v>
      </c>
      <c r="F244" s="191">
        <v>259.5</v>
      </c>
      <c r="G244" s="191"/>
      <c r="H244" s="191">
        <v>320</v>
      </c>
      <c r="I244" s="193">
        <v>320</v>
      </c>
      <c r="J244" s="163" t="s">
        <v>680</v>
      </c>
      <c r="K244" s="164">
        <f t="shared" si="83"/>
        <v>60.5</v>
      </c>
      <c r="L244" s="165">
        <f t="shared" si="84"/>
        <v>0.23314065510597304</v>
      </c>
      <c r="M244" s="160" t="s">
        <v>595</v>
      </c>
      <c r="N244" s="166">
        <v>44323</v>
      </c>
      <c r="O244" s="1"/>
      <c r="P244" s="1"/>
      <c r="Q244" s="1"/>
      <c r="R244" s="6" t="s">
        <v>783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1">
        <v>139</v>
      </c>
      <c r="B245" s="202">
        <v>43439</v>
      </c>
      <c r="C245" s="202"/>
      <c r="D245" s="203" t="s">
        <v>802</v>
      </c>
      <c r="E245" s="204" t="s">
        <v>592</v>
      </c>
      <c r="F245" s="204">
        <v>715</v>
      </c>
      <c r="G245" s="204"/>
      <c r="H245" s="204">
        <v>445</v>
      </c>
      <c r="I245" s="205">
        <v>840</v>
      </c>
      <c r="J245" s="173" t="s">
        <v>803</v>
      </c>
      <c r="K245" s="174">
        <f t="shared" si="83"/>
        <v>-270</v>
      </c>
      <c r="L245" s="175">
        <f t="shared" si="84"/>
        <v>-0.3776223776223776</v>
      </c>
      <c r="M245" s="171" t="s">
        <v>605</v>
      </c>
      <c r="N245" s="168">
        <v>43800</v>
      </c>
      <c r="O245" s="1"/>
      <c r="P245" s="1"/>
      <c r="Q245" s="1"/>
      <c r="R245" s="6" t="s">
        <v>783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8">
        <v>140</v>
      </c>
      <c r="B246" s="189">
        <v>43469</v>
      </c>
      <c r="C246" s="189"/>
      <c r="D246" s="190" t="s">
        <v>180</v>
      </c>
      <c r="E246" s="191" t="s">
        <v>592</v>
      </c>
      <c r="F246" s="191">
        <v>875</v>
      </c>
      <c r="G246" s="191"/>
      <c r="H246" s="191">
        <v>1165</v>
      </c>
      <c r="I246" s="193">
        <v>1185</v>
      </c>
      <c r="J246" s="163" t="s">
        <v>804</v>
      </c>
      <c r="K246" s="164">
        <f t="shared" si="83"/>
        <v>290</v>
      </c>
      <c r="L246" s="165">
        <f t="shared" si="84"/>
        <v>0.33142857142857141</v>
      </c>
      <c r="M246" s="160" t="s">
        <v>595</v>
      </c>
      <c r="N246" s="166">
        <v>43847</v>
      </c>
      <c r="O246" s="1"/>
      <c r="P246" s="1"/>
      <c r="Q246" s="1"/>
      <c r="R246" s="6" t="s">
        <v>783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8">
        <v>141</v>
      </c>
      <c r="B247" s="189">
        <v>43559</v>
      </c>
      <c r="C247" s="189"/>
      <c r="D247" s="190" t="s">
        <v>365</v>
      </c>
      <c r="E247" s="191" t="s">
        <v>592</v>
      </c>
      <c r="F247" s="191">
        <f>387-14.63</f>
        <v>372.37</v>
      </c>
      <c r="G247" s="191"/>
      <c r="H247" s="191">
        <v>490</v>
      </c>
      <c r="I247" s="193">
        <v>490</v>
      </c>
      <c r="J247" s="163" t="s">
        <v>680</v>
      </c>
      <c r="K247" s="164">
        <f t="shared" si="83"/>
        <v>117.63</v>
      </c>
      <c r="L247" s="165">
        <f t="shared" si="84"/>
        <v>0.31589548030185027</v>
      </c>
      <c r="M247" s="160" t="s">
        <v>595</v>
      </c>
      <c r="N247" s="166">
        <v>43850</v>
      </c>
      <c r="O247" s="1"/>
      <c r="P247" s="1"/>
      <c r="Q247" s="1"/>
      <c r="R247" s="6" t="s">
        <v>783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1">
        <v>142</v>
      </c>
      <c r="B248" s="202">
        <v>43578</v>
      </c>
      <c r="C248" s="202"/>
      <c r="D248" s="203" t="s">
        <v>805</v>
      </c>
      <c r="E248" s="204" t="s">
        <v>604</v>
      </c>
      <c r="F248" s="204">
        <v>220</v>
      </c>
      <c r="G248" s="204"/>
      <c r="H248" s="204">
        <v>127.5</v>
      </c>
      <c r="I248" s="205">
        <v>284</v>
      </c>
      <c r="J248" s="173" t="s">
        <v>806</v>
      </c>
      <c r="K248" s="174">
        <f t="shared" si="83"/>
        <v>-92.5</v>
      </c>
      <c r="L248" s="175">
        <f t="shared" si="84"/>
        <v>-0.42045454545454547</v>
      </c>
      <c r="M248" s="171" t="s">
        <v>605</v>
      </c>
      <c r="N248" s="168">
        <v>43896</v>
      </c>
      <c r="O248" s="1"/>
      <c r="P248" s="1"/>
      <c r="Q248" s="1"/>
      <c r="R248" s="6" t="s">
        <v>783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8">
        <v>143</v>
      </c>
      <c r="B249" s="189">
        <v>43622</v>
      </c>
      <c r="C249" s="189"/>
      <c r="D249" s="190" t="s">
        <v>490</v>
      </c>
      <c r="E249" s="191" t="s">
        <v>604</v>
      </c>
      <c r="F249" s="191">
        <v>332.8</v>
      </c>
      <c r="G249" s="191"/>
      <c r="H249" s="191">
        <v>405</v>
      </c>
      <c r="I249" s="193">
        <v>419</v>
      </c>
      <c r="J249" s="163" t="s">
        <v>807</v>
      </c>
      <c r="K249" s="164">
        <f t="shared" si="83"/>
        <v>72.199999999999989</v>
      </c>
      <c r="L249" s="165">
        <f t="shared" si="84"/>
        <v>0.21694711538461534</v>
      </c>
      <c r="M249" s="160" t="s">
        <v>595</v>
      </c>
      <c r="N249" s="166">
        <v>43860</v>
      </c>
      <c r="O249" s="1"/>
      <c r="P249" s="1"/>
      <c r="Q249" s="1"/>
      <c r="R249" s="6" t="s">
        <v>787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2">
        <v>144</v>
      </c>
      <c r="B250" s="181">
        <v>43641</v>
      </c>
      <c r="C250" s="181"/>
      <c r="D250" s="182" t="s">
        <v>172</v>
      </c>
      <c r="E250" s="183" t="s">
        <v>592</v>
      </c>
      <c r="F250" s="183">
        <v>386</v>
      </c>
      <c r="G250" s="184"/>
      <c r="H250" s="184">
        <v>395</v>
      </c>
      <c r="I250" s="184">
        <v>452</v>
      </c>
      <c r="J250" s="185" t="s">
        <v>808</v>
      </c>
      <c r="K250" s="186">
        <f t="shared" si="83"/>
        <v>9</v>
      </c>
      <c r="L250" s="187">
        <f t="shared" si="84"/>
        <v>2.3316062176165803E-2</v>
      </c>
      <c r="M250" s="183" t="s">
        <v>613</v>
      </c>
      <c r="N250" s="181">
        <v>43868</v>
      </c>
      <c r="O250" s="1"/>
      <c r="P250" s="1"/>
      <c r="Q250" s="1"/>
      <c r="R250" s="6" t="s">
        <v>787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2">
        <v>145</v>
      </c>
      <c r="B251" s="181">
        <v>43707</v>
      </c>
      <c r="C251" s="181"/>
      <c r="D251" s="182" t="s">
        <v>146</v>
      </c>
      <c r="E251" s="183" t="s">
        <v>592</v>
      </c>
      <c r="F251" s="183">
        <v>137.5</v>
      </c>
      <c r="G251" s="184"/>
      <c r="H251" s="184">
        <v>138.5</v>
      </c>
      <c r="I251" s="184">
        <v>190</v>
      </c>
      <c r="J251" s="185" t="s">
        <v>809</v>
      </c>
      <c r="K251" s="186">
        <f t="shared" si="83"/>
        <v>1</v>
      </c>
      <c r="L251" s="187">
        <f t="shared" si="84"/>
        <v>7.2727272727272727E-3</v>
      </c>
      <c r="M251" s="183" t="s">
        <v>613</v>
      </c>
      <c r="N251" s="181">
        <v>44432</v>
      </c>
      <c r="O251" s="1"/>
      <c r="P251" s="1"/>
      <c r="Q251" s="1"/>
      <c r="R251" s="6" t="s">
        <v>783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8">
        <v>146</v>
      </c>
      <c r="B252" s="189">
        <v>43731</v>
      </c>
      <c r="C252" s="189"/>
      <c r="D252" s="190" t="s">
        <v>438</v>
      </c>
      <c r="E252" s="191" t="s">
        <v>592</v>
      </c>
      <c r="F252" s="191">
        <v>235</v>
      </c>
      <c r="G252" s="191"/>
      <c r="H252" s="191">
        <v>295</v>
      </c>
      <c r="I252" s="193">
        <v>296</v>
      </c>
      <c r="J252" s="163" t="s">
        <v>810</v>
      </c>
      <c r="K252" s="164">
        <f t="shared" si="83"/>
        <v>60</v>
      </c>
      <c r="L252" s="165">
        <f t="shared" si="84"/>
        <v>0.25531914893617019</v>
      </c>
      <c r="M252" s="160" t="s">
        <v>595</v>
      </c>
      <c r="N252" s="166">
        <v>43844</v>
      </c>
      <c r="O252" s="1"/>
      <c r="P252" s="1"/>
      <c r="Q252" s="1"/>
      <c r="R252" s="6" t="s">
        <v>787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8">
        <v>147</v>
      </c>
      <c r="B253" s="189">
        <v>43752</v>
      </c>
      <c r="C253" s="189"/>
      <c r="D253" s="190" t="s">
        <v>811</v>
      </c>
      <c r="E253" s="191" t="s">
        <v>592</v>
      </c>
      <c r="F253" s="191">
        <v>277.5</v>
      </c>
      <c r="G253" s="191"/>
      <c r="H253" s="191">
        <v>333</v>
      </c>
      <c r="I253" s="193">
        <v>333</v>
      </c>
      <c r="J253" s="163" t="s">
        <v>812</v>
      </c>
      <c r="K253" s="164">
        <f t="shared" si="83"/>
        <v>55.5</v>
      </c>
      <c r="L253" s="165">
        <f t="shared" si="84"/>
        <v>0.2</v>
      </c>
      <c r="M253" s="160" t="s">
        <v>595</v>
      </c>
      <c r="N253" s="166">
        <v>43846</v>
      </c>
      <c r="O253" s="1"/>
      <c r="P253" s="1"/>
      <c r="Q253" s="1"/>
      <c r="R253" s="6" t="s">
        <v>783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8">
        <v>148</v>
      </c>
      <c r="B254" s="189">
        <v>43752</v>
      </c>
      <c r="C254" s="189"/>
      <c r="D254" s="190" t="s">
        <v>813</v>
      </c>
      <c r="E254" s="191" t="s">
        <v>592</v>
      </c>
      <c r="F254" s="191">
        <v>930</v>
      </c>
      <c r="G254" s="191"/>
      <c r="H254" s="191">
        <v>1165</v>
      </c>
      <c r="I254" s="193">
        <v>1200</v>
      </c>
      <c r="J254" s="163" t="s">
        <v>814</v>
      </c>
      <c r="K254" s="164">
        <f t="shared" si="83"/>
        <v>235</v>
      </c>
      <c r="L254" s="165">
        <f t="shared" si="84"/>
        <v>0.25268817204301075</v>
      </c>
      <c r="M254" s="160" t="s">
        <v>595</v>
      </c>
      <c r="N254" s="166">
        <v>43847</v>
      </c>
      <c r="O254" s="1"/>
      <c r="P254" s="1"/>
      <c r="Q254" s="1"/>
      <c r="R254" s="6" t="s">
        <v>787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8">
        <v>149</v>
      </c>
      <c r="B255" s="189">
        <v>43753</v>
      </c>
      <c r="C255" s="189"/>
      <c r="D255" s="190" t="s">
        <v>815</v>
      </c>
      <c r="E255" s="191" t="s">
        <v>592</v>
      </c>
      <c r="F255" s="161">
        <v>111</v>
      </c>
      <c r="G255" s="191"/>
      <c r="H255" s="191">
        <v>141</v>
      </c>
      <c r="I255" s="193">
        <v>141</v>
      </c>
      <c r="J255" s="163" t="s">
        <v>816</v>
      </c>
      <c r="K255" s="164">
        <f t="shared" si="83"/>
        <v>30</v>
      </c>
      <c r="L255" s="165">
        <f t="shared" si="84"/>
        <v>0.27027027027027029</v>
      </c>
      <c r="M255" s="160" t="s">
        <v>595</v>
      </c>
      <c r="N255" s="166">
        <v>44328</v>
      </c>
      <c r="O255" s="1"/>
      <c r="P255" s="1"/>
      <c r="Q255" s="1"/>
      <c r="R255" s="6" t="s">
        <v>787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8">
        <v>150</v>
      </c>
      <c r="B256" s="189">
        <v>43753</v>
      </c>
      <c r="C256" s="189"/>
      <c r="D256" s="190" t="s">
        <v>817</v>
      </c>
      <c r="E256" s="191" t="s">
        <v>592</v>
      </c>
      <c r="F256" s="161">
        <v>296</v>
      </c>
      <c r="G256" s="191"/>
      <c r="H256" s="191">
        <v>370</v>
      </c>
      <c r="I256" s="193">
        <v>370</v>
      </c>
      <c r="J256" s="163" t="s">
        <v>680</v>
      </c>
      <c r="K256" s="164">
        <f t="shared" si="83"/>
        <v>74</v>
      </c>
      <c r="L256" s="165">
        <f t="shared" si="84"/>
        <v>0.25</v>
      </c>
      <c r="M256" s="160" t="s">
        <v>595</v>
      </c>
      <c r="N256" s="166">
        <v>43853</v>
      </c>
      <c r="O256" s="1"/>
      <c r="P256" s="1"/>
      <c r="Q256" s="1"/>
      <c r="R256" s="6" t="s">
        <v>787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8">
        <v>151</v>
      </c>
      <c r="B257" s="189">
        <v>43754</v>
      </c>
      <c r="C257" s="189"/>
      <c r="D257" s="190" t="s">
        <v>818</v>
      </c>
      <c r="E257" s="191" t="s">
        <v>592</v>
      </c>
      <c r="F257" s="161">
        <v>300</v>
      </c>
      <c r="G257" s="191"/>
      <c r="H257" s="191">
        <v>382.5</v>
      </c>
      <c r="I257" s="193">
        <v>344</v>
      </c>
      <c r="J257" s="163" t="s">
        <v>819</v>
      </c>
      <c r="K257" s="164">
        <f t="shared" si="83"/>
        <v>82.5</v>
      </c>
      <c r="L257" s="165">
        <f t="shared" si="84"/>
        <v>0.27500000000000002</v>
      </c>
      <c r="M257" s="160" t="s">
        <v>595</v>
      </c>
      <c r="N257" s="166">
        <v>44238</v>
      </c>
      <c r="O257" s="1"/>
      <c r="P257" s="1"/>
      <c r="Q257" s="1"/>
      <c r="R257" s="6" t="s">
        <v>787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8">
        <v>152</v>
      </c>
      <c r="B258" s="189">
        <v>43832</v>
      </c>
      <c r="C258" s="189"/>
      <c r="D258" s="190" t="s">
        <v>820</v>
      </c>
      <c r="E258" s="191" t="s">
        <v>592</v>
      </c>
      <c r="F258" s="161">
        <v>495</v>
      </c>
      <c r="G258" s="191"/>
      <c r="H258" s="191">
        <v>595</v>
      </c>
      <c r="I258" s="193">
        <v>590</v>
      </c>
      <c r="J258" s="163" t="s">
        <v>616</v>
      </c>
      <c r="K258" s="164">
        <f t="shared" si="83"/>
        <v>100</v>
      </c>
      <c r="L258" s="165">
        <f t="shared" si="84"/>
        <v>0.20202020202020202</v>
      </c>
      <c r="M258" s="160" t="s">
        <v>595</v>
      </c>
      <c r="N258" s="166">
        <v>44589</v>
      </c>
      <c r="O258" s="1"/>
      <c r="P258" s="1"/>
      <c r="Q258" s="1"/>
      <c r="R258" s="6" t="s">
        <v>787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8">
        <v>153</v>
      </c>
      <c r="B259" s="189">
        <v>43966</v>
      </c>
      <c r="C259" s="189"/>
      <c r="D259" s="190" t="s">
        <v>76</v>
      </c>
      <c r="E259" s="191" t="s">
        <v>592</v>
      </c>
      <c r="F259" s="161">
        <v>67.5</v>
      </c>
      <c r="G259" s="191"/>
      <c r="H259" s="191">
        <v>86</v>
      </c>
      <c r="I259" s="193">
        <v>86</v>
      </c>
      <c r="J259" s="163" t="s">
        <v>821</v>
      </c>
      <c r="K259" s="164">
        <f t="shared" si="83"/>
        <v>18.5</v>
      </c>
      <c r="L259" s="165">
        <f t="shared" si="84"/>
        <v>0.27407407407407408</v>
      </c>
      <c r="M259" s="160" t="s">
        <v>595</v>
      </c>
      <c r="N259" s="166">
        <v>44008</v>
      </c>
      <c r="O259" s="1"/>
      <c r="P259" s="1"/>
      <c r="Q259" s="1"/>
      <c r="R259" s="6" t="s">
        <v>787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8">
        <v>154</v>
      </c>
      <c r="B260" s="189">
        <v>44035</v>
      </c>
      <c r="C260" s="189"/>
      <c r="D260" s="190" t="s">
        <v>489</v>
      </c>
      <c r="E260" s="191" t="s">
        <v>592</v>
      </c>
      <c r="F260" s="161">
        <v>231</v>
      </c>
      <c r="G260" s="191"/>
      <c r="H260" s="191">
        <v>281</v>
      </c>
      <c r="I260" s="193">
        <v>281</v>
      </c>
      <c r="J260" s="163" t="s">
        <v>680</v>
      </c>
      <c r="K260" s="164">
        <f t="shared" si="83"/>
        <v>50</v>
      </c>
      <c r="L260" s="165">
        <f t="shared" si="84"/>
        <v>0.21645021645021645</v>
      </c>
      <c r="M260" s="160" t="s">
        <v>595</v>
      </c>
      <c r="N260" s="166">
        <v>44358</v>
      </c>
      <c r="O260" s="1"/>
      <c r="P260" s="1"/>
      <c r="Q260" s="1"/>
      <c r="R260" s="6" t="s">
        <v>787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8">
        <v>155</v>
      </c>
      <c r="B261" s="189">
        <v>44092</v>
      </c>
      <c r="C261" s="189"/>
      <c r="D261" s="190" t="s">
        <v>144</v>
      </c>
      <c r="E261" s="191" t="s">
        <v>592</v>
      </c>
      <c r="F261" s="191">
        <v>206</v>
      </c>
      <c r="G261" s="191"/>
      <c r="H261" s="191">
        <v>248</v>
      </c>
      <c r="I261" s="193">
        <v>248</v>
      </c>
      <c r="J261" s="163" t="s">
        <v>680</v>
      </c>
      <c r="K261" s="164">
        <f t="shared" si="83"/>
        <v>42</v>
      </c>
      <c r="L261" s="165">
        <f t="shared" si="84"/>
        <v>0.20388349514563106</v>
      </c>
      <c r="M261" s="160" t="s">
        <v>595</v>
      </c>
      <c r="N261" s="166">
        <v>44214</v>
      </c>
      <c r="O261" s="1"/>
      <c r="P261" s="1"/>
      <c r="Q261" s="1"/>
      <c r="R261" s="6" t="s">
        <v>787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8">
        <v>156</v>
      </c>
      <c r="B262" s="189">
        <v>44140</v>
      </c>
      <c r="C262" s="189"/>
      <c r="D262" s="190" t="s">
        <v>144</v>
      </c>
      <c r="E262" s="191" t="s">
        <v>592</v>
      </c>
      <c r="F262" s="191">
        <v>182.5</v>
      </c>
      <c r="G262" s="191"/>
      <c r="H262" s="191">
        <v>248</v>
      </c>
      <c r="I262" s="193">
        <v>248</v>
      </c>
      <c r="J262" s="163" t="s">
        <v>680</v>
      </c>
      <c r="K262" s="164">
        <f t="shared" si="83"/>
        <v>65.5</v>
      </c>
      <c r="L262" s="165">
        <f t="shared" si="84"/>
        <v>0.35890410958904112</v>
      </c>
      <c r="M262" s="160" t="s">
        <v>595</v>
      </c>
      <c r="N262" s="166">
        <v>44214</v>
      </c>
      <c r="O262" s="1"/>
      <c r="P262" s="1"/>
      <c r="Q262" s="1"/>
      <c r="R262" s="6" t="s">
        <v>787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8">
        <v>157</v>
      </c>
      <c r="B263" s="189">
        <v>44140</v>
      </c>
      <c r="C263" s="189"/>
      <c r="D263" s="190" t="s">
        <v>347</v>
      </c>
      <c r="E263" s="191" t="s">
        <v>592</v>
      </c>
      <c r="F263" s="191">
        <v>247.5</v>
      </c>
      <c r="G263" s="191"/>
      <c r="H263" s="191">
        <v>320</v>
      </c>
      <c r="I263" s="193">
        <v>320</v>
      </c>
      <c r="J263" s="163" t="s">
        <v>680</v>
      </c>
      <c r="K263" s="164">
        <f t="shared" si="83"/>
        <v>72.5</v>
      </c>
      <c r="L263" s="165">
        <f t="shared" si="84"/>
        <v>0.29292929292929293</v>
      </c>
      <c r="M263" s="160" t="s">
        <v>595</v>
      </c>
      <c r="N263" s="166">
        <v>44323</v>
      </c>
      <c r="O263" s="1"/>
      <c r="P263" s="1"/>
      <c r="Q263" s="1"/>
      <c r="R263" s="6" t="s">
        <v>787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8">
        <v>158</v>
      </c>
      <c r="B264" s="189">
        <v>44140</v>
      </c>
      <c r="C264" s="189"/>
      <c r="D264" s="190" t="s">
        <v>203</v>
      </c>
      <c r="E264" s="191" t="s">
        <v>592</v>
      </c>
      <c r="F264" s="161">
        <v>925</v>
      </c>
      <c r="G264" s="191"/>
      <c r="H264" s="191">
        <v>1095</v>
      </c>
      <c r="I264" s="193">
        <v>1093</v>
      </c>
      <c r="J264" s="163" t="s">
        <v>822</v>
      </c>
      <c r="K264" s="164">
        <f t="shared" si="83"/>
        <v>170</v>
      </c>
      <c r="L264" s="165">
        <f t="shared" si="84"/>
        <v>0.18378378378378379</v>
      </c>
      <c r="M264" s="160" t="s">
        <v>595</v>
      </c>
      <c r="N264" s="166">
        <v>44201</v>
      </c>
      <c r="O264" s="1"/>
      <c r="P264" s="1"/>
      <c r="Q264" s="1"/>
      <c r="R264" s="6" t="s">
        <v>787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8">
        <v>159</v>
      </c>
      <c r="B265" s="189">
        <v>44140</v>
      </c>
      <c r="C265" s="189"/>
      <c r="D265" s="190" t="s">
        <v>365</v>
      </c>
      <c r="E265" s="191" t="s">
        <v>592</v>
      </c>
      <c r="F265" s="161">
        <v>332.5</v>
      </c>
      <c r="G265" s="191"/>
      <c r="H265" s="191">
        <v>393</v>
      </c>
      <c r="I265" s="193">
        <v>406</v>
      </c>
      <c r="J265" s="163" t="s">
        <v>823</v>
      </c>
      <c r="K265" s="164">
        <f t="shared" si="83"/>
        <v>60.5</v>
      </c>
      <c r="L265" s="165">
        <f t="shared" si="84"/>
        <v>0.18195488721804512</v>
      </c>
      <c r="M265" s="160" t="s">
        <v>595</v>
      </c>
      <c r="N265" s="166">
        <v>44256</v>
      </c>
      <c r="O265" s="1"/>
      <c r="P265" s="1"/>
      <c r="Q265" s="1"/>
      <c r="R265" s="6" t="s">
        <v>787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8">
        <v>160</v>
      </c>
      <c r="B266" s="189">
        <v>44141</v>
      </c>
      <c r="C266" s="189"/>
      <c r="D266" s="190" t="s">
        <v>489</v>
      </c>
      <c r="E266" s="191" t="s">
        <v>592</v>
      </c>
      <c r="F266" s="161">
        <v>231</v>
      </c>
      <c r="G266" s="191"/>
      <c r="H266" s="191">
        <v>281</v>
      </c>
      <c r="I266" s="193">
        <v>281</v>
      </c>
      <c r="J266" s="163" t="s">
        <v>680</v>
      </c>
      <c r="K266" s="164">
        <f t="shared" si="83"/>
        <v>50</v>
      </c>
      <c r="L266" s="165">
        <f t="shared" si="84"/>
        <v>0.21645021645021645</v>
      </c>
      <c r="M266" s="160" t="s">
        <v>595</v>
      </c>
      <c r="N266" s="166">
        <v>44358</v>
      </c>
      <c r="O266" s="1"/>
      <c r="P266" s="1"/>
      <c r="Q266" s="1"/>
      <c r="R266" s="6" t="s">
        <v>787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8">
        <v>161</v>
      </c>
      <c r="B267" s="189">
        <v>44187</v>
      </c>
      <c r="C267" s="189"/>
      <c r="D267" s="190" t="s">
        <v>824</v>
      </c>
      <c r="E267" s="191" t="s">
        <v>592</v>
      </c>
      <c r="F267" s="161">
        <v>190</v>
      </c>
      <c r="G267" s="191"/>
      <c r="H267" s="191">
        <v>239</v>
      </c>
      <c r="I267" s="193">
        <v>239</v>
      </c>
      <c r="J267" s="163" t="s">
        <v>825</v>
      </c>
      <c r="K267" s="164">
        <f t="shared" si="83"/>
        <v>49</v>
      </c>
      <c r="L267" s="165">
        <f t="shared" si="84"/>
        <v>0.25789473684210529</v>
      </c>
      <c r="M267" s="160" t="s">
        <v>595</v>
      </c>
      <c r="N267" s="166">
        <v>44844</v>
      </c>
      <c r="O267" s="1"/>
      <c r="P267" s="1"/>
      <c r="Q267" s="1"/>
      <c r="R267" s="6" t="s">
        <v>787</v>
      </c>
    </row>
    <row r="268" spans="1:26" ht="12.75" customHeight="1">
      <c r="A268" s="188">
        <v>162</v>
      </c>
      <c r="B268" s="189">
        <v>44258</v>
      </c>
      <c r="C268" s="189"/>
      <c r="D268" s="190" t="s">
        <v>820</v>
      </c>
      <c r="E268" s="191" t="s">
        <v>592</v>
      </c>
      <c r="F268" s="161">
        <v>495</v>
      </c>
      <c r="G268" s="191"/>
      <c r="H268" s="191">
        <v>595</v>
      </c>
      <c r="I268" s="193">
        <v>590</v>
      </c>
      <c r="J268" s="163" t="s">
        <v>616</v>
      </c>
      <c r="K268" s="164">
        <f t="shared" si="83"/>
        <v>100</v>
      </c>
      <c r="L268" s="165">
        <f t="shared" si="84"/>
        <v>0.20202020202020202</v>
      </c>
      <c r="M268" s="160" t="s">
        <v>595</v>
      </c>
      <c r="N268" s="166">
        <v>44589</v>
      </c>
      <c r="O268" s="1"/>
      <c r="P268" s="1"/>
      <c r="R268" s="6" t="s">
        <v>787</v>
      </c>
    </row>
    <row r="269" spans="1:26" ht="12.75" customHeight="1">
      <c r="A269" s="188">
        <v>163</v>
      </c>
      <c r="B269" s="189">
        <v>44274</v>
      </c>
      <c r="C269" s="189"/>
      <c r="D269" s="190" t="s">
        <v>365</v>
      </c>
      <c r="E269" s="191" t="s">
        <v>592</v>
      </c>
      <c r="F269" s="161">
        <v>355</v>
      </c>
      <c r="G269" s="191"/>
      <c r="H269" s="191">
        <v>422.5</v>
      </c>
      <c r="I269" s="193">
        <v>420</v>
      </c>
      <c r="J269" s="163" t="s">
        <v>826</v>
      </c>
      <c r="K269" s="164">
        <f t="shared" si="83"/>
        <v>67.5</v>
      </c>
      <c r="L269" s="165">
        <f t="shared" si="84"/>
        <v>0.19014084507042253</v>
      </c>
      <c r="M269" s="160" t="s">
        <v>595</v>
      </c>
      <c r="N269" s="166">
        <v>44361</v>
      </c>
      <c r="O269" s="1"/>
      <c r="R269" s="206" t="s">
        <v>787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8">
        <v>164</v>
      </c>
      <c r="B270" s="189">
        <v>44295</v>
      </c>
      <c r="C270" s="189"/>
      <c r="D270" s="190" t="s">
        <v>327</v>
      </c>
      <c r="E270" s="191" t="s">
        <v>592</v>
      </c>
      <c r="F270" s="161">
        <v>555</v>
      </c>
      <c r="G270" s="191"/>
      <c r="H270" s="191">
        <v>663</v>
      </c>
      <c r="I270" s="193">
        <v>663</v>
      </c>
      <c r="J270" s="163" t="s">
        <v>827</v>
      </c>
      <c r="K270" s="164">
        <f t="shared" si="83"/>
        <v>108</v>
      </c>
      <c r="L270" s="165">
        <f t="shared" si="84"/>
        <v>0.19459459459459461</v>
      </c>
      <c r="M270" s="160" t="s">
        <v>595</v>
      </c>
      <c r="N270" s="166">
        <v>44321</v>
      </c>
      <c r="O270" s="1"/>
      <c r="P270" s="1"/>
      <c r="Q270" s="1"/>
      <c r="R270" s="206" t="s">
        <v>787</v>
      </c>
    </row>
    <row r="271" spans="1:26" ht="12.75" customHeight="1">
      <c r="A271" s="188">
        <v>165</v>
      </c>
      <c r="B271" s="189">
        <v>44308</v>
      </c>
      <c r="C271" s="189"/>
      <c r="D271" s="190" t="s">
        <v>791</v>
      </c>
      <c r="E271" s="191" t="s">
        <v>592</v>
      </c>
      <c r="F271" s="161">
        <v>126.5</v>
      </c>
      <c r="G271" s="191"/>
      <c r="H271" s="191">
        <v>155</v>
      </c>
      <c r="I271" s="193">
        <v>155</v>
      </c>
      <c r="J271" s="163" t="s">
        <v>680</v>
      </c>
      <c r="K271" s="164">
        <f t="shared" si="83"/>
        <v>28.5</v>
      </c>
      <c r="L271" s="165">
        <f t="shared" si="84"/>
        <v>0.22529644268774704</v>
      </c>
      <c r="M271" s="160" t="s">
        <v>595</v>
      </c>
      <c r="N271" s="166">
        <v>44362</v>
      </c>
      <c r="O271" s="1"/>
      <c r="R271" s="206" t="s">
        <v>787</v>
      </c>
    </row>
    <row r="272" spans="1:26" ht="12.75" customHeight="1">
      <c r="A272" s="167">
        <v>166</v>
      </c>
      <c r="B272" s="198">
        <v>44368</v>
      </c>
      <c r="C272" s="198"/>
      <c r="D272" s="169" t="s">
        <v>828</v>
      </c>
      <c r="E272" s="171" t="s">
        <v>592</v>
      </c>
      <c r="F272" s="199">
        <v>287.5</v>
      </c>
      <c r="G272" s="171"/>
      <c r="H272" s="171">
        <v>245</v>
      </c>
      <c r="I272" s="172">
        <v>344</v>
      </c>
      <c r="J272" s="173" t="s">
        <v>829</v>
      </c>
      <c r="K272" s="174">
        <f t="shared" si="83"/>
        <v>-42.5</v>
      </c>
      <c r="L272" s="175">
        <f t="shared" si="84"/>
        <v>-0.14782608695652175</v>
      </c>
      <c r="M272" s="171" t="s">
        <v>605</v>
      </c>
      <c r="N272" s="168">
        <v>44508</v>
      </c>
      <c r="O272" s="1"/>
      <c r="R272" s="206" t="s">
        <v>787</v>
      </c>
    </row>
    <row r="273" spans="1:18" ht="12.75" customHeight="1">
      <c r="A273" s="188">
        <v>167</v>
      </c>
      <c r="B273" s="189">
        <v>44368</v>
      </c>
      <c r="C273" s="189"/>
      <c r="D273" s="190" t="s">
        <v>489</v>
      </c>
      <c r="E273" s="191" t="s">
        <v>592</v>
      </c>
      <c r="F273" s="161">
        <v>241</v>
      </c>
      <c r="G273" s="191"/>
      <c r="H273" s="191">
        <v>298</v>
      </c>
      <c r="I273" s="193">
        <v>320</v>
      </c>
      <c r="J273" s="163" t="s">
        <v>680</v>
      </c>
      <c r="K273" s="164">
        <f t="shared" si="83"/>
        <v>57</v>
      </c>
      <c r="L273" s="165">
        <f t="shared" si="84"/>
        <v>0.23651452282157676</v>
      </c>
      <c r="M273" s="160" t="s">
        <v>595</v>
      </c>
      <c r="N273" s="166">
        <v>44802</v>
      </c>
      <c r="O273" s="37"/>
      <c r="R273" s="206" t="s">
        <v>787</v>
      </c>
    </row>
    <row r="274" spans="1:18" ht="12.75" customHeight="1">
      <c r="A274" s="188">
        <v>168</v>
      </c>
      <c r="B274" s="189">
        <v>44406</v>
      </c>
      <c r="C274" s="189"/>
      <c r="D274" s="190" t="s">
        <v>791</v>
      </c>
      <c r="E274" s="191" t="s">
        <v>592</v>
      </c>
      <c r="F274" s="161">
        <v>162.5</v>
      </c>
      <c r="G274" s="191"/>
      <c r="H274" s="191">
        <v>200</v>
      </c>
      <c r="I274" s="193">
        <v>200</v>
      </c>
      <c r="J274" s="163" t="s">
        <v>680</v>
      </c>
      <c r="K274" s="164">
        <f t="shared" si="83"/>
        <v>37.5</v>
      </c>
      <c r="L274" s="165">
        <f t="shared" si="84"/>
        <v>0.23076923076923078</v>
      </c>
      <c r="M274" s="160" t="s">
        <v>595</v>
      </c>
      <c r="N274" s="166">
        <v>44802</v>
      </c>
      <c r="O274" s="1"/>
      <c r="R274" s="206" t="s">
        <v>787</v>
      </c>
    </row>
    <row r="275" spans="1:18" ht="12.75" customHeight="1">
      <c r="A275" s="188">
        <v>169</v>
      </c>
      <c r="B275" s="189">
        <v>44462</v>
      </c>
      <c r="C275" s="189"/>
      <c r="D275" s="190" t="s">
        <v>446</v>
      </c>
      <c r="E275" s="191" t="s">
        <v>592</v>
      </c>
      <c r="F275" s="161">
        <v>1235</v>
      </c>
      <c r="G275" s="191"/>
      <c r="H275" s="191">
        <v>1505</v>
      </c>
      <c r="I275" s="193">
        <v>1500</v>
      </c>
      <c r="J275" s="163" t="s">
        <v>680</v>
      </c>
      <c r="K275" s="164">
        <f t="shared" si="83"/>
        <v>270</v>
      </c>
      <c r="L275" s="165">
        <f t="shared" si="84"/>
        <v>0.21862348178137653</v>
      </c>
      <c r="M275" s="160" t="s">
        <v>595</v>
      </c>
      <c r="N275" s="166">
        <v>44564</v>
      </c>
      <c r="O275" s="1"/>
      <c r="R275" s="206" t="s">
        <v>787</v>
      </c>
    </row>
    <row r="276" spans="1:18" ht="12.75" customHeight="1">
      <c r="A276" s="207">
        <v>170</v>
      </c>
      <c r="B276" s="208">
        <v>44480</v>
      </c>
      <c r="C276" s="208"/>
      <c r="D276" s="209" t="s">
        <v>830</v>
      </c>
      <c r="E276" s="210" t="s">
        <v>592</v>
      </c>
      <c r="F276" s="55">
        <v>58.75</v>
      </c>
      <c r="G276" s="210"/>
      <c r="H276" s="211"/>
      <c r="I276" s="51"/>
      <c r="J276" s="212" t="s">
        <v>593</v>
      </c>
      <c r="K276" s="207"/>
      <c r="L276" s="208"/>
      <c r="M276" s="208"/>
      <c r="N276" s="209"/>
      <c r="O276" s="37"/>
      <c r="R276" s="206" t="s">
        <v>787</v>
      </c>
    </row>
    <row r="277" spans="1:18" ht="12.75" customHeight="1">
      <c r="A277" s="213">
        <v>171</v>
      </c>
      <c r="B277" s="214">
        <v>44481</v>
      </c>
      <c r="C277" s="214"/>
      <c r="D277" s="215" t="s">
        <v>278</v>
      </c>
      <c r="E277" s="51" t="s">
        <v>592</v>
      </c>
      <c r="F277" s="216" t="s">
        <v>831</v>
      </c>
      <c r="G277" s="51"/>
      <c r="H277" s="51"/>
      <c r="I277" s="51">
        <v>380</v>
      </c>
      <c r="J277" s="217" t="s">
        <v>593</v>
      </c>
      <c r="K277" s="213"/>
      <c r="L277" s="214"/>
      <c r="M277" s="214"/>
      <c r="N277" s="215"/>
      <c r="O277" s="37"/>
      <c r="R277" s="206" t="s">
        <v>787</v>
      </c>
    </row>
    <row r="278" spans="1:18" ht="12.75" customHeight="1">
      <c r="A278" s="188">
        <v>172</v>
      </c>
      <c r="B278" s="189">
        <v>44481</v>
      </c>
      <c r="C278" s="189"/>
      <c r="D278" s="190" t="s">
        <v>832</v>
      </c>
      <c r="E278" s="191" t="s">
        <v>592</v>
      </c>
      <c r="F278" s="161">
        <v>45.5</v>
      </c>
      <c r="G278" s="191"/>
      <c r="H278" s="191">
        <v>56.5</v>
      </c>
      <c r="I278" s="193">
        <v>56</v>
      </c>
      <c r="J278" s="163" t="s">
        <v>680</v>
      </c>
      <c r="K278" s="164">
        <f t="shared" ref="K278:K279" si="85">H278-F278</f>
        <v>11</v>
      </c>
      <c r="L278" s="165">
        <f t="shared" ref="L278:L279" si="86">K278/F278</f>
        <v>0.24175824175824176</v>
      </c>
      <c r="M278" s="160" t="s">
        <v>595</v>
      </c>
      <c r="N278" s="166">
        <v>44881</v>
      </c>
      <c r="O278" s="37"/>
      <c r="R278" s="206"/>
    </row>
    <row r="279" spans="1:18" ht="12.75" customHeight="1">
      <c r="A279" s="188">
        <v>173</v>
      </c>
      <c r="B279" s="189">
        <v>44551</v>
      </c>
      <c r="C279" s="189"/>
      <c r="D279" s="190" t="s">
        <v>131</v>
      </c>
      <c r="E279" s="191" t="s">
        <v>592</v>
      </c>
      <c r="F279" s="161">
        <v>2300</v>
      </c>
      <c r="G279" s="191"/>
      <c r="H279" s="191">
        <f>(2820+2200)/2</f>
        <v>2510</v>
      </c>
      <c r="I279" s="193">
        <v>3000</v>
      </c>
      <c r="J279" s="163" t="s">
        <v>833</v>
      </c>
      <c r="K279" s="164">
        <f t="shared" si="85"/>
        <v>210</v>
      </c>
      <c r="L279" s="165">
        <f t="shared" si="86"/>
        <v>9.1304347826086957E-2</v>
      </c>
      <c r="M279" s="160" t="s">
        <v>595</v>
      </c>
      <c r="N279" s="166">
        <v>44649</v>
      </c>
      <c r="O279" s="1"/>
      <c r="R279" s="206"/>
    </row>
    <row r="280" spans="1:18" ht="12.75" customHeight="1">
      <c r="A280" s="188">
        <v>174</v>
      </c>
      <c r="B280" s="189">
        <v>44606</v>
      </c>
      <c r="C280" s="189"/>
      <c r="D280" s="190" t="s">
        <v>436</v>
      </c>
      <c r="E280" s="191" t="s">
        <v>592</v>
      </c>
      <c r="F280" s="161">
        <v>635</v>
      </c>
      <c r="G280" s="191"/>
      <c r="H280" s="191">
        <v>700</v>
      </c>
      <c r="I280" s="193">
        <v>764</v>
      </c>
      <c r="J280" s="163" t="s">
        <v>868</v>
      </c>
      <c r="K280" s="164">
        <f t="shared" ref="K280" si="87">H280-F280</f>
        <v>65</v>
      </c>
      <c r="L280" s="165">
        <f t="shared" ref="L280" si="88">K280/F280</f>
        <v>0.10236220472440945</v>
      </c>
      <c r="M280" s="160" t="s">
        <v>595</v>
      </c>
      <c r="N280" s="166">
        <v>45159</v>
      </c>
      <c r="O280" s="37"/>
      <c r="R280" s="206"/>
    </row>
    <row r="281" spans="1:18" ht="12.75" customHeight="1">
      <c r="A281" s="188">
        <v>175</v>
      </c>
      <c r="B281" s="189">
        <v>44613</v>
      </c>
      <c r="C281" s="189"/>
      <c r="D281" s="190" t="s">
        <v>446</v>
      </c>
      <c r="E281" s="191" t="s">
        <v>592</v>
      </c>
      <c r="F281" s="161">
        <v>1255</v>
      </c>
      <c r="G281" s="191"/>
      <c r="H281" s="191">
        <v>1515</v>
      </c>
      <c r="I281" s="193">
        <v>1510</v>
      </c>
      <c r="J281" s="163" t="s">
        <v>680</v>
      </c>
      <c r="K281" s="164">
        <f>H281-F281</f>
        <v>260</v>
      </c>
      <c r="L281" s="165">
        <f>K281/F281</f>
        <v>0.20717131474103587</v>
      </c>
      <c r="M281" s="160" t="s">
        <v>595</v>
      </c>
      <c r="N281" s="166">
        <v>44834</v>
      </c>
      <c r="O281" s="37"/>
      <c r="R281" s="206"/>
    </row>
    <row r="282" spans="1:18" ht="12.75" customHeight="1">
      <c r="A282">
        <v>176</v>
      </c>
      <c r="B282" s="214">
        <v>44670</v>
      </c>
      <c r="C282" s="214"/>
      <c r="D282" s="53" t="s">
        <v>552</v>
      </c>
      <c r="E282" s="218" t="s">
        <v>592</v>
      </c>
      <c r="F282" s="51" t="s">
        <v>834</v>
      </c>
      <c r="G282" s="51"/>
      <c r="H282" s="51"/>
      <c r="I282" s="51">
        <v>553</v>
      </c>
      <c r="J282" s="51" t="s">
        <v>593</v>
      </c>
      <c r="K282" s="51"/>
      <c r="L282" s="51"/>
      <c r="M282" s="51"/>
      <c r="N282" s="51"/>
      <c r="O282" s="37"/>
      <c r="R282" s="206"/>
    </row>
    <row r="283" spans="1:18" ht="12.75" customHeight="1">
      <c r="A283" s="188">
        <v>177</v>
      </c>
      <c r="B283" s="189">
        <v>44746</v>
      </c>
      <c r="C283" s="189"/>
      <c r="D283" s="190" t="s">
        <v>835</v>
      </c>
      <c r="E283" s="191" t="s">
        <v>592</v>
      </c>
      <c r="F283" s="161">
        <v>207.5</v>
      </c>
      <c r="G283" s="191"/>
      <c r="H283" s="191">
        <v>254</v>
      </c>
      <c r="I283" s="193">
        <v>254</v>
      </c>
      <c r="J283" s="163" t="s">
        <v>680</v>
      </c>
      <c r="K283" s="164">
        <f t="shared" ref="K283:K285" si="89">H283-F283</f>
        <v>46.5</v>
      </c>
      <c r="L283" s="165">
        <f t="shared" ref="L283:L285" si="90">K283/F283</f>
        <v>0.22409638554216868</v>
      </c>
      <c r="M283" s="160" t="s">
        <v>595</v>
      </c>
      <c r="N283" s="166">
        <v>44792</v>
      </c>
      <c r="O283" s="1"/>
      <c r="R283" s="206"/>
    </row>
    <row r="284" spans="1:18" ht="12.75" customHeight="1">
      <c r="A284" s="188">
        <v>178</v>
      </c>
      <c r="B284" s="189">
        <v>44775</v>
      </c>
      <c r="C284" s="189"/>
      <c r="D284" s="190" t="s">
        <v>491</v>
      </c>
      <c r="E284" s="191" t="s">
        <v>592</v>
      </c>
      <c r="F284" s="161">
        <v>31.25</v>
      </c>
      <c r="G284" s="191"/>
      <c r="H284" s="191">
        <v>38.75</v>
      </c>
      <c r="I284" s="193">
        <v>38</v>
      </c>
      <c r="J284" s="163" t="s">
        <v>680</v>
      </c>
      <c r="K284" s="164">
        <f t="shared" si="89"/>
        <v>7.5</v>
      </c>
      <c r="L284" s="165">
        <f t="shared" si="90"/>
        <v>0.24</v>
      </c>
      <c r="M284" s="160" t="s">
        <v>595</v>
      </c>
      <c r="N284" s="166">
        <v>44844</v>
      </c>
      <c r="O284" s="37"/>
      <c r="R284" s="55"/>
    </row>
    <row r="285" spans="1:18" ht="12.75" customHeight="1">
      <c r="A285" s="188">
        <v>179</v>
      </c>
      <c r="B285" s="189">
        <v>44841</v>
      </c>
      <c r="C285" s="189"/>
      <c r="D285" s="190" t="s">
        <v>836</v>
      </c>
      <c r="E285" s="191" t="s">
        <v>592</v>
      </c>
      <c r="F285" s="161">
        <v>665</v>
      </c>
      <c r="G285" s="191"/>
      <c r="H285" s="191">
        <v>807.5</v>
      </c>
      <c r="I285" s="193">
        <v>840</v>
      </c>
      <c r="J285" s="163" t="s">
        <v>833</v>
      </c>
      <c r="K285" s="164">
        <f t="shared" si="89"/>
        <v>142.5</v>
      </c>
      <c r="L285" s="165">
        <f t="shared" si="90"/>
        <v>0.21428571428571427</v>
      </c>
      <c r="M285" s="160" t="s">
        <v>595</v>
      </c>
      <c r="N285" s="166">
        <v>45097</v>
      </c>
      <c r="O285" s="37"/>
      <c r="R285" s="55"/>
    </row>
    <row r="286" spans="1:18" ht="12.75" customHeight="1">
      <c r="A286" s="188">
        <v>180</v>
      </c>
      <c r="B286" s="189">
        <v>44844</v>
      </c>
      <c r="C286" s="189"/>
      <c r="D286" s="190" t="s">
        <v>438</v>
      </c>
      <c r="E286" s="191" t="s">
        <v>592</v>
      </c>
      <c r="F286" s="161">
        <v>227.5</v>
      </c>
      <c r="G286" s="191"/>
      <c r="H286" s="191">
        <v>270</v>
      </c>
      <c r="I286" s="193">
        <v>291</v>
      </c>
      <c r="J286" s="163" t="s">
        <v>870</v>
      </c>
      <c r="K286" s="164">
        <f t="shared" ref="K286" si="91">H286-F286</f>
        <v>42.5</v>
      </c>
      <c r="L286" s="165">
        <f t="shared" ref="L286" si="92">K286/F286</f>
        <v>0.18681318681318682</v>
      </c>
      <c r="M286" s="160" t="s">
        <v>595</v>
      </c>
      <c r="N286" s="166">
        <v>45160</v>
      </c>
      <c r="O286" s="37"/>
      <c r="Q286" s="37"/>
      <c r="R286" s="55"/>
    </row>
    <row r="287" spans="1:18" ht="12.75" customHeight="1">
      <c r="A287" s="188">
        <v>181</v>
      </c>
      <c r="B287" s="189">
        <v>44845</v>
      </c>
      <c r="C287" s="189"/>
      <c r="D287" s="190" t="s">
        <v>436</v>
      </c>
      <c r="E287" s="191" t="s">
        <v>592</v>
      </c>
      <c r="F287" s="161">
        <v>555</v>
      </c>
      <c r="G287" s="191"/>
      <c r="H287" s="191">
        <v>700</v>
      </c>
      <c r="I287" s="193">
        <v>765</v>
      </c>
      <c r="J287" s="163" t="s">
        <v>869</v>
      </c>
      <c r="K287" s="164">
        <f t="shared" ref="K287" si="93">H287-F287</f>
        <v>145</v>
      </c>
      <c r="L287" s="165">
        <f t="shared" ref="L287" si="94">K287/F287</f>
        <v>0.26126126126126126</v>
      </c>
      <c r="M287" s="160" t="s">
        <v>595</v>
      </c>
      <c r="N287" s="166">
        <v>45159</v>
      </c>
      <c r="O287" s="37"/>
      <c r="Q287" s="37"/>
      <c r="R287" s="55"/>
    </row>
    <row r="288" spans="1:18" ht="12.75" customHeight="1">
      <c r="A288" s="188">
        <v>182</v>
      </c>
      <c r="B288" s="189">
        <v>44981</v>
      </c>
      <c r="C288" s="189"/>
      <c r="D288" s="190" t="s">
        <v>453</v>
      </c>
      <c r="E288" s="191" t="s">
        <v>592</v>
      </c>
      <c r="F288" s="161">
        <v>1675</v>
      </c>
      <c r="G288" s="191"/>
      <c r="H288" s="191">
        <v>2080</v>
      </c>
      <c r="I288" s="193">
        <v>2080</v>
      </c>
      <c r="J288" s="163" t="s">
        <v>680</v>
      </c>
      <c r="K288" s="164">
        <f>H288-F288</f>
        <v>405</v>
      </c>
      <c r="L288" s="165">
        <f>K288/F288</f>
        <v>0.2417910447761194</v>
      </c>
      <c r="M288" s="160" t="s">
        <v>595</v>
      </c>
      <c r="N288" s="166">
        <v>45119</v>
      </c>
      <c r="O288" s="37"/>
      <c r="R288" s="55" t="s">
        <v>866</v>
      </c>
    </row>
    <row r="289" spans="1:38" ht="12.75" customHeight="1">
      <c r="A289" s="188">
        <v>183</v>
      </c>
      <c r="B289" s="189">
        <v>44986</v>
      </c>
      <c r="C289" s="189"/>
      <c r="D289" s="190" t="s">
        <v>491</v>
      </c>
      <c r="E289" s="191" t="s">
        <v>592</v>
      </c>
      <c r="F289" s="161">
        <v>57.5</v>
      </c>
      <c r="G289" s="191"/>
      <c r="H289" s="191">
        <v>120</v>
      </c>
      <c r="I289" s="193">
        <v>120</v>
      </c>
      <c r="J289" s="163" t="s">
        <v>680</v>
      </c>
      <c r="K289" s="164">
        <f>H289-F289</f>
        <v>62.5</v>
      </c>
      <c r="L289" s="165">
        <f>K289/F289</f>
        <v>1.0869565217391304</v>
      </c>
      <c r="M289" s="160" t="s">
        <v>595</v>
      </c>
      <c r="N289" s="166">
        <v>45049</v>
      </c>
      <c r="O289" s="37"/>
      <c r="R289" s="55" t="s">
        <v>866</v>
      </c>
    </row>
    <row r="290" spans="1:38" ht="12.75" customHeight="1">
      <c r="A290" s="188">
        <v>184</v>
      </c>
      <c r="B290" s="189">
        <v>45008</v>
      </c>
      <c r="C290" s="189"/>
      <c r="D290" s="190" t="s">
        <v>508</v>
      </c>
      <c r="E290" s="191" t="s">
        <v>592</v>
      </c>
      <c r="F290" s="161">
        <v>2765</v>
      </c>
      <c r="G290" s="191"/>
      <c r="H290" s="191">
        <v>3547.5</v>
      </c>
      <c r="I290" s="193">
        <v>3523</v>
      </c>
      <c r="J290" s="163" t="s">
        <v>680</v>
      </c>
      <c r="K290" s="164">
        <f>H290-F290</f>
        <v>782.5</v>
      </c>
      <c r="L290" s="165">
        <f>K290/F290</f>
        <v>0.28300180831826399</v>
      </c>
      <c r="M290" s="160" t="s">
        <v>595</v>
      </c>
      <c r="N290" s="166">
        <v>45177</v>
      </c>
      <c r="O290" s="37"/>
      <c r="R290" s="55" t="s">
        <v>866</v>
      </c>
    </row>
    <row r="291" spans="1:38" ht="12.75" customHeight="1">
      <c r="A291" s="188">
        <v>185</v>
      </c>
      <c r="B291" s="189">
        <v>45027</v>
      </c>
      <c r="C291" s="189"/>
      <c r="D291" s="190" t="s">
        <v>837</v>
      </c>
      <c r="E291" s="191" t="s">
        <v>592</v>
      </c>
      <c r="F291" s="161">
        <v>460</v>
      </c>
      <c r="G291" s="191"/>
      <c r="H291" s="191">
        <v>825</v>
      </c>
      <c r="I291" s="193">
        <v>810</v>
      </c>
      <c r="J291" s="163" t="s">
        <v>680</v>
      </c>
      <c r="K291" s="164">
        <f>H291-F291</f>
        <v>365</v>
      </c>
      <c r="L291" s="165">
        <f>K291/F291</f>
        <v>0.79347826086956519</v>
      </c>
      <c r="M291" s="160" t="s">
        <v>595</v>
      </c>
      <c r="N291" s="166">
        <v>45155</v>
      </c>
      <c r="O291" s="37"/>
      <c r="R291" s="55" t="s">
        <v>866</v>
      </c>
    </row>
    <row r="292" spans="1:38" ht="12.75" customHeight="1">
      <c r="A292" s="213">
        <v>186</v>
      </c>
      <c r="B292" s="214">
        <v>45050</v>
      </c>
      <c r="C292" s="53"/>
      <c r="D292" s="53" t="s">
        <v>42</v>
      </c>
      <c r="E292" s="218" t="s">
        <v>592</v>
      </c>
      <c r="F292" s="51" t="s">
        <v>838</v>
      </c>
      <c r="G292" s="51"/>
      <c r="H292" s="51"/>
      <c r="I292" s="51">
        <v>5040</v>
      </c>
      <c r="J292" s="51" t="s">
        <v>593</v>
      </c>
      <c r="K292" s="51"/>
      <c r="L292" s="51"/>
      <c r="M292" s="51"/>
      <c r="N292" s="51"/>
      <c r="O292" s="37"/>
      <c r="R292" s="55" t="s">
        <v>866</v>
      </c>
    </row>
    <row r="293" spans="1:38" ht="12.75" customHeight="1">
      <c r="A293" s="188">
        <v>187</v>
      </c>
      <c r="B293" s="189">
        <v>45075</v>
      </c>
      <c r="C293" s="189"/>
      <c r="D293" s="190" t="s">
        <v>839</v>
      </c>
      <c r="E293" s="191" t="s">
        <v>592</v>
      </c>
      <c r="F293" s="161">
        <v>585</v>
      </c>
      <c r="G293" s="191"/>
      <c r="H293" s="191">
        <v>732</v>
      </c>
      <c r="I293" s="193">
        <v>732</v>
      </c>
      <c r="J293" s="163" t="s">
        <v>680</v>
      </c>
      <c r="K293" s="164">
        <f>H293-F293</f>
        <v>147</v>
      </c>
      <c r="L293" s="165">
        <f>K293/F293</f>
        <v>0.25128205128205128</v>
      </c>
      <c r="M293" s="160" t="s">
        <v>595</v>
      </c>
      <c r="N293" s="166">
        <v>45152</v>
      </c>
      <c r="O293" s="37"/>
      <c r="Q293" s="37"/>
      <c r="R293" s="55" t="s">
        <v>866</v>
      </c>
      <c r="T293" s="37"/>
      <c r="V293" s="37"/>
      <c r="W293" s="55"/>
      <c r="Y293" s="37"/>
      <c r="AA293" s="37"/>
      <c r="AB293" s="55"/>
      <c r="AD293" s="37"/>
      <c r="AF293" s="37"/>
      <c r="AG293" s="55"/>
      <c r="AI293" s="37"/>
      <c r="AK293" s="37"/>
      <c r="AL293" s="55"/>
    </row>
    <row r="294" spans="1:38" ht="12.75" customHeight="1">
      <c r="A294" s="213">
        <v>188</v>
      </c>
      <c r="B294" s="214">
        <v>45078</v>
      </c>
      <c r="C294" s="53"/>
      <c r="D294" s="53" t="s">
        <v>540</v>
      </c>
      <c r="E294" s="218" t="s">
        <v>592</v>
      </c>
      <c r="F294" s="51" t="s">
        <v>840</v>
      </c>
      <c r="G294" s="51"/>
      <c r="H294" s="51"/>
      <c r="I294" s="51">
        <v>4300</v>
      </c>
      <c r="J294" s="51" t="s">
        <v>593</v>
      </c>
      <c r="K294" s="51"/>
      <c r="L294" s="51"/>
      <c r="M294" s="51"/>
      <c r="N294" s="51"/>
      <c r="O294" s="37"/>
      <c r="Q294" s="37"/>
      <c r="R294" s="55" t="s">
        <v>866</v>
      </c>
      <c r="T294" s="37"/>
      <c r="V294" s="37"/>
      <c r="W294" s="55"/>
      <c r="Y294" s="37"/>
      <c r="AA294" s="37"/>
      <c r="AB294" s="55"/>
      <c r="AD294" s="37"/>
      <c r="AF294" s="37"/>
      <c r="AG294" s="55"/>
      <c r="AI294" s="37"/>
      <c r="AK294" s="37"/>
      <c r="AL294" s="55"/>
    </row>
    <row r="295" spans="1:38" ht="12.75" customHeight="1">
      <c r="A295" s="213">
        <v>189</v>
      </c>
      <c r="B295" s="214">
        <v>45103</v>
      </c>
      <c r="C295" s="53"/>
      <c r="D295" s="53" t="s">
        <v>863</v>
      </c>
      <c r="E295" s="218" t="s">
        <v>592</v>
      </c>
      <c r="F295" s="51" t="s">
        <v>660</v>
      </c>
      <c r="G295" s="51"/>
      <c r="H295" s="51"/>
      <c r="I295" s="51">
        <v>383</v>
      </c>
      <c r="J295" s="51" t="s">
        <v>593</v>
      </c>
      <c r="K295" s="51"/>
      <c r="L295" s="51"/>
      <c r="M295" s="51"/>
      <c r="N295" s="51"/>
      <c r="O295" s="37"/>
      <c r="Q295" s="37"/>
      <c r="R295" s="55" t="s">
        <v>866</v>
      </c>
      <c r="T295" s="37"/>
      <c r="V295" s="37"/>
      <c r="W295" s="55"/>
      <c r="Y295" s="37"/>
      <c r="AA295" s="37"/>
      <c r="AB295" s="55"/>
      <c r="AD295" s="37"/>
      <c r="AF295" s="37"/>
      <c r="AG295" s="55"/>
      <c r="AI295" s="37"/>
      <c r="AK295" s="37"/>
      <c r="AL295" s="55"/>
    </row>
    <row r="296" spans="1:38" ht="12.75" customHeight="1">
      <c r="A296" s="188">
        <v>190</v>
      </c>
      <c r="B296" s="189">
        <v>45120</v>
      </c>
      <c r="C296" s="189"/>
      <c r="D296" s="190" t="s">
        <v>539</v>
      </c>
      <c r="E296" s="191" t="s">
        <v>592</v>
      </c>
      <c r="F296" s="161">
        <v>2312.5</v>
      </c>
      <c r="G296" s="191"/>
      <c r="H296" s="191">
        <v>2935</v>
      </c>
      <c r="I296" s="193">
        <v>2935</v>
      </c>
      <c r="J296" s="163" t="s">
        <v>680</v>
      </c>
      <c r="K296" s="164">
        <f>H296-F296</f>
        <v>622.5</v>
      </c>
      <c r="L296" s="165">
        <f>K296/F296</f>
        <v>0.26918918918918922</v>
      </c>
      <c r="M296" s="160" t="s">
        <v>595</v>
      </c>
      <c r="N296" s="166">
        <v>45177</v>
      </c>
      <c r="O296" s="37"/>
      <c r="Q296" s="37"/>
      <c r="R296" s="55" t="s">
        <v>866</v>
      </c>
      <c r="T296" s="37"/>
      <c r="V296" s="37"/>
      <c r="W296" s="55"/>
      <c r="Y296" s="37"/>
      <c r="AA296" s="37"/>
      <c r="AB296" s="55"/>
      <c r="AD296" s="37"/>
      <c r="AF296" s="37"/>
      <c r="AG296" s="55"/>
      <c r="AI296" s="37"/>
      <c r="AK296" s="37"/>
      <c r="AL296" s="55"/>
    </row>
    <row r="297" spans="1:38" ht="12.75" customHeight="1">
      <c r="A297" s="188">
        <v>191</v>
      </c>
      <c r="B297" s="189">
        <v>45125</v>
      </c>
      <c r="C297" s="189"/>
      <c r="D297" s="190" t="s">
        <v>203</v>
      </c>
      <c r="E297" s="191" t="s">
        <v>592</v>
      </c>
      <c r="F297" s="161">
        <v>3980</v>
      </c>
      <c r="G297" s="191"/>
      <c r="H297" s="191">
        <v>4895</v>
      </c>
      <c r="I297" s="193">
        <v>4895</v>
      </c>
      <c r="J297" s="163" t="s">
        <v>680</v>
      </c>
      <c r="K297" s="164">
        <f>H297-F297</f>
        <v>915</v>
      </c>
      <c r="L297" s="165">
        <f>K297/F297</f>
        <v>0.22989949748743718</v>
      </c>
      <c r="M297" s="160" t="s">
        <v>595</v>
      </c>
      <c r="N297" s="166">
        <v>45155</v>
      </c>
      <c r="O297" s="37"/>
      <c r="R297" s="55" t="s">
        <v>866</v>
      </c>
      <c r="T297" s="37"/>
      <c r="W297" s="55"/>
      <c r="Y297" s="37"/>
      <c r="AB297" s="55"/>
      <c r="AD297" s="37"/>
      <c r="AG297" s="55"/>
      <c r="AI297" s="37"/>
      <c r="AL297" s="55"/>
    </row>
    <row r="298" spans="1:38" ht="12.75" customHeight="1">
      <c r="A298" s="188">
        <v>192</v>
      </c>
      <c r="B298" s="189">
        <v>45145</v>
      </c>
      <c r="C298" s="189"/>
      <c r="D298" s="190" t="s">
        <v>867</v>
      </c>
      <c r="E298" s="191" t="s">
        <v>592</v>
      </c>
      <c r="F298" s="161">
        <v>565</v>
      </c>
      <c r="G298" s="191"/>
      <c r="H298" s="191">
        <v>725</v>
      </c>
      <c r="I298" s="193">
        <v>725</v>
      </c>
      <c r="J298" s="163" t="s">
        <v>680</v>
      </c>
      <c r="K298" s="164">
        <f>H298-F298</f>
        <v>160</v>
      </c>
      <c r="L298" s="165">
        <f>K298/F298</f>
        <v>0.2831858407079646</v>
      </c>
      <c r="M298" s="160" t="s">
        <v>595</v>
      </c>
      <c r="N298" s="166">
        <v>45169</v>
      </c>
      <c r="O298" s="37"/>
      <c r="R298" s="55" t="s">
        <v>866</v>
      </c>
      <c r="T298" s="37"/>
      <c r="W298" s="55"/>
      <c r="Y298" s="37"/>
      <c r="AB298" s="55"/>
      <c r="AD298" s="37"/>
      <c r="AG298" s="55"/>
      <c r="AI298" s="37"/>
      <c r="AL298" s="55"/>
    </row>
    <row r="299" spans="1:38" ht="12.75" customHeight="1">
      <c r="A299" s="213">
        <v>193</v>
      </c>
      <c r="B299" s="214">
        <v>45167</v>
      </c>
      <c r="C299" s="53"/>
      <c r="D299" s="53" t="s">
        <v>871</v>
      </c>
      <c r="E299" s="218" t="s">
        <v>592</v>
      </c>
      <c r="F299" s="51" t="s">
        <v>872</v>
      </c>
      <c r="G299" s="51"/>
      <c r="H299" s="51"/>
      <c r="I299" s="51">
        <v>950</v>
      </c>
      <c r="J299" s="51" t="s">
        <v>593</v>
      </c>
      <c r="K299" s="51"/>
      <c r="L299" s="51"/>
      <c r="M299" s="51"/>
      <c r="N299" s="51"/>
      <c r="O299" s="37"/>
      <c r="R299" s="55" t="s">
        <v>866</v>
      </c>
      <c r="T299" s="37"/>
      <c r="W299" s="55"/>
      <c r="Y299" s="37"/>
      <c r="AB299" s="55"/>
      <c r="AD299" s="37"/>
      <c r="AG299" s="55"/>
      <c r="AI299" s="37"/>
      <c r="AL299" s="55"/>
    </row>
    <row r="300" spans="1:38" ht="12.75" customHeight="1">
      <c r="A300" s="213">
        <v>194</v>
      </c>
      <c r="B300" s="214">
        <v>45184</v>
      </c>
      <c r="C300" s="53"/>
      <c r="D300" s="53" t="s">
        <v>542</v>
      </c>
      <c r="E300" s="218" t="s">
        <v>592</v>
      </c>
      <c r="F300" s="51" t="s">
        <v>885</v>
      </c>
      <c r="G300" s="51"/>
      <c r="H300" s="51"/>
      <c r="I300" s="51">
        <v>480</v>
      </c>
      <c r="J300" s="51" t="s">
        <v>593</v>
      </c>
      <c r="K300" s="51"/>
      <c r="L300" s="51"/>
      <c r="M300" s="51"/>
      <c r="N300" s="51"/>
      <c r="O300" s="37"/>
      <c r="R300" s="55"/>
      <c r="T300" s="37"/>
      <c r="W300" s="55"/>
      <c r="Y300" s="37"/>
      <c r="AB300" s="55"/>
      <c r="AD300" s="37"/>
      <c r="AG300" s="55"/>
      <c r="AI300" s="37"/>
      <c r="AL300" s="55"/>
    </row>
    <row r="301" spans="1:38" ht="12.75" customHeight="1">
      <c r="A301" s="213">
        <v>195</v>
      </c>
      <c r="B301" s="214">
        <v>45203</v>
      </c>
      <c r="C301" s="53"/>
      <c r="D301" s="53" t="s">
        <v>176</v>
      </c>
      <c r="E301" s="218" t="s">
        <v>592</v>
      </c>
      <c r="F301" s="51" t="s">
        <v>921</v>
      </c>
      <c r="G301" s="51"/>
      <c r="H301" s="51"/>
      <c r="I301" s="51">
        <v>1198</v>
      </c>
      <c r="J301" s="51" t="s">
        <v>593</v>
      </c>
      <c r="K301" s="51"/>
      <c r="L301" s="51"/>
      <c r="M301" s="51"/>
      <c r="N301" s="51"/>
      <c r="O301" s="37"/>
      <c r="R301" s="55"/>
      <c r="T301" s="37"/>
      <c r="W301" s="55"/>
      <c r="Y301" s="37"/>
      <c r="AB301" s="55"/>
      <c r="AD301" s="37"/>
      <c r="AG301" s="55"/>
      <c r="AI301" s="37"/>
      <c r="AL301" s="55"/>
    </row>
    <row r="302" spans="1:38" ht="12.75" customHeight="1">
      <c r="A302" s="53"/>
      <c r="B302" s="53"/>
      <c r="C302" s="53"/>
      <c r="D302" s="53"/>
      <c r="E302" s="53"/>
      <c r="F302" s="51"/>
      <c r="G302" s="51"/>
      <c r="H302" s="51"/>
      <c r="I302" s="51"/>
      <c r="J302" s="31"/>
      <c r="K302" s="51"/>
      <c r="L302" s="51"/>
      <c r="M302" s="51"/>
      <c r="N302" s="53"/>
      <c r="O302" s="37"/>
      <c r="R302" s="55"/>
      <c r="T302" s="37"/>
      <c r="W302" s="55"/>
      <c r="Y302" s="37"/>
      <c r="AB302" s="55"/>
      <c r="AD302" s="37"/>
      <c r="AG302" s="55"/>
      <c r="AI302" s="37"/>
      <c r="AL302" s="55"/>
    </row>
    <row r="303" spans="1:38" ht="12.75" customHeight="1">
      <c r="B303" s="219" t="s">
        <v>841</v>
      </c>
      <c r="F303" s="55"/>
      <c r="G303" s="55"/>
      <c r="H303" s="55"/>
      <c r="I303" s="55"/>
      <c r="J303" s="37"/>
      <c r="K303" s="55"/>
      <c r="L303" s="55"/>
      <c r="M303" s="55"/>
      <c r="O303" s="37"/>
      <c r="R303" s="55"/>
      <c r="T303" s="37"/>
      <c r="W303" s="55"/>
      <c r="Y303" s="37"/>
      <c r="AB303" s="55"/>
      <c r="AD303" s="37"/>
      <c r="AG303" s="55"/>
      <c r="AI303" s="37"/>
      <c r="AL303" s="55"/>
    </row>
    <row r="304" spans="1:38" ht="12.75" customHeight="1">
      <c r="A304" s="220"/>
      <c r="F304" s="55"/>
      <c r="G304" s="55"/>
      <c r="H304" s="55"/>
      <c r="I304" s="55"/>
      <c r="J304" s="37"/>
      <c r="K304" s="55"/>
      <c r="L304" s="55"/>
      <c r="M304" s="55"/>
      <c r="O304" s="37"/>
      <c r="R304" s="55"/>
      <c r="T304" s="37"/>
      <c r="W304" s="55"/>
      <c r="Y304" s="37"/>
      <c r="AB304" s="55"/>
      <c r="AD304" s="37"/>
      <c r="AG304" s="55"/>
      <c r="AI304" s="37"/>
      <c r="AL304" s="55"/>
    </row>
    <row r="305" spans="1:18" ht="12.75" customHeight="1">
      <c r="A305" s="220"/>
      <c r="F305" s="55"/>
      <c r="G305" s="55"/>
      <c r="H305" s="55"/>
      <c r="I305" s="55"/>
      <c r="J305" s="37"/>
      <c r="K305" s="55"/>
      <c r="L305" s="55"/>
      <c r="M305" s="55"/>
      <c r="O305" s="37"/>
      <c r="R305" s="55"/>
    </row>
    <row r="306" spans="1:18" ht="12.75" customHeight="1">
      <c r="A306" s="51"/>
      <c r="F306" s="55"/>
      <c r="G306" s="55"/>
      <c r="H306" s="55"/>
      <c r="I306" s="55"/>
      <c r="J306" s="37"/>
      <c r="K306" s="55"/>
      <c r="L306" s="55"/>
      <c r="M306" s="55"/>
      <c r="O306" s="37"/>
      <c r="R306" s="55"/>
    </row>
    <row r="307" spans="1:18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R307" s="55"/>
    </row>
    <row r="308" spans="1:18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R308" s="55"/>
    </row>
    <row r="309" spans="1:18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R309" s="55"/>
    </row>
    <row r="310" spans="1:18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R310" s="55"/>
    </row>
    <row r="311" spans="1:18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R311" s="55"/>
    </row>
    <row r="312" spans="1:18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R312" s="55"/>
    </row>
    <row r="313" spans="1:18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R313" s="55"/>
    </row>
    <row r="314" spans="1:18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R314" s="55"/>
    </row>
    <row r="315" spans="1:18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R315" s="55"/>
    </row>
    <row r="316" spans="1:18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R316" s="55"/>
    </row>
    <row r="317" spans="1:18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R317" s="55"/>
    </row>
    <row r="318" spans="1:18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R318" s="55"/>
    </row>
    <row r="319" spans="1:18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R319" s="55"/>
    </row>
    <row r="320" spans="1:18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R320" s="55"/>
    </row>
    <row r="321" spans="6:18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R321" s="55"/>
    </row>
    <row r="322" spans="6:18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R322" s="55"/>
    </row>
    <row r="323" spans="6:18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R323" s="55"/>
    </row>
    <row r="324" spans="6:18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R324" s="55"/>
    </row>
    <row r="325" spans="6:18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R325" s="55"/>
    </row>
    <row r="326" spans="6:18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R326" s="55"/>
    </row>
    <row r="327" spans="6:18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R327" s="55"/>
    </row>
    <row r="328" spans="6:18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R328" s="55"/>
    </row>
    <row r="329" spans="6:18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R329" s="55"/>
    </row>
    <row r="330" spans="6:18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R330" s="55"/>
    </row>
    <row r="331" spans="6:18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R331" s="55"/>
    </row>
    <row r="332" spans="6:18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R332" s="55"/>
    </row>
    <row r="333" spans="6:18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R333" s="55"/>
    </row>
    <row r="334" spans="6:18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R334" s="55"/>
    </row>
    <row r="335" spans="6:18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R335" s="55"/>
    </row>
    <row r="336" spans="6:18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R336" s="55"/>
    </row>
    <row r="337" spans="6:18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R337" s="55"/>
    </row>
    <row r="338" spans="6:18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R338" s="55"/>
    </row>
    <row r="339" spans="6:18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R339" s="55"/>
    </row>
    <row r="340" spans="6:18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R340" s="55"/>
    </row>
    <row r="341" spans="6:18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R341" s="55"/>
    </row>
    <row r="342" spans="6:18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R342" s="55"/>
    </row>
    <row r="343" spans="6:18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R343" s="55"/>
    </row>
    <row r="344" spans="6:18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R344" s="55"/>
    </row>
    <row r="345" spans="6:18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R345" s="55"/>
    </row>
    <row r="346" spans="6:18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R346" s="55"/>
    </row>
    <row r="347" spans="6:18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R347" s="55"/>
    </row>
    <row r="348" spans="6:18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R348" s="55"/>
    </row>
    <row r="349" spans="6:18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R349" s="55"/>
    </row>
    <row r="350" spans="6:18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R350" s="55"/>
    </row>
    <row r="351" spans="6:18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R351" s="55"/>
    </row>
    <row r="352" spans="6:18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R352" s="55"/>
    </row>
    <row r="353" spans="6:18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R353" s="55"/>
    </row>
    <row r="354" spans="6:18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R354" s="55"/>
    </row>
    <row r="355" spans="6:18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R355" s="55"/>
    </row>
    <row r="356" spans="6:18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R356" s="55"/>
    </row>
    <row r="357" spans="6:18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R357" s="55"/>
    </row>
    <row r="358" spans="6:18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R358" s="55"/>
    </row>
    <row r="359" spans="6:18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R359" s="55"/>
    </row>
    <row r="360" spans="6:18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R360" s="55"/>
    </row>
    <row r="361" spans="6:18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R361" s="55"/>
    </row>
    <row r="362" spans="6:18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R362" s="55"/>
    </row>
    <row r="363" spans="6:18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R363" s="55"/>
    </row>
    <row r="364" spans="6:18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R364" s="55"/>
    </row>
    <row r="365" spans="6:18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R365" s="55"/>
    </row>
    <row r="366" spans="6:18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R366" s="55"/>
    </row>
    <row r="367" spans="6:18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R367" s="55"/>
    </row>
    <row r="368" spans="6:18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R368" s="55"/>
    </row>
    <row r="369" spans="6:18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R369" s="55"/>
    </row>
    <row r="370" spans="6:18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R370" s="55"/>
    </row>
    <row r="371" spans="6:18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R371" s="55"/>
    </row>
    <row r="372" spans="6:18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R372" s="55"/>
    </row>
    <row r="373" spans="6:18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R373" s="55"/>
    </row>
    <row r="374" spans="6:18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R374" s="55"/>
    </row>
    <row r="375" spans="6:18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R375" s="55"/>
    </row>
    <row r="376" spans="6:18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R376" s="55"/>
    </row>
    <row r="377" spans="6:18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R377" s="55"/>
    </row>
    <row r="378" spans="6:18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R378" s="55"/>
    </row>
    <row r="379" spans="6:18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R379" s="55"/>
    </row>
    <row r="380" spans="6:18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R380" s="55"/>
    </row>
    <row r="381" spans="6:18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R381" s="55"/>
    </row>
    <row r="382" spans="6:18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R382" s="55"/>
    </row>
    <row r="383" spans="6:18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R383" s="55"/>
    </row>
    <row r="384" spans="6:18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R384" s="55"/>
    </row>
    <row r="385" spans="6:18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R385" s="55"/>
    </row>
    <row r="386" spans="6:18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R386" s="55"/>
    </row>
    <row r="387" spans="6:18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R387" s="55"/>
    </row>
    <row r="388" spans="6:18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R388" s="55"/>
    </row>
    <row r="389" spans="6:18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R389" s="55"/>
    </row>
    <row r="390" spans="6:18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R390" s="55"/>
    </row>
    <row r="391" spans="6:18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R391" s="55"/>
    </row>
    <row r="392" spans="6:18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R392" s="55"/>
    </row>
    <row r="393" spans="6:18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R393" s="55"/>
    </row>
    <row r="394" spans="6:18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R394" s="55"/>
    </row>
    <row r="395" spans="6:18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R395" s="55"/>
    </row>
    <row r="396" spans="6:18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R396" s="55"/>
    </row>
    <row r="397" spans="6:18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R397" s="55"/>
    </row>
    <row r="398" spans="6:18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R398" s="55"/>
    </row>
    <row r="399" spans="6:18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R399" s="55"/>
    </row>
    <row r="400" spans="6:18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R400" s="55"/>
    </row>
    <row r="401" spans="6:18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R401" s="55"/>
    </row>
    <row r="402" spans="6:18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R402" s="55"/>
    </row>
    <row r="403" spans="6:18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R403" s="55"/>
    </row>
    <row r="404" spans="6:18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R404" s="55"/>
    </row>
    <row r="405" spans="6:18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R405" s="55"/>
    </row>
    <row r="406" spans="6:18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R406" s="55"/>
    </row>
    <row r="407" spans="6:18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R407" s="55"/>
    </row>
    <row r="408" spans="6:18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R408" s="55"/>
    </row>
    <row r="409" spans="6:18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R409" s="55"/>
    </row>
    <row r="410" spans="6:18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R410" s="55"/>
    </row>
    <row r="411" spans="6:18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R411" s="55"/>
    </row>
    <row r="412" spans="6:18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R412" s="55"/>
    </row>
    <row r="413" spans="6:18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R413" s="55"/>
    </row>
    <row r="414" spans="6:18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R414" s="55"/>
    </row>
    <row r="415" spans="6:18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R415" s="55"/>
    </row>
    <row r="416" spans="6:18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R416" s="55"/>
    </row>
    <row r="417" spans="6:18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R417" s="55"/>
    </row>
    <row r="418" spans="6:18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R418" s="55"/>
    </row>
    <row r="419" spans="6:18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R419" s="55"/>
    </row>
    <row r="420" spans="6:18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R420" s="55"/>
    </row>
    <row r="421" spans="6:18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R421" s="55"/>
    </row>
    <row r="422" spans="6:18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R422" s="55"/>
    </row>
    <row r="423" spans="6:18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R423" s="55"/>
    </row>
    <row r="424" spans="6:18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R424" s="55"/>
    </row>
    <row r="425" spans="6:18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R425" s="55"/>
    </row>
    <row r="426" spans="6:18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R426" s="55"/>
    </row>
    <row r="427" spans="6:18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R427" s="55"/>
    </row>
    <row r="428" spans="6:18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R428" s="55"/>
    </row>
    <row r="429" spans="6:18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R429" s="55"/>
    </row>
    <row r="430" spans="6:18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R430" s="55"/>
    </row>
    <row r="431" spans="6:18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R431" s="55"/>
    </row>
    <row r="432" spans="6:18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R432" s="55"/>
    </row>
    <row r="433" spans="6:18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R433" s="55"/>
    </row>
    <row r="434" spans="6:18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R434" s="55"/>
    </row>
    <row r="435" spans="6:18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R435" s="55"/>
    </row>
    <row r="436" spans="6:18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R436" s="55"/>
    </row>
    <row r="437" spans="6:18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R437" s="55"/>
    </row>
    <row r="438" spans="6:18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R438" s="55"/>
    </row>
    <row r="439" spans="6:18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R439" s="55"/>
    </row>
    <row r="440" spans="6:18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R440" s="55"/>
    </row>
    <row r="441" spans="6:18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R441" s="55"/>
    </row>
    <row r="442" spans="6:18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R442" s="55"/>
    </row>
    <row r="443" spans="6:18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R443" s="55"/>
    </row>
    <row r="444" spans="6:18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R444" s="55"/>
    </row>
    <row r="445" spans="6:18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R445" s="55"/>
    </row>
    <row r="446" spans="6:18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R446" s="55"/>
    </row>
    <row r="447" spans="6:18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R447" s="55"/>
    </row>
    <row r="448" spans="6:18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R448" s="55"/>
    </row>
    <row r="449" spans="6:18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R449" s="55"/>
    </row>
    <row r="450" spans="6:18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R450" s="55"/>
    </row>
    <row r="451" spans="6:18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R451" s="55"/>
    </row>
    <row r="452" spans="6:18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R452" s="55"/>
    </row>
    <row r="453" spans="6:18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R453" s="55"/>
    </row>
    <row r="454" spans="6:18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R454" s="55"/>
    </row>
    <row r="455" spans="6:18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R455" s="55"/>
    </row>
    <row r="456" spans="6:18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R456" s="55"/>
    </row>
    <row r="457" spans="6:18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R457" s="55"/>
    </row>
    <row r="458" spans="6:18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R458" s="55"/>
    </row>
    <row r="459" spans="6:18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R459" s="55"/>
    </row>
    <row r="460" spans="6:18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R460" s="55"/>
    </row>
    <row r="461" spans="6:18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R461" s="55"/>
    </row>
    <row r="462" spans="6:18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R462" s="55"/>
    </row>
    <row r="463" spans="6:18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R463" s="55"/>
    </row>
    <row r="464" spans="6:18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R464" s="55"/>
    </row>
    <row r="465" spans="6:18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R465" s="55"/>
    </row>
    <row r="466" spans="6:18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R466" s="55"/>
    </row>
    <row r="467" spans="6:18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R467" s="55"/>
    </row>
    <row r="468" spans="6:18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R468" s="55"/>
    </row>
    <row r="469" spans="6:18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R469" s="55"/>
    </row>
    <row r="470" spans="6:18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R470" s="55"/>
    </row>
    <row r="471" spans="6:18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R471" s="55"/>
    </row>
    <row r="472" spans="6:18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R472" s="55"/>
    </row>
    <row r="473" spans="6:18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R473" s="55"/>
    </row>
    <row r="474" spans="6:18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R474" s="55"/>
    </row>
    <row r="475" spans="6:18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R475" s="55"/>
    </row>
    <row r="476" spans="6:18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R476" s="55"/>
    </row>
    <row r="477" spans="6:18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R477" s="55"/>
    </row>
    <row r="478" spans="6:18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R478" s="55"/>
    </row>
    <row r="479" spans="6:18" ht="15" customHeight="1">
      <c r="F479" s="55"/>
      <c r="G479" s="55"/>
      <c r="H479" s="55"/>
      <c r="I479" s="55"/>
      <c r="J479" s="37"/>
      <c r="K479" s="55"/>
      <c r="L479" s="55"/>
      <c r="M479" s="55"/>
      <c r="O479" s="37"/>
      <c r="R479" s="55"/>
    </row>
  </sheetData>
  <autoFilter ref="R1:R302" xr:uid="{00000000-0009-0000-0000-000005000000}"/>
  <mergeCells count="61">
    <mergeCell ref="J84:J85"/>
    <mergeCell ref="M84:M85"/>
    <mergeCell ref="O84:O85"/>
    <mergeCell ref="P84:P85"/>
    <mergeCell ref="A84:A85"/>
    <mergeCell ref="B84:B85"/>
    <mergeCell ref="K84:K85"/>
    <mergeCell ref="P81:P82"/>
    <mergeCell ref="M81:M82"/>
    <mergeCell ref="A81:A82"/>
    <mergeCell ref="B81:B82"/>
    <mergeCell ref="J81:J82"/>
    <mergeCell ref="O81:O82"/>
    <mergeCell ref="O76:O77"/>
    <mergeCell ref="P76:P77"/>
    <mergeCell ref="A79:A80"/>
    <mergeCell ref="B79:B80"/>
    <mergeCell ref="J79:J80"/>
    <mergeCell ref="M79:M80"/>
    <mergeCell ref="O79:O80"/>
    <mergeCell ref="P79:P80"/>
    <mergeCell ref="P72:P73"/>
    <mergeCell ref="M74:M75"/>
    <mergeCell ref="O74:O75"/>
    <mergeCell ref="P74:P75"/>
    <mergeCell ref="A76:A77"/>
    <mergeCell ref="B76:B77"/>
    <mergeCell ref="J76:J77"/>
    <mergeCell ref="M72:M73"/>
    <mergeCell ref="O72:O73"/>
    <mergeCell ref="J74:J75"/>
    <mergeCell ref="A74:A75"/>
    <mergeCell ref="B74:B75"/>
    <mergeCell ref="A72:A73"/>
    <mergeCell ref="B72:B73"/>
    <mergeCell ref="J72:J73"/>
    <mergeCell ref="M76:M77"/>
    <mergeCell ref="B68:B69"/>
    <mergeCell ref="J68:J69"/>
    <mergeCell ref="A64:A65"/>
    <mergeCell ref="B64:B65"/>
    <mergeCell ref="A66:A67"/>
    <mergeCell ref="B66:B67"/>
    <mergeCell ref="J64:J65"/>
    <mergeCell ref="J66:J67"/>
    <mergeCell ref="A70:A71"/>
    <mergeCell ref="B70:B71"/>
    <mergeCell ref="J70:J71"/>
    <mergeCell ref="P64:P65"/>
    <mergeCell ref="P66:P67"/>
    <mergeCell ref="P68:P69"/>
    <mergeCell ref="P70:P71"/>
    <mergeCell ref="M64:M65"/>
    <mergeCell ref="M66:M67"/>
    <mergeCell ref="M68:M69"/>
    <mergeCell ref="M70:M71"/>
    <mergeCell ref="O64:O65"/>
    <mergeCell ref="O66:O67"/>
    <mergeCell ref="O68:O69"/>
    <mergeCell ref="O70:O71"/>
    <mergeCell ref="A68:A69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66 K73:L78 K44 K49" formula="1"/>
    <ignoredError sqref="F80:F8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2023-10-16T14:50:57Z</dcterms:modified>
</cp:coreProperties>
</file>