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jain\Downloads\"/>
    </mc:Choice>
  </mc:AlternateContent>
  <bookViews>
    <workbookView xWindow="0" yWindow="0" windowWidth="20490" windowHeight="77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F&amp;O)'!$R$1:$R$306</definedName>
  </definedNames>
  <calcPr calcId="152511"/>
</workbook>
</file>

<file path=xl/calcChain.xml><?xml version="1.0" encoding="utf-8"?>
<calcChain xmlns="http://schemas.openxmlformats.org/spreadsheetml/2006/main">
  <c r="L25" i="6" l="1"/>
  <c r="K25" i="6"/>
  <c r="L19" i="6"/>
  <c r="K19" i="6"/>
  <c r="K90" i="6"/>
  <c r="M90" i="6" s="1"/>
  <c r="L62" i="6"/>
  <c r="K62" i="6"/>
  <c r="K87" i="6"/>
  <c r="M87" i="6" s="1"/>
  <c r="K89" i="6"/>
  <c r="M89" i="6" s="1"/>
  <c r="L61" i="6"/>
  <c r="K61" i="6"/>
  <c r="K84" i="6"/>
  <c r="M84" i="6" s="1"/>
  <c r="L11" i="6"/>
  <c r="K11" i="6"/>
  <c r="K86" i="6"/>
  <c r="M86" i="6" s="1"/>
  <c r="L59" i="6"/>
  <c r="K59" i="6"/>
  <c r="L60" i="6"/>
  <c r="K60" i="6"/>
  <c r="K83" i="6"/>
  <c r="M83" i="6" s="1"/>
  <c r="M25" i="6" l="1"/>
  <c r="M19" i="6"/>
  <c r="M62" i="6"/>
  <c r="M61" i="6"/>
  <c r="M11" i="6"/>
  <c r="M59" i="6"/>
  <c r="M60" i="6"/>
  <c r="P27" i="6"/>
  <c r="P28" i="6"/>
  <c r="P29" i="6"/>
  <c r="L58" i="6"/>
  <c r="K58" i="6"/>
  <c r="K82" i="6"/>
  <c r="M82" i="6" s="1"/>
  <c r="K79" i="6"/>
  <c r="M79" i="6" s="1"/>
  <c r="L57" i="6"/>
  <c r="K57" i="6"/>
  <c r="M57" i="6" s="1"/>
  <c r="L49" i="6"/>
  <c r="K49" i="6"/>
  <c r="K78" i="6"/>
  <c r="M78" i="6" s="1"/>
  <c r="L14" i="6"/>
  <c r="K14" i="6"/>
  <c r="K80" i="6"/>
  <c r="M80" i="6" s="1"/>
  <c r="K81" i="6"/>
  <c r="M81" i="6" s="1"/>
  <c r="K75" i="6"/>
  <c r="M75" i="6" s="1"/>
  <c r="M58" i="6" l="1"/>
  <c r="M49" i="6"/>
  <c r="M14" i="6"/>
  <c r="P26" i="6"/>
  <c r="L56" i="6"/>
  <c r="K56" i="6"/>
  <c r="L20" i="6"/>
  <c r="K20" i="6"/>
  <c r="L54" i="6"/>
  <c r="K54" i="6"/>
  <c r="L46" i="6"/>
  <c r="K46" i="6"/>
  <c r="M56" i="6" l="1"/>
  <c r="M20" i="6"/>
  <c r="M54" i="6"/>
  <c r="M46" i="6"/>
  <c r="K72" i="6"/>
  <c r="M72" i="6" s="1"/>
  <c r="K301" i="6"/>
  <c r="L301" i="6" s="1"/>
  <c r="L17" i="6"/>
  <c r="K17" i="6"/>
  <c r="K295" i="6"/>
  <c r="L295" i="6" s="1"/>
  <c r="K76" i="6"/>
  <c r="M76" i="6" s="1"/>
  <c r="K77" i="6"/>
  <c r="M77" i="6" s="1"/>
  <c r="L55" i="6"/>
  <c r="K55" i="6"/>
  <c r="M17" i="6" l="1"/>
  <c r="M55" i="6"/>
  <c r="P23" i="6"/>
  <c r="P24" i="6"/>
  <c r="L53" i="6"/>
  <c r="K53" i="6"/>
  <c r="M53" i="6" s="1"/>
  <c r="K74" i="6"/>
  <c r="L52" i="6"/>
  <c r="K52" i="6"/>
  <c r="L51" i="6"/>
  <c r="K51" i="6"/>
  <c r="M52" i="6" l="1"/>
  <c r="M74" i="6"/>
  <c r="M51" i="6"/>
  <c r="L13" i="6"/>
  <c r="K13" i="6"/>
  <c r="K73" i="6"/>
  <c r="M73" i="6" s="1"/>
  <c r="L48" i="6"/>
  <c r="K48" i="6"/>
  <c r="L50" i="6"/>
  <c r="K50" i="6"/>
  <c r="M13" i="6" l="1"/>
  <c r="M48" i="6"/>
  <c r="M50" i="6"/>
  <c r="P22" i="6"/>
  <c r="L21" i="6"/>
  <c r="K21" i="6"/>
  <c r="L15" i="6"/>
  <c r="K15" i="6"/>
  <c r="L45" i="6"/>
  <c r="K45" i="6"/>
  <c r="L47" i="6"/>
  <c r="K47" i="6"/>
  <c r="M15" i="6" l="1"/>
  <c r="M45" i="6"/>
  <c r="M47" i="6"/>
  <c r="M21" i="6"/>
  <c r="L16" i="6" l="1"/>
  <c r="K16" i="6"/>
  <c r="L12" i="6"/>
  <c r="K12" i="6"/>
  <c r="K71" i="6"/>
  <c r="M71" i="6" s="1"/>
  <c r="L18" i="6"/>
  <c r="K18" i="6"/>
  <c r="M16" i="6" l="1"/>
  <c r="M18" i="6"/>
  <c r="M12" i="6"/>
  <c r="K303" i="6" l="1"/>
  <c r="L303" i="6" s="1"/>
  <c r="P10" i="6" l="1"/>
  <c r="K291" i="6"/>
  <c r="L291" i="6" s="1"/>
  <c r="K292" i="6" l="1"/>
  <c r="L292" i="6" s="1"/>
  <c r="K285" i="6"/>
  <c r="L285" i="6" s="1"/>
  <c r="K302" i="6" l="1"/>
  <c r="L302" i="6" s="1"/>
  <c r="K296" i="6"/>
  <c r="L296" i="6" s="1"/>
  <c r="K298" i="6" l="1"/>
  <c r="L298" i="6" s="1"/>
  <c r="L6" i="2" l="1"/>
  <c r="K6" i="3"/>
  <c r="D7" i="5" l="1"/>
  <c r="M7" i="6"/>
  <c r="K293" i="6" l="1"/>
  <c r="L293" i="6" s="1"/>
  <c r="K290" i="6" l="1"/>
  <c r="L290" i="6" s="1"/>
  <c r="K294" i="6" l="1"/>
  <c r="L294" i="6" s="1"/>
  <c r="K289" i="6"/>
  <c r="L289" i="6" s="1"/>
  <c r="K288" i="6"/>
  <c r="L288" i="6" s="1"/>
  <c r="K286" i="6"/>
  <c r="L286" i="6" s="1"/>
  <c r="H284" i="6"/>
  <c r="K284" i="6" s="1"/>
  <c r="L284" i="6" s="1"/>
  <c r="K283" i="6"/>
  <c r="L283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F252" i="6"/>
  <c r="K252" i="6" s="1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F246" i="6"/>
  <c r="K246" i="6" s="1"/>
  <c r="L246" i="6" s="1"/>
  <c r="F245" i="6"/>
  <c r="K245" i="6" s="1"/>
  <c r="L245" i="6" s="1"/>
  <c r="K244" i="6"/>
  <c r="L244" i="6" s="1"/>
  <c r="F243" i="6"/>
  <c r="K243" i="6" s="1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7" i="6"/>
  <c r="L227" i="6" s="1"/>
  <c r="K225" i="6"/>
  <c r="L225" i="6" s="1"/>
  <c r="K224" i="6"/>
  <c r="L224" i="6" s="1"/>
  <c r="F223" i="6"/>
  <c r="K223" i="6" s="1"/>
  <c r="L223" i="6" s="1"/>
  <c r="K222" i="6"/>
  <c r="L222" i="6" s="1"/>
  <c r="K219" i="6"/>
  <c r="L219" i="6" s="1"/>
  <c r="K218" i="6"/>
  <c r="L218" i="6" s="1"/>
  <c r="K217" i="6"/>
  <c r="L217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7" i="6"/>
  <c r="L197" i="6" s="1"/>
  <c r="K195" i="6"/>
  <c r="L195" i="6" s="1"/>
  <c r="K193" i="6"/>
  <c r="L193" i="6" s="1"/>
  <c r="K191" i="6"/>
  <c r="L191" i="6" s="1"/>
  <c r="K190" i="6"/>
  <c r="L190" i="6" s="1"/>
  <c r="K189" i="6"/>
  <c r="L189" i="6" s="1"/>
  <c r="K187" i="6"/>
  <c r="L187" i="6" s="1"/>
  <c r="K186" i="6"/>
  <c r="L186" i="6" s="1"/>
  <c r="K185" i="6"/>
  <c r="L185" i="6" s="1"/>
  <c r="K184" i="6"/>
  <c r="K183" i="6"/>
  <c r="L183" i="6" s="1"/>
  <c r="K182" i="6"/>
  <c r="L182" i="6" s="1"/>
  <c r="K180" i="6"/>
  <c r="L180" i="6" s="1"/>
  <c r="K179" i="6"/>
  <c r="L179" i="6" s="1"/>
  <c r="K178" i="6"/>
  <c r="L178" i="6" s="1"/>
  <c r="K177" i="6"/>
  <c r="L177" i="6" s="1"/>
  <c r="K176" i="6"/>
  <c r="L176" i="6" s="1"/>
  <c r="F175" i="6"/>
  <c r="K175" i="6" s="1"/>
  <c r="L175" i="6" s="1"/>
  <c r="H174" i="6"/>
  <c r="K174" i="6" s="1"/>
  <c r="L174" i="6" s="1"/>
  <c r="K171" i="6"/>
  <c r="L171" i="6" s="1"/>
  <c r="K170" i="6"/>
  <c r="L170" i="6" s="1"/>
  <c r="K169" i="6"/>
  <c r="L169" i="6" s="1"/>
  <c r="K168" i="6"/>
  <c r="L168" i="6" s="1"/>
  <c r="K167" i="6"/>
  <c r="L167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H140" i="6"/>
  <c r="K140" i="6" s="1"/>
  <c r="L140" i="6" s="1"/>
  <c r="F139" i="6"/>
  <c r="K139" i="6" s="1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6" i="4"/>
</calcChain>
</file>

<file path=xl/sharedStrings.xml><?xml version="1.0" encoding="utf-8"?>
<sst xmlns="http://schemas.openxmlformats.org/spreadsheetml/2006/main" count="3356" uniqueCount="1229">
  <si>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</si>
  <si>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</si>
  <si>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</si>
  <si>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</si>
  <si>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</si>
  <si>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</si>
  <si>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</si>
  <si>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</si>
  <si>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</si>
  <si>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</si>
  <si>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</si>
  <si>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</si>
  <si>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</si>
  <si>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</si>
  <si>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</si>
  <si>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</si>
  <si>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</si>
  <si>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</si>
  <si>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</si>
  <si>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</si>
  <si>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</si>
  <si>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</si>
  <si>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</si>
  <si>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</si>
  <si>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</si>
  <si>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</si>
  <si>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</si>
  <si>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</si>
  <si>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</si>
  <si>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</si>
  <si>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</si>
  <si>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</si>
  <si>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</si>
  <si>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</si>
  <si>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</si>
  <si>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</si>
  <si>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</si>
  <si>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</si>
  <si>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</si>
  <si>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</si>
  <si>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</si>
  <si>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</si>
  <si>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</si>
  <si>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</si>
  <si>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</si>
  <si>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</si>
  <si>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</si>
  <si>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</si>
  <si>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</si>
  <si>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</si>
  <si>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</si>
  <si>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</si>
  <si>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</si>
  <si>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</si>
  <si>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</si>
  <si>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</si>
  <si>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</si>
  <si>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</si>
  <si>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</si>
  <si>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</si>
  <si>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</si>
  <si>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</si>
  <si>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</si>
  <si>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</si>
  <si>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</si>
  <si>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</si>
  <si>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</si>
  <si>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</si>
  <si>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</si>
  <si>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</si>
  <si>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</si>
  <si>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</si>
  <si>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</si>
  <si>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</si>
  <si>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</si>
  <si>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</si>
  <si>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</si>
  <si>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</si>
  <si>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</si>
  <si>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</si>
  <si>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</si>
  <si>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</si>
  <si>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</si>
  <si>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</si>
  <si>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</si>
  <si>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</si>
  <si>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</si>
  <si>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</si>
  <si>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</si>
  <si>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</si>
  <si>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</si>
  <si>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</si>
  <si>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</si>
  <si>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</si>
  <si>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</si>
  <si>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</si>
  <si>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</si>
  <si>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</si>
  <si>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</si>
  <si>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</si>
  <si>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</si>
  <si>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</si>
  <si>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</si>
  <si>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</si>
  <si>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</si>
  <si>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</si>
  <si>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</si>
  <si>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</si>
  <si>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</si>
  <si>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</si>
  <si>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</si>
  <si>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</si>
  <si>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</si>
  <si>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</si>
  <si>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</si>
  <si>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</si>
  <si>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</si>
  <si>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</si>
  <si>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</si>
  <si>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</si>
  <si>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</si>
  <si>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</si>
  <si>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</si>
  <si>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</si>
  <si>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</si>
  <si>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</si>
  <si>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</si>
  <si>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</si>
  <si>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</si>
  <si>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</si>
  <si>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</si>
  <si>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</si>
  <si>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</si>
  <si>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</si>
  <si>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</si>
  <si>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</si>
  <si>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</si>
  <si>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</si>
  <si>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</si>
  <si>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</si>
  <si>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</si>
  <si>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</si>
  <si>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</si>
  <si>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</si>
  <si>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</si>
  <si>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</si>
  <si>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</si>
  <si>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</si>
  <si>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</si>
  <si>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</si>
  <si>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</si>
  <si>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</si>
  <si>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</si>
  <si>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</si>
  <si>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</si>
  <si>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</si>
  <si>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</si>
  <si>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</si>
  <si>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</si>
  <si>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</si>
  <si>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</si>
  <si>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</si>
  <si>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</si>
  <si>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</si>
  <si>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</si>
  <si>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</si>
  <si>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</si>
  <si>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</si>
  <si>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</si>
  <si>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</si>
  <si>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</si>
  <si>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</si>
  <si>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</si>
  <si>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</si>
  <si>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</si>
  <si>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</si>
  <si>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</si>
  <si>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</si>
  <si>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</si>
  <si>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</si>
  <si>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</si>
  <si>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</si>
  <si>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</si>
  <si>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</si>
  <si>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</si>
  <si>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</si>
  <si>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</si>
  <si>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</si>
  <si>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</si>
  <si>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</si>
  <si>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</si>
  <si>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</si>
  <si>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</si>
  <si>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</si>
  <si>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</si>
  <si>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</si>
  <si>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</si>
  <si>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</si>
  <si>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</si>
  <si>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</si>
  <si>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</si>
  <si>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</si>
  <si>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</si>
  <si>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</si>
  <si>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</si>
  <si>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</si>
  <si>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</si>
  <si>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</si>
  <si>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</si>
  <si>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</si>
  <si>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</si>
  <si>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</si>
  <si>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</si>
  <si>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</si>
  <si>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</si>
  <si>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</si>
  <si>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</si>
  <si>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</si>
  <si>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</si>
  <si>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</si>
  <si>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</si>
  <si>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</si>
  <si>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</si>
  <si>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</si>
  <si>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</si>
  <si>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</si>
  <si>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</si>
  <si>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</si>
  <si>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</si>
  <si>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</si>
  <si>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</si>
  <si>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</si>
  <si>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</si>
  <si>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</si>
  <si>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</si>
  <si>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</si>
  <si>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</si>
  <si>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</si>
  <si>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</si>
  <si>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</si>
  <si>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</si>
  <si>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</si>
  <si>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</si>
  <si>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</si>
  <si>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</si>
  <si>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</si>
  <si>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</si>
  <si>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</si>
  <si>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</si>
  <si>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</si>
  <si>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</si>
  <si>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</si>
  <si>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</si>
  <si>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</si>
  <si>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</si>
  <si>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</si>
  <si>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</si>
  <si>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</si>
  <si>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</si>
  <si>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</si>
  <si>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</si>
  <si>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</si>
  <si>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</si>
  <si>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</si>
  <si>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</si>
  <si>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</si>
  <si>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</si>
  <si>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</si>
  <si>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</si>
  <si>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</si>
  <si>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</si>
  <si>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</si>
  <si>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</si>
  <si>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</si>
  <si>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</si>
  <si>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</si>
  <si>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</si>
  <si>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</si>
  <si>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</si>
  <si>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</si>
  <si>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</si>
  <si>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</si>
  <si>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</si>
  <si>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</si>
  <si>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</si>
  <si>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</si>
  <si>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</si>
  <si>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</si>
  <si>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</si>
  <si>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</si>
  <si>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</si>
  <si>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</si>
  <si>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</si>
  <si>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</si>
  <si>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</si>
  <si>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</si>
  <si>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</si>
  <si>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</si>
  <si>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</si>
  <si>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</si>
  <si>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</si>
  <si>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</si>
  <si>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</si>
  <si>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</si>
  <si>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</si>
  <si>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</si>
  <si>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</si>
  <si>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</si>
  <si>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</si>
  <si>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</si>
  <si>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</si>
  <si>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</si>
  <si>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</si>
  <si>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</si>
  <si>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</si>
  <si>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</si>
  <si>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</si>
  <si>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</si>
  <si>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</si>
  <si>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</si>
  <si>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</si>
  <si>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</si>
  <si>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</si>
  <si>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</si>
  <si>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</si>
  <si>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</si>
  <si>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</si>
  <si>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</si>
  <si>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</si>
  <si>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</si>
  <si>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</si>
  <si>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</si>
  <si>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</si>
  <si>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</si>
  <si>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</si>
  <si>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</si>
  <si>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</si>
  <si>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</si>
  <si>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</si>
  <si>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</si>
  <si>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</si>
  <si>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</si>
  <si>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</si>
  <si>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</si>
  <si>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</si>
  <si>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</si>
  <si>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</si>
  <si>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</si>
  <si>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</si>
  <si>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</si>
  <si>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</si>
  <si>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</si>
  <si>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</si>
  <si>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</si>
  <si>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</si>
  <si>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</si>
  <si>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</si>
  <si>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</si>
  <si>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</si>
  <si>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</si>
  <si>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</si>
  <si>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</si>
  <si>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</si>
  <si>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</si>
  <si>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</si>
  <si>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</si>
  <si>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</si>
  <si>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</si>
  <si>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</si>
  <si>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</si>
  <si>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</si>
  <si>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</si>
  <si>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</si>
  <si>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</si>
  <si>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</si>
  <si>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</si>
  <si>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</si>
  <si>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</si>
  <si>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</si>
  <si>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</si>
  <si>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</si>
  <si>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</si>
  <si>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</si>
  <si>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</si>
  <si>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</si>
  <si>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</si>
  <si>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</si>
  <si>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</si>
  <si>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</si>
  <si>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</si>
  <si>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</si>
  <si>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</si>
  <si>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</si>
  <si>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</si>
  <si>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</si>
  <si>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</si>
  <si>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</si>
  <si>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</si>
  <si>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</si>
  <si>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</si>
  <si>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</si>
  <si>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</si>
  <si>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</si>
  <si>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</si>
  <si>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</si>
  <si>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</si>
  <si>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</si>
  <si>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</si>
  <si>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</si>
  <si>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</si>
  <si>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</si>
  <si>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</si>
  <si>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</si>
  <si>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</si>
  <si>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</si>
  <si>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</si>
  <si>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</si>
  <si>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</si>
  <si>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</si>
  <si>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</si>
  <si>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</si>
  <si>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</si>
  <si>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</si>
  <si>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</si>
  <si>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</si>
  <si>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</si>
  <si>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</si>
  <si>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</si>
  <si>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</si>
  <si>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</si>
  <si>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</si>
  <si>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</si>
  <si>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</si>
  <si>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</si>
  <si>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</si>
  <si>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</si>
  <si>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</si>
  <si>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</si>
  <si>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</si>
  <si>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</si>
  <si>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</si>
  <si>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</si>
  <si>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</si>
  <si>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</si>
  <si>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</si>
  <si>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</si>
  <si>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</si>
  <si>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</si>
  <si>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</si>
  <si>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</si>
  <si>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</si>
  <si>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</si>
  <si>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</si>
  <si>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</si>
  <si>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</si>
  <si>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</si>
  <si>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</si>
  <si>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</si>
  <si>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</si>
  <si>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</si>
  <si>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</si>
  <si>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</si>
  <si>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</si>
  <si>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</si>
  <si>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</si>
  <si>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</si>
  <si>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</si>
  <si>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</si>
  <si>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</si>
  <si>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</si>
  <si>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</si>
  <si>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</si>
  <si>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</si>
  <si>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</si>
  <si>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</si>
  <si>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</si>
  <si>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</si>
  <si>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</si>
  <si>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</si>
  <si>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</si>
  <si>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</si>
  <si>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</si>
  <si>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</si>
  <si>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</si>
  <si>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</si>
  <si>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</si>
  <si>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</si>
  <si>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</si>
  <si>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</si>
  <si>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</si>
  <si>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</si>
  <si>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</si>
  <si>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</si>
  <si>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</si>
  <si>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</si>
  <si>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</si>
  <si>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</si>
  <si>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</si>
  <si>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</si>
  <si>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</si>
  <si>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</si>
  <si>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</si>
  <si>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</si>
  <si>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</si>
  <si>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</si>
  <si>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</si>
  <si>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</si>
  <si>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</si>
  <si>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</si>
  <si>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</si>
  <si>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</si>
  <si>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</si>
  <si>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</si>
  <si>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</si>
  <si>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</si>
  <si>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</si>
  <si>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</si>
  <si>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</si>
  <si>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</si>
  <si>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</si>
  <si>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</si>
  <si>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</si>
  <si>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</si>
  <si>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</si>
  <si>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</si>
  <si>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</si>
  <si>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</si>
  <si>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</si>
  <si>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</si>
  <si>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</si>
  <si>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</si>
  <si>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</si>
  <si>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</si>
  <si>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</si>
  <si>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</si>
  <si>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</si>
  <si>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</si>
  <si>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</si>
  <si>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</si>
  <si>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</si>
  <si>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</si>
  <si>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</si>
  <si>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</si>
  <si>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</si>
  <si>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</si>
  <si>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</si>
  <si>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</si>
  <si>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</si>
  <si>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</si>
  <si>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</si>
  <si>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</si>
  <si>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</si>
  <si>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</si>
  <si>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</si>
  <si>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</si>
  <si>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</si>
  <si>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</si>
  <si>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</si>
  <si>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</si>
  <si>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</si>
  <si>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</si>
  <si>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</si>
  <si>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</si>
  <si>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</si>
  <si>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</si>
  <si>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</si>
  <si>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</si>
  <si>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</si>
  <si>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</si>
  <si>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</si>
  <si>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</si>
  <si>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</si>
  <si>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</si>
  <si>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</si>
  <si>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</si>
  <si>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</si>
  <si>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</si>
  <si>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</si>
  <si>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</si>
  <si>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</si>
  <si>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</si>
  <si>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</si>
  <si>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</si>
  <si>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</si>
  <si>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</si>
  <si>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</si>
  <si>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</si>
  <si>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</si>
  <si>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</si>
  <si>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</si>
  <si>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</si>
  <si>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</si>
  <si>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</si>
  <si>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</si>
  <si>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</si>
  <si>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</si>
  <si>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</si>
  <si>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</si>
  <si>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</si>
  <si>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</si>
  <si>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</si>
  <si>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</si>
  <si>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</si>
  <si>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</si>
  <si>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</si>
  <si>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</si>
  <si>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</si>
  <si>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</si>
  <si>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</si>
  <si>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</si>
  <si>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</si>
  <si>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</si>
  <si>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</si>
  <si>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</si>
  <si>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</si>
  <si>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</si>
  <si>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</si>
  <si>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</si>
  <si>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</si>
  <si>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</si>
  <si>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</si>
  <si>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</si>
  <si>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</si>
  <si>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</si>
  <si>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</si>
  <si>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</si>
  <si>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</si>
  <si>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</si>
  <si>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</si>
  <si>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</si>
  <si>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</si>
  <si>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</si>
  <si>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</si>
  <si>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</si>
  <si>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</si>
  <si>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</si>
  <si>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</si>
  <si>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</si>
  <si>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</si>
  <si>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</si>
  <si>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</si>
  <si>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</si>
  <si>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</si>
  <si>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</si>
  <si>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</si>
  <si>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</si>
  <si>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</si>
  <si>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</si>
  <si>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</si>
  <si>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</si>
  <si>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</si>
  <si>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</si>
  <si>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</si>
  <si>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</si>
  <si>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</si>
  <si>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</si>
  <si>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</si>
  <si>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</si>
  <si>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</si>
  <si>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</si>
  <si>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</si>
  <si>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</si>
  <si>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</si>
  <si>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</si>
  <si>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</si>
  <si>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</si>
  <si>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</si>
  <si>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</si>
  <si>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</si>
  <si>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</si>
  <si>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</si>
  <si>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</si>
  <si>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</si>
  <si>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</si>
  <si>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</si>
  <si>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</si>
  <si>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</si>
  <si>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</si>
  <si>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</si>
  <si>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</si>
  <si>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</si>
  <si>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</si>
  <si>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</si>
  <si>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</si>
  <si>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</si>
  <si>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</si>
  <si>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</si>
  <si>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</si>
  <si>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</si>
  <si>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</si>
  <si>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</si>
  <si>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</si>
  <si>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</si>
  <si>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</si>
  <si>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</si>
  <si>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</si>
  <si>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</si>
  <si>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</si>
  <si>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</si>
  <si>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</si>
  <si>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</si>
  <si>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</si>
  <si>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</si>
  <si>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</si>
  <si>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</si>
  <si>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</si>
  <si>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</si>
  <si>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</si>
  <si>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</si>
  <si>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</si>
  <si>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</si>
  <si>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</si>
  <si>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</si>
  <si>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</si>
  <si>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</si>
  <si>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</si>
  <si>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</si>
  <si>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</si>
  <si>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</si>
  <si>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</si>
  <si>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</si>
  <si>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</si>
  <si>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</si>
  <si>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</si>
  <si>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</si>
  <si>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</si>
  <si>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</si>
  <si>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</si>
  <si>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</si>
  <si>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</si>
  <si>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</si>
  <si>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</si>
  <si>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</si>
  <si>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</si>
  <si>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</si>
  <si>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</si>
  <si>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</si>
  <si>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</si>
  <si>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</si>
  <si>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</si>
  <si>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</si>
  <si>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</si>
  <si>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</si>
  <si>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</si>
  <si>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</si>
  <si>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</si>
  <si>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</si>
  <si>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</si>
  <si>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</si>
  <si>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</si>
  <si>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</si>
  <si>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</si>
  <si>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</si>
  <si>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</si>
  <si>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</si>
  <si>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</si>
  <si>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</si>
  <si>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</si>
  <si>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</si>
  <si>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</si>
  <si>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</si>
  <si>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</si>
  <si>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</si>
  <si>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</si>
  <si>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</si>
  <si>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</si>
  <si>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</si>
  <si>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</si>
  <si>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</si>
  <si>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</si>
  <si>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</si>
  <si>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</si>
  <si>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</si>
  <si>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</si>
  <si>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</si>
  <si>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</si>
  <si>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</si>
  <si>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</si>
  <si>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</si>
  <si>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</si>
  <si>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</si>
  <si>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</si>
  <si>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</si>
  <si>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</si>
  <si>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</si>
  <si>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</si>
  <si>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</si>
  <si>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</si>
  <si>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</si>
  <si>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</si>
  <si>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</si>
  <si>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</si>
  <si>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</si>
  <si>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</si>
  <si>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</si>
  <si>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</si>
  <si>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</si>
  <si>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</si>
  <si>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</si>
  <si>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</si>
  <si>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</si>
  <si>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</si>
  <si>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</si>
  <si>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</si>
  <si>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</si>
  <si>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</si>
  <si>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</si>
  <si>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</si>
  <si>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</si>
  <si>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</si>
  <si>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</si>
  <si>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</si>
  <si>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</si>
  <si>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</si>
  <si>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</si>
  <si>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</si>
  <si>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</si>
  <si>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</si>
  <si>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</si>
  <si>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</si>
  <si>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</si>
  <si>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</si>
  <si>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</si>
  <si>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</si>
  <si>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</si>
  <si>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</si>
  <si>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</si>
  <si>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</si>
  <si>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</si>
  <si>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</si>
  <si>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</si>
  <si>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</si>
  <si>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</si>
  <si>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</si>
  <si>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</si>
  <si>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</si>
  <si>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</si>
  <si>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</si>
  <si>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</si>
  <si>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</si>
  <si>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</si>
  <si>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</si>
  <si>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</si>
  <si>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</si>
  <si>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</si>
  <si>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</si>
  <si>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</si>
  <si>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</si>
  <si>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</si>
  <si>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</si>
  <si>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</si>
  <si>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</si>
  <si>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</si>
  <si>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</si>
  <si>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</si>
  <si>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</si>
  <si>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</si>
  <si>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</si>
  <si>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</si>
  <si>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NSLNISP</t>
  </si>
  <si>
    <t>RUSTOMJEE</t>
  </si>
  <si>
    <t>TMB</t>
  </si>
  <si>
    <t>% Change in OI</t>
  </si>
  <si>
    <t>1800-1900</t>
  </si>
  <si>
    <t>1595-1655</t>
  </si>
  <si>
    <t>MINDACORP</t>
  </si>
  <si>
    <t>MANKIND</t>
  </si>
  <si>
    <t>NSE</t>
  </si>
  <si>
    <t>215-225</t>
  </si>
  <si>
    <t>145-150</t>
  </si>
  <si>
    <t>J</t>
  </si>
  <si>
    <t>MULTIPLIER SHARE &amp; STOCK ADVISORS PRIVATE LIMITED</t>
  </si>
  <si>
    <t>RKFORGE</t>
  </si>
  <si>
    <t>440-460</t>
  </si>
  <si>
    <t>SBLI</t>
  </si>
  <si>
    <t>60-70</t>
  </si>
  <si>
    <t>Profiit of Rs.65/-</t>
  </si>
  <si>
    <t>Profiit of Rs.145/-</t>
  </si>
  <si>
    <t>Profiit of Rs.42.50/-</t>
  </si>
  <si>
    <t>HRTI PRIVATE LIMITED</t>
  </si>
  <si>
    <t>149-155</t>
  </si>
  <si>
    <t>3180-3380</t>
  </si>
  <si>
    <t>ISGEC</t>
  </si>
  <si>
    <t>695-705</t>
  </si>
  <si>
    <t>124-130</t>
  </si>
  <si>
    <t>ATUL SEPT FUT</t>
  </si>
  <si>
    <t>HINDUNILVR 2560 CE 28-SEPT</t>
  </si>
  <si>
    <t>60-75</t>
  </si>
  <si>
    <t>RELIANCE 2480 CE 28-SEPT</t>
  </si>
  <si>
    <t xml:space="preserve">LATENTVIEW </t>
  </si>
  <si>
    <t>500-550</t>
  </si>
  <si>
    <t>NAUKRI SEPT FUT</t>
  </si>
  <si>
    <t>4470-4530</t>
  </si>
  <si>
    <t>670-700</t>
  </si>
  <si>
    <t>RELIANCE SEPT FUT</t>
  </si>
  <si>
    <t>2480-2520</t>
  </si>
  <si>
    <t>1640-1700</t>
  </si>
  <si>
    <t>380-425</t>
  </si>
  <si>
    <t>134-140</t>
  </si>
  <si>
    <t>LUPIN SEPT FUT</t>
  </si>
  <si>
    <t>1115-1125</t>
  </si>
  <si>
    <t>36.5</t>
  </si>
  <si>
    <t>Loss of Rs.13.5/-</t>
  </si>
  <si>
    <t>Profit of Rs.7.25/-</t>
  </si>
  <si>
    <t>Profit of Rs.7.75/-</t>
  </si>
  <si>
    <t>7500-7600</t>
  </si>
  <si>
    <t>Profit of Rs.10/-</t>
  </si>
  <si>
    <t>140-145</t>
  </si>
  <si>
    <t>5020-5270</t>
  </si>
  <si>
    <t>5700-6000</t>
  </si>
  <si>
    <t>FINNIFTY 19800 CE 05-SEP</t>
  </si>
  <si>
    <t>60-80</t>
  </si>
  <si>
    <t>ICICIGI SEP FUT</t>
  </si>
  <si>
    <t>1390-1415</t>
  </si>
  <si>
    <t>OFSS SEPT FUT</t>
  </si>
  <si>
    <t>4210-4250</t>
  </si>
  <si>
    <t>3310-3410</t>
  </si>
  <si>
    <t>3650-3750</t>
  </si>
  <si>
    <t>Profit of Rs.190/-</t>
  </si>
  <si>
    <t>Profit of Rs.8.5/-</t>
  </si>
  <si>
    <t>Retail Research Technical Calls &amp; Fundamental Performance Report for the month of September-2023</t>
  </si>
  <si>
    <t>1993-2043</t>
  </si>
  <si>
    <t>Accu &lt;&gt;</t>
  </si>
  <si>
    <t>133.5-139.5</t>
  </si>
  <si>
    <t>150-160</t>
  </si>
  <si>
    <t>36</t>
  </si>
  <si>
    <t>2915-3015</t>
  </si>
  <si>
    <t>3200-3400</t>
  </si>
  <si>
    <t>BATAINDIA SEPT FUT</t>
  </si>
  <si>
    <t>1710-1730</t>
  </si>
  <si>
    <t>IPCALAB SEPT FUT</t>
  </si>
  <si>
    <t>910-930</t>
  </si>
  <si>
    <t>Profit of Rs.102/-</t>
  </si>
  <si>
    <t>Loss of Rs.23/-</t>
  </si>
  <si>
    <t>Profit of Rs.20/-</t>
  </si>
  <si>
    <t>Profit of Rs.16.5/-</t>
  </si>
  <si>
    <t>NIFTY 19600 PE 07-SEP</t>
  </si>
  <si>
    <t>58</t>
  </si>
  <si>
    <t>90-100</t>
  </si>
  <si>
    <t>GLENMARK AUG FUT</t>
  </si>
  <si>
    <t>789-803</t>
  </si>
  <si>
    <t>Profit of Rs.8/-</t>
  </si>
  <si>
    <t>560-590</t>
  </si>
  <si>
    <t>VIKASLIFE</t>
  </si>
  <si>
    <t>Vikas Lifecare Limited</t>
  </si>
  <si>
    <t>HI GROWTH CORPORATE SERVICES PVT LTD</t>
  </si>
  <si>
    <t>METROPOLIS SEPT FUT</t>
  </si>
  <si>
    <t>1460-1480</t>
  </si>
  <si>
    <t>LT SEPT FUT</t>
  </si>
  <si>
    <t>2780-2800</t>
  </si>
  <si>
    <t>Profit of Rs.43.5/-</t>
  </si>
  <si>
    <t>SUNPHARMA 1140 CE 28-SEPT</t>
  </si>
  <si>
    <t>22-28</t>
  </si>
  <si>
    <t>NAUKRI 4500 CE 28-SEPT</t>
  </si>
  <si>
    <t>140-160</t>
  </si>
  <si>
    <t>MARUTI 10300 CE 28-SEPT</t>
  </si>
  <si>
    <t>183.5</t>
  </si>
  <si>
    <t>225-250</t>
  </si>
  <si>
    <t>Profit of Rs.29/-</t>
  </si>
  <si>
    <t>7NR</t>
  </si>
  <si>
    <t>AGRAWAL NIKUNJ</t>
  </si>
  <si>
    <t>ACHINTYA SECURITIES PRIVATE LIMITED</t>
  </si>
  <si>
    <t>RPOWER</t>
  </si>
  <si>
    <t>Reliance Power Limited</t>
  </si>
  <si>
    <t>VCL</t>
  </si>
  <si>
    <t>Vaxtex Cotfab Limited</t>
  </si>
  <si>
    <t>VIKASECO</t>
  </si>
  <si>
    <t>Vikas EcoTech Limited</t>
  </si>
  <si>
    <t>113</t>
  </si>
  <si>
    <t>Profit of Rs.17/-</t>
  </si>
  <si>
    <t>TRENT 2120 CE 28-SEP</t>
  </si>
  <si>
    <t>64-74</t>
  </si>
  <si>
    <t>Profit of Rs.44/-</t>
  </si>
  <si>
    <t>POWERGRID SEPT FUT</t>
  </si>
  <si>
    <t>267-270</t>
  </si>
  <si>
    <t>42</t>
  </si>
  <si>
    <t>Loss of Rs.1/-</t>
  </si>
  <si>
    <t>Profit of Rs.43/-</t>
  </si>
  <si>
    <t>Profit of Rs.4/-</t>
  </si>
  <si>
    <t>Profit of Rs.7.5/-</t>
  </si>
  <si>
    <t>1205-1245</t>
  </si>
  <si>
    <t>1320-1400</t>
  </si>
  <si>
    <t>COLPAL 2050 CE 28-SEP</t>
  </si>
  <si>
    <t>45-55</t>
  </si>
  <si>
    <t>SIEMENS SEPT FUT</t>
  </si>
  <si>
    <t>4040-4080</t>
  </si>
  <si>
    <t>Profit of Rs.3/-</t>
  </si>
  <si>
    <t>ICICIBANK 980 CE 28-SEP</t>
  </si>
  <si>
    <t>18-20</t>
  </si>
  <si>
    <t>AXISBANK SEPT FUT</t>
  </si>
  <si>
    <t>1022-1040</t>
  </si>
  <si>
    <t>NIFTY 20000 CE 14-SEP</t>
  </si>
  <si>
    <t>100-130</t>
  </si>
  <si>
    <t>SMIFS</t>
  </si>
  <si>
    <t>THINKINK</t>
  </si>
  <si>
    <t>VISAGAR</t>
  </si>
  <si>
    <t>NIITLTD</t>
  </si>
  <si>
    <t>NIIT Limited</t>
  </si>
  <si>
    <t>RIKHAV SECURITIES LIMITED</t>
  </si>
  <si>
    <t>15.5</t>
  </si>
  <si>
    <t>Profit of Rs.2.25/-</t>
  </si>
  <si>
    <t>69</t>
  </si>
  <si>
    <t>Profit of Rs.53.5/-</t>
  </si>
  <si>
    <t>13</t>
  </si>
  <si>
    <t>Profit of Rs.9.5/-</t>
  </si>
  <si>
    <t>54</t>
  </si>
  <si>
    <t>Profit of Rs.5.5/-</t>
  </si>
  <si>
    <t>Loss of Rs.42.5/-</t>
  </si>
  <si>
    <t>629-649</t>
  </si>
  <si>
    <t>690-720</t>
  </si>
  <si>
    <t>660-700</t>
  </si>
  <si>
    <t>31</t>
  </si>
  <si>
    <t>Loss of Rs.13/-</t>
  </si>
  <si>
    <t>4600-4650</t>
  </si>
  <si>
    <t>110.5-116.5</t>
  </si>
  <si>
    <t>7450-7550</t>
  </si>
  <si>
    <t>CANBK 370 CE SEP</t>
  </si>
  <si>
    <t>5.5-6.5</t>
  </si>
  <si>
    <t>FINNIFTY 20300 CE 12-SEP</t>
  </si>
  <si>
    <t>21.5</t>
  </si>
  <si>
    <t>50-70</t>
  </si>
  <si>
    <t>Loss of Rs.18-</t>
  </si>
  <si>
    <t>Profit of Rs.14/-</t>
  </si>
  <si>
    <t>LATIN MANHARLAL SECURITIES PVT LTD</t>
  </si>
  <si>
    <t>PRESSURS</t>
  </si>
  <si>
    <t>SHOORA</t>
  </si>
  <si>
    <t>SRUSTEELS</t>
  </si>
  <si>
    <t>ANANT OVERSEAS PVT. LTD.</t>
  </si>
  <si>
    <t>MANSI SHARE AND STOCK ADVISORS PVT LTD</t>
  </si>
  <si>
    <t>EMKAYTOOLS</t>
  </si>
  <si>
    <t>Emkay Tap &amp; Cut. Tool Ltd</t>
  </si>
  <si>
    <t>JPPOWER</t>
  </si>
  <si>
    <t>Jaiprakash Power Ven. Lt</t>
  </si>
  <si>
    <t>KELLTONTEC</t>
  </si>
  <si>
    <t>Kellton Tech Sol Ltd</t>
  </si>
  <si>
    <t>JAINAM BROKING LIMITED</t>
  </si>
  <si>
    <t>601-621</t>
  </si>
  <si>
    <t>3.65</t>
  </si>
  <si>
    <t>Profit of Rs.0.9/-</t>
  </si>
  <si>
    <t>140-170</t>
  </si>
  <si>
    <t>Profit of Rs.95/-</t>
  </si>
  <si>
    <t>COFORGE SEPT FUT</t>
  </si>
  <si>
    <t>5550-5600</t>
  </si>
  <si>
    <t>HINDUNILVR 2520 CE SEP</t>
  </si>
  <si>
    <t>30-31</t>
  </si>
  <si>
    <t>VOLTAS 890 CE SEP</t>
  </si>
  <si>
    <t>23-27</t>
  </si>
  <si>
    <t>Profit of Rs.2.75/-</t>
  </si>
  <si>
    <t>ALKEM SEPT FUT</t>
  </si>
  <si>
    <t>3810-3860</t>
  </si>
  <si>
    <t>Profit of Rs.12.5/-</t>
  </si>
  <si>
    <t>M</t>
  </si>
  <si>
    <t>DRREDDY 5750 CE SEP</t>
  </si>
  <si>
    <t>Loss of Rs.90/-</t>
  </si>
  <si>
    <t>EPIGRAL</t>
  </si>
  <si>
    <t>PANJON</t>
  </si>
  <si>
    <t>F3 ADVISORS PRIVATE LIMITED</t>
  </si>
  <si>
    <t>MADHAV INFRA PROJECTS LIMITED</t>
  </si>
  <si>
    <t>PURPLE</t>
  </si>
  <si>
    <t>KALPESH RAJESHBHAI ZINZUVADIA</t>
  </si>
  <si>
    <t>SKSE SECURITIES LIMITED CORP CM/TM PROP A/C</t>
  </si>
  <si>
    <t>JATIN RAJESHBHAI RAMAIYA</t>
  </si>
  <si>
    <t>SIMPLXMIL</t>
  </si>
  <si>
    <t>PANDURANG SUDKOJI JADHAV</t>
  </si>
  <si>
    <t>IOLCP</t>
  </si>
  <si>
    <t>IOL Chem and Pharma Ltd</t>
  </si>
  <si>
    <t>PRAMARA</t>
  </si>
  <si>
    <t>Pramara Promotions Ltd</t>
  </si>
  <si>
    <t>ASHWIN STOCKS AND INVESTMENT PRIVATE LIMITED</t>
  </si>
  <si>
    <t>RTNPOWER</t>
  </si>
  <si>
    <t>RattanIndia Power Limited</t>
  </si>
  <si>
    <t>THOMASCOTT</t>
  </si>
  <si>
    <t>VIKAS RAMESH MEHTA</t>
  </si>
  <si>
    <t>KRUTI SEVANTI DOSHI</t>
  </si>
  <si>
    <t>ABARC-AST-002-TRUST</t>
  </si>
  <si>
    <t>MAHADEV MANUBHAI MAKVANA</t>
  </si>
  <si>
    <t>SELAN</t>
  </si>
  <si>
    <t>Selan Exploration Technol</t>
  </si>
  <si>
    <t>ROHINI KAPUR</t>
  </si>
  <si>
    <t>92.5</t>
  </si>
  <si>
    <t>Profit of Rs.22/-</t>
  </si>
  <si>
    <t>Profit of Rs.65/-</t>
  </si>
  <si>
    <t>BANKNIFTY 46000 PE 20-SEP</t>
  </si>
  <si>
    <t>400-450</t>
  </si>
  <si>
    <t>INFY 1510 CE 28-SEP</t>
  </si>
  <si>
    <t>19-20</t>
  </si>
  <si>
    <t>30-35</t>
  </si>
  <si>
    <t>FINNIFTY 20400 PE 18-SEP</t>
  </si>
  <si>
    <t>100-120</t>
  </si>
  <si>
    <t>Profit of Rs.35/-</t>
  </si>
  <si>
    <t>Profit of Rs.110/-</t>
  </si>
  <si>
    <t>BANKNIFTY 46000 PE 28-SEP</t>
  </si>
  <si>
    <t>520-620</t>
  </si>
  <si>
    <t>7325-7335</t>
  </si>
  <si>
    <t>Loss of Rs.57.5/-</t>
  </si>
  <si>
    <t>Profit of Rs.45/-</t>
  </si>
  <si>
    <t>Profit of Rs.7.6/-</t>
  </si>
  <si>
    <t>Profit of Rs.48/-</t>
  </si>
  <si>
    <t>AAPLUSTRAD</t>
  </si>
  <si>
    <t>JINSURI ELECTROMET LIMITED</t>
  </si>
  <si>
    <t>JNSP TRADING LLP</t>
  </si>
  <si>
    <t>SANTOSH DAULAT PASHTE</t>
  </si>
  <si>
    <t>PURE BROKING PRIVATE LIMITED</t>
  </si>
  <si>
    <t>NARVEER YADAV</t>
  </si>
  <si>
    <t>ANKURBANSAL</t>
  </si>
  <si>
    <t>SAURABHTRIPATHI</t>
  </si>
  <si>
    <t>AJAY SALVI</t>
  </si>
  <si>
    <t>AFEL</t>
  </si>
  <si>
    <t>ANUVA KAUR KEER</t>
  </si>
  <si>
    <t>ALPHAIND</t>
  </si>
  <si>
    <t>DEEPAKDHANJIPATEL</t>
  </si>
  <si>
    <t>BCP</t>
  </si>
  <si>
    <t>VIBHU GUPTA</t>
  </si>
  <si>
    <t>VAISHALI ANILKUMAR</t>
  </si>
  <si>
    <t>PARUL MITTAL</t>
  </si>
  <si>
    <t>COMRADE</t>
  </si>
  <si>
    <t>KAPIL AHUJA</t>
  </si>
  <si>
    <t>COSMICCRF</t>
  </si>
  <si>
    <t>RAJESH KUMAR SINGLA .</t>
  </si>
  <si>
    <t>CRESSAN</t>
  </si>
  <si>
    <t>PARAG COMMOSALES</t>
  </si>
  <si>
    <t>EARUM</t>
  </si>
  <si>
    <t>ASHOK KUMAR CHAUDHARY</t>
  </si>
  <si>
    <t>AMRAPALI CAPITAL AND FINANCE SERVICES LIMITED</t>
  </si>
  <si>
    <t>GUJINJEC</t>
  </si>
  <si>
    <t>KUMAR GAURAV GUPTA</t>
  </si>
  <si>
    <t>ANKITABEN INDRAVADANBHAI PARMAR</t>
  </si>
  <si>
    <t>JANUSCORP</t>
  </si>
  <si>
    <t>SYNEMATIC MEDIA AND CONSULTING PRIVATE LIMITED</t>
  </si>
  <si>
    <t>MANGIND</t>
  </si>
  <si>
    <t>INDIAN CO-OPERATIVE CREDIT SOCIETY LIMITED</t>
  </si>
  <si>
    <t>KAUSHIK SURENDRA SHAH</t>
  </si>
  <si>
    <t>PANKAJPIYUS</t>
  </si>
  <si>
    <t>RAKESHSAINI</t>
  </si>
  <si>
    <t>LALJIBHAI TRIVEDI</t>
  </si>
  <si>
    <t>SHASHIJIT</t>
  </si>
  <si>
    <t>SHAH CHINTAN PRAVINCHANDRA</t>
  </si>
  <si>
    <t>HITENDRA ABHESINH JHALA</t>
  </si>
  <si>
    <t>DEALMONEY SECURITIES PRIVATE LIMITED</t>
  </si>
  <si>
    <t>SHELTER</t>
  </si>
  <si>
    <t>SHIVAEXPO</t>
  </si>
  <si>
    <t>GIAN CHAND HUF</t>
  </si>
  <si>
    <t>SRGHFL</t>
  </si>
  <si>
    <t>ESCORP ASSET MANAGEMENT LIMITED</t>
  </si>
  <si>
    <t>SAJANKUMAR RAMESHWARLAL BAJAJ</t>
  </si>
  <si>
    <t>KESAR TRACOM INDIA LLP</t>
  </si>
  <si>
    <t>STARLENT</t>
  </si>
  <si>
    <t>DHIRAJBHAI VAGHJIBHAI KORADIYA</t>
  </si>
  <si>
    <t>SYLPH</t>
  </si>
  <si>
    <t>SYGNIFIC CORPORATE SOLUTIONS PVT LTD</t>
  </si>
  <si>
    <t>RASHI AGRAWAL</t>
  </si>
  <si>
    <t>OMPRAKASH PAREEK HUF</t>
  </si>
  <si>
    <t>KAMLESH CHINUBHAI SHAH</t>
  </si>
  <si>
    <t>SAUMIL ARVINDBHAI BHAVNAGARI</t>
  </si>
  <si>
    <t>AVADHSUGAR</t>
  </si>
  <si>
    <t>Avadh Sug &amp; Energy Ltd</t>
  </si>
  <si>
    <t>Avanti Feeds Limited</t>
  </si>
  <si>
    <t>AVG</t>
  </si>
  <si>
    <t>AVG Logistics Limited</t>
  </si>
  <si>
    <t>PARTH INFIN BROKERS PVT LTD</t>
  </si>
  <si>
    <t>INDIA EMERGING GIANTS FUND LIMITED(MULTI OPPORTUNITY)</t>
  </si>
  <si>
    <t>INDIA EMERGING GIANTS FUND LIMITED</t>
  </si>
  <si>
    <t>BLUE LOTUS CAPITAL MULTI BAGGER FUND II</t>
  </si>
  <si>
    <t>BAJAJHCARE</t>
  </si>
  <si>
    <t>Bajaj Healthcare Limited</t>
  </si>
  <si>
    <t>BALMLAWRIE</t>
  </si>
  <si>
    <t>Balmer Lawrie &amp; Co. Ltd</t>
  </si>
  <si>
    <t>Balrampur Chini Mills</t>
  </si>
  <si>
    <t>BCLIND</t>
  </si>
  <si>
    <t>BCL Industries Limited</t>
  </si>
  <si>
    <t>BIRLACABLE</t>
  </si>
  <si>
    <t>Birla Cable Limited</t>
  </si>
  <si>
    <t>SILVER LINE VENTURES PRIVATE LIMITED</t>
  </si>
  <si>
    <t>BOMDYEING</t>
  </si>
  <si>
    <t>Bombay Dyeing &amp; Mfg Co.</t>
  </si>
  <si>
    <t>DCW</t>
  </si>
  <si>
    <t>DCW Ltd</t>
  </si>
  <si>
    <t>DHAMPURSUG</t>
  </si>
  <si>
    <t>Dhampur Sugar Mills Ltd</t>
  </si>
  <si>
    <t>DWARKESH</t>
  </si>
  <si>
    <t>Dwarikesh Sugar Industrie</t>
  </si>
  <si>
    <t>ANMESH TRADE &amp; INVESTMENTS</t>
  </si>
  <si>
    <t>GATECHDVR</t>
  </si>
  <si>
    <t>GACM Technologies Limited</t>
  </si>
  <si>
    <t>L7 HITECH PRIVATE LIMITED</t>
  </si>
  <si>
    <t>PURSHOTTAM LAL GUPTA</t>
  </si>
  <si>
    <t>GIPCL</t>
  </si>
  <si>
    <t>Gujarat Ind Power Ltd</t>
  </si>
  <si>
    <t>IPL</t>
  </si>
  <si>
    <t>India Pesticides Limited</t>
  </si>
  <si>
    <t>MSB E TRADE SECURITIES LIMITED</t>
  </si>
  <si>
    <t>PACE STOCK BROKING SERVICES PVT LTD</t>
  </si>
  <si>
    <t>MAGPRO SECURITIES PVT LTD</t>
  </si>
  <si>
    <t>MAWANASUG</t>
  </si>
  <si>
    <t>Mawana Sugars Limited</t>
  </si>
  <si>
    <t>CITADEL SECURITIES INDIA MARKETS PRIVATE LIMITED</t>
  </si>
  <si>
    <t>Nbcc (India) Ltd</t>
  </si>
  <si>
    <t>NPST</t>
  </si>
  <si>
    <t>Network People Srv Tech L</t>
  </si>
  <si>
    <t>KAPADIA SANDEEP</t>
  </si>
  <si>
    <t>PANACEABIO</t>
  </si>
  <si>
    <t>Panacea Biotec Ltd.</t>
  </si>
  <si>
    <t>CRONY VYAPAR PVT LTD</t>
  </si>
  <si>
    <t>PONNIERODE</t>
  </si>
  <si>
    <t>Ponni Sugars (Erode) Limi</t>
  </si>
  <si>
    <t>SAKHTISUG</t>
  </si>
  <si>
    <t>Sakthi Sugars Ltd.</t>
  </si>
  <si>
    <t>VIJAY KUMAR SANGHVI</t>
  </si>
  <si>
    <t>SILVERTUC</t>
  </si>
  <si>
    <t>Silver Touch Techno Ltd</t>
  </si>
  <si>
    <t>TRF</t>
  </si>
  <si>
    <t>TRF Limited</t>
  </si>
  <si>
    <t>TRU</t>
  </si>
  <si>
    <t>TruCap Finance Limited</t>
  </si>
  <si>
    <t>ESAAR (INDIA) LIMITED</t>
  </si>
  <si>
    <t>WEL</t>
  </si>
  <si>
    <t>Wonder Electricals Ltd</t>
  </si>
  <si>
    <t>COSMIC SOFTECH DMCC</t>
  </si>
  <si>
    <t>SIXTH SENSE INDIA OPPORTUNITIES 11</t>
  </si>
  <si>
    <t>CMSINFO</t>
  </si>
  <si>
    <t>CMS Info Systems Limited</t>
  </si>
  <si>
    <t>SMALL CAP WORLD FUND INC</t>
  </si>
  <si>
    <t>BRAJKISHORE HARGOVIND AGRAWAL</t>
  </si>
  <si>
    <t>SUDHA AGARWAL</t>
  </si>
  <si>
    <t>NANDI CYLINDERS PVT LTD</t>
  </si>
  <si>
    <t>WINTON ROAVIC LLP</t>
  </si>
  <si>
    <t>Suven Pharmaceuticals Ltd</t>
  </si>
  <si>
    <t>RAMBABU CHIRUMAMILLA</t>
  </si>
  <si>
    <t>SHANI  BHATI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</si>
</sst>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8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0" fontId="2" fillId="0" borderId="24"/>
    <xf numFmtId="0" fontId="2" fillId="0" borderId="24"/>
    <xf numFmtId="0" fontId="39" fillId="0" borderId="35" applyNumberFormat="0" applyFill="0" applyAlignment="0" applyProtection="0"/>
    <xf numFmtId="0" fontId="40" fillId="0" borderId="36" applyNumberFormat="0" applyFill="0" applyAlignment="0" applyProtection="0"/>
    <xf numFmtId="0" fontId="41" fillId="0" borderId="37" applyNumberFormat="0" applyFill="0" applyAlignment="0" applyProtection="0"/>
    <xf numFmtId="0" fontId="45" fillId="20" borderId="38" applyNumberFormat="0" applyAlignment="0" applyProtection="0"/>
    <xf numFmtId="0" fontId="46" fillId="21" borderId="39" applyNumberFormat="0" applyAlignment="0" applyProtection="0"/>
    <xf numFmtId="0" fontId="47" fillId="21" borderId="38" applyNumberFormat="0" applyAlignment="0" applyProtection="0"/>
    <xf numFmtId="0" fontId="48" fillId="0" borderId="40" applyNumberFormat="0" applyFill="0" applyAlignment="0" applyProtection="0"/>
    <xf numFmtId="0" fontId="49" fillId="22" borderId="41" applyNumberFormat="0" applyAlignment="0" applyProtection="0"/>
    <xf numFmtId="0" fontId="52" fillId="0" borderId="43" applyNumberFormat="0" applyFill="0" applyAlignment="0" applyProtection="0"/>
    <xf numFmtId="0" fontId="1" fillId="0" borderId="24"/>
    <xf numFmtId="0" fontId="1" fillId="25" borderId="24" applyNumberFormat="0" applyBorder="0" applyAlignment="0" applyProtection="0"/>
    <xf numFmtId="0" fontId="1" fillId="29" borderId="24" applyNumberFormat="0" applyBorder="0" applyAlignment="0" applyProtection="0"/>
    <xf numFmtId="0" fontId="1" fillId="33" borderId="24" applyNumberFormat="0" applyBorder="0" applyAlignment="0" applyProtection="0"/>
    <xf numFmtId="0" fontId="1" fillId="37" borderId="24" applyNumberFormat="0" applyBorder="0" applyAlignment="0" applyProtection="0"/>
    <xf numFmtId="0" fontId="1" fillId="41" borderId="24" applyNumberFormat="0" applyBorder="0" applyAlignment="0" applyProtection="0"/>
    <xf numFmtId="0" fontId="1" fillId="45" borderId="24" applyNumberFormat="0" applyBorder="0" applyAlignment="0" applyProtection="0"/>
    <xf numFmtId="0" fontId="1" fillId="26" borderId="24" applyNumberFormat="0" applyBorder="0" applyAlignment="0" applyProtection="0"/>
    <xf numFmtId="0" fontId="1" fillId="30" borderId="24" applyNumberFormat="0" applyBorder="0" applyAlignment="0" applyProtection="0"/>
    <xf numFmtId="0" fontId="1" fillId="34" borderId="24" applyNumberFormat="0" applyBorder="0" applyAlignment="0" applyProtection="0"/>
    <xf numFmtId="0" fontId="1" fillId="38" borderId="24" applyNumberFormat="0" applyBorder="0" applyAlignment="0" applyProtection="0"/>
    <xf numFmtId="0" fontId="1" fillId="42" borderId="24" applyNumberFormat="0" applyBorder="0" applyAlignment="0" applyProtection="0"/>
    <xf numFmtId="0" fontId="1" fillId="46" borderId="24" applyNumberFormat="0" applyBorder="0" applyAlignment="0" applyProtection="0"/>
    <xf numFmtId="0" fontId="53" fillId="27" borderId="24" applyNumberFormat="0" applyBorder="0" applyAlignment="0" applyProtection="0"/>
    <xf numFmtId="0" fontId="53" fillId="31" borderId="24" applyNumberFormat="0" applyBorder="0" applyAlignment="0" applyProtection="0"/>
    <xf numFmtId="0" fontId="53" fillId="35" borderId="24" applyNumberFormat="0" applyBorder="0" applyAlignment="0" applyProtection="0"/>
    <xf numFmtId="0" fontId="53" fillId="39" borderId="24" applyNumberFormat="0" applyBorder="0" applyAlignment="0" applyProtection="0"/>
    <xf numFmtId="0" fontId="53" fillId="43" borderId="24" applyNumberFormat="0" applyBorder="0" applyAlignment="0" applyProtection="0"/>
    <xf numFmtId="0" fontId="53" fillId="47" borderId="24" applyNumberFormat="0" applyBorder="0" applyAlignment="0" applyProtection="0"/>
    <xf numFmtId="0" fontId="53" fillId="24" borderId="24" applyNumberFormat="0" applyBorder="0" applyAlignment="0" applyProtection="0"/>
    <xf numFmtId="0" fontId="53" fillId="28" borderId="24" applyNumberFormat="0" applyBorder="0" applyAlignment="0" applyProtection="0"/>
    <xf numFmtId="0" fontId="53" fillId="32" borderId="24" applyNumberFormat="0" applyBorder="0" applyAlignment="0" applyProtection="0"/>
    <xf numFmtId="0" fontId="53" fillId="36" borderId="24" applyNumberFormat="0" applyBorder="0" applyAlignment="0" applyProtection="0"/>
    <xf numFmtId="0" fontId="53" fillId="40" borderId="24" applyNumberFormat="0" applyBorder="0" applyAlignment="0" applyProtection="0"/>
    <xf numFmtId="0" fontId="53" fillId="44" borderId="24" applyNumberFormat="0" applyBorder="0" applyAlignment="0" applyProtection="0"/>
    <xf numFmtId="0" fontId="43" fillId="18" borderId="24" applyNumberFormat="0" applyBorder="0" applyAlignment="0" applyProtection="0"/>
    <xf numFmtId="0" fontId="51" fillId="0" borderId="24" applyNumberFormat="0" applyFill="0" applyBorder="0" applyAlignment="0" applyProtection="0"/>
    <xf numFmtId="0" fontId="42" fillId="17" borderId="24" applyNumberFormat="0" applyBorder="0" applyAlignment="0" applyProtection="0"/>
    <xf numFmtId="0" fontId="41" fillId="0" borderId="24" applyNumberFormat="0" applyFill="0" applyBorder="0" applyAlignment="0" applyProtection="0"/>
    <xf numFmtId="0" fontId="54" fillId="0" borderId="24" applyNumberFormat="0" applyFill="0" applyBorder="0" applyAlignment="0" applyProtection="0">
      <alignment vertical="top"/>
      <protection locked="0"/>
    </xf>
    <xf numFmtId="0" fontId="55" fillId="19" borderId="24" applyNumberFormat="0" applyBorder="0" applyAlignment="0" applyProtection="0"/>
    <xf numFmtId="0" fontId="2" fillId="0" borderId="24"/>
    <xf numFmtId="0" fontId="2" fillId="0" borderId="24"/>
    <xf numFmtId="0" fontId="1" fillId="23" borderId="42" applyNumberFormat="0" applyFont="0" applyAlignment="0" applyProtection="0"/>
    <xf numFmtId="9" fontId="1" fillId="0" borderId="24" applyFont="0" applyFill="0" applyBorder="0" applyAlignment="0" applyProtection="0"/>
    <xf numFmtId="0" fontId="56" fillId="0" borderId="24" applyNumberFormat="0" applyFill="0" applyBorder="0" applyAlignment="0" applyProtection="0"/>
    <xf numFmtId="0" fontId="50" fillId="0" borderId="24" applyNumberFormat="0" applyFill="0" applyBorder="0" applyAlignment="0" applyProtection="0"/>
    <xf numFmtId="0" fontId="2" fillId="0" borderId="24"/>
    <xf numFmtId="0" fontId="2" fillId="0" borderId="24"/>
    <xf numFmtId="0" fontId="2" fillId="0" borderId="24"/>
    <xf numFmtId="43" fontId="1" fillId="0" borderId="24" applyFont="0" applyFill="0" applyBorder="0" applyAlignment="0" applyProtection="0"/>
    <xf numFmtId="0" fontId="1" fillId="23" borderId="42" applyNumberFormat="0" applyFont="0" applyAlignment="0" applyProtection="0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38" fillId="0" borderId="24" applyNumberFormat="0" applyFill="0" applyBorder="0" applyAlignment="0" applyProtection="0"/>
    <xf numFmtId="0" fontId="44" fillId="19" borderId="24" applyNumberFormat="0" applyBorder="0" applyAlignment="0" applyProtection="0"/>
    <xf numFmtId="0" fontId="1" fillId="27" borderId="24" applyNumberFormat="0" applyBorder="0" applyAlignment="0" applyProtection="0"/>
    <xf numFmtId="0" fontId="1" fillId="31" borderId="24" applyNumberFormat="0" applyBorder="0" applyAlignment="0" applyProtection="0"/>
    <xf numFmtId="0" fontId="1" fillId="35" borderId="24" applyNumberFormat="0" applyBorder="0" applyAlignment="0" applyProtection="0"/>
    <xf numFmtId="0" fontId="1" fillId="39" borderId="24" applyNumberFormat="0" applyBorder="0" applyAlignment="0" applyProtection="0"/>
    <xf numFmtId="0" fontId="1" fillId="43" borderId="24" applyNumberFormat="0" applyBorder="0" applyAlignment="0" applyProtection="0"/>
    <xf numFmtId="0" fontId="1" fillId="47" borderId="24" applyNumberFormat="0" applyBorder="0" applyAlignment="0" applyProtection="0"/>
    <xf numFmtId="43" fontId="1" fillId="0" borderId="24" applyFont="0" applyFill="0" applyBorder="0" applyAlignment="0" applyProtection="0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43" fontId="1" fillId="0" borderId="24" applyFont="0" applyFill="0" applyBorder="0" applyAlignment="0" applyProtection="0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57" fillId="0" borderId="24"/>
  </cellStyleXfs>
  <cellXfs count="366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15" fontId="5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8" fillId="0" borderId="2" xfId="0" applyFont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9" fillId="0" borderId="7" xfId="0" applyFont="1" applyBorder="1"/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2" xfId="0" applyFont="1" applyFill="1" applyBorder="1"/>
    <xf numFmtId="10" fontId="2" fillId="2" borderId="1" xfId="0" applyNumberFormat="1" applyFont="1" applyFill="1" applyBorder="1"/>
    <xf numFmtId="0" fontId="2" fillId="3" borderId="1" xfId="0" applyFont="1" applyFill="1" applyBorder="1"/>
    <xf numFmtId="0" fontId="10" fillId="5" borderId="1" xfId="0" applyFont="1" applyFill="1" applyBorder="1" applyAlignment="1">
      <alignment wrapText="1"/>
    </xf>
    <xf numFmtId="0" fontId="5" fillId="2" borderId="1" xfId="0" applyFont="1" applyFill="1" applyBorder="1"/>
    <xf numFmtId="0" fontId="11" fillId="2" borderId="1" xfId="0" applyFont="1" applyFill="1" applyBorder="1"/>
    <xf numFmtId="0" fontId="5" fillId="4" borderId="11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20" xfId="0" applyFont="1" applyBorder="1"/>
    <xf numFmtId="2" fontId="5" fillId="0" borderId="2" xfId="0" applyNumberFormat="1" applyFont="1" applyBorder="1"/>
    <xf numFmtId="0" fontId="5" fillId="0" borderId="2" xfId="0" applyFont="1" applyBorder="1"/>
    <xf numFmtId="2" fontId="2" fillId="0" borderId="2" xfId="0" applyNumberFormat="1" applyFont="1" applyBorder="1"/>
    <xf numFmtId="0" fontId="2" fillId="0" borderId="0" xfId="0" applyFont="1"/>
    <xf numFmtId="15" fontId="2" fillId="0" borderId="0" xfId="0" applyNumberFormat="1" applyFont="1"/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14" fillId="2" borderId="1" xfId="0" applyFont="1" applyFill="1" applyBorder="1" applyAlignment="1">
      <alignment horizontal="left"/>
    </xf>
    <xf numFmtId="0" fontId="15" fillId="2" borderId="1" xfId="0" applyFont="1" applyFill="1" applyBorder="1"/>
    <xf numFmtId="2" fontId="2" fillId="2" borderId="1" xfId="0" applyNumberFormat="1" applyFont="1" applyFill="1" applyBorder="1"/>
    <xf numFmtId="2" fontId="2" fillId="3" borderId="1" xfId="0" applyNumberFormat="1" applyFont="1" applyFill="1" applyBorder="1"/>
    <xf numFmtId="2" fontId="5" fillId="4" borderId="15" xfId="0" applyNumberFormat="1" applyFont="1" applyFill="1" applyBorder="1" applyAlignment="1">
      <alignment horizontal="center" vertical="center" wrapText="1"/>
    </xf>
    <xf numFmtId="2" fontId="5" fillId="4" borderId="19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13" fillId="0" borderId="2" xfId="0" applyFont="1" applyBorder="1"/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right"/>
    </xf>
    <xf numFmtId="2" fontId="16" fillId="2" borderId="1" xfId="0" applyNumberFormat="1" applyFont="1" applyFill="1" applyBorder="1" applyAlignment="1">
      <alignment horizontal="right"/>
    </xf>
    <xf numFmtId="0" fontId="17" fillId="2" borderId="1" xfId="0" applyFont="1" applyFill="1" applyBorder="1"/>
    <xf numFmtId="0" fontId="18" fillId="2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4" fontId="16" fillId="2" borderId="1" xfId="0" applyNumberFormat="1" applyFont="1" applyFill="1" applyBorder="1" applyAlignment="1">
      <alignment horizontal="right"/>
    </xf>
    <xf numFmtId="0" fontId="21" fillId="2" borderId="1" xfId="0" applyFont="1" applyFill="1" applyBorder="1"/>
    <xf numFmtId="0" fontId="22" fillId="2" borderId="1" xfId="0" applyFont="1" applyFill="1" applyBorder="1"/>
    <xf numFmtId="0" fontId="23" fillId="2" borderId="1" xfId="0" applyFont="1" applyFill="1" applyBorder="1"/>
    <xf numFmtId="0" fontId="25" fillId="2" borderId="1" xfId="0" applyFont="1" applyFill="1" applyBorder="1"/>
    <xf numFmtId="0" fontId="5" fillId="0" borderId="0" xfId="0" applyFont="1"/>
    <xf numFmtId="15" fontId="22" fillId="2" borderId="1" xfId="0" applyNumberFormat="1" applyFont="1" applyFill="1" applyBorder="1"/>
    <xf numFmtId="164" fontId="26" fillId="2" borderId="1" xfId="0" applyNumberFormat="1" applyFont="1" applyFill="1" applyBorder="1" applyAlignment="1">
      <alignment horizontal="left" wrapText="1"/>
    </xf>
    <xf numFmtId="0" fontId="27" fillId="2" borderId="1" xfId="0" applyFont="1" applyFill="1" applyBorder="1" applyAlignment="1">
      <alignment horizontal="center" wrapText="1"/>
    </xf>
    <xf numFmtId="2" fontId="27" fillId="2" borderId="1" xfId="0" applyNumberFormat="1" applyFont="1" applyFill="1" applyBorder="1" applyAlignment="1">
      <alignment wrapText="1"/>
    </xf>
    <xf numFmtId="0" fontId="27" fillId="2" borderId="1" xfId="0" applyFont="1" applyFill="1" applyBorder="1" applyAlignment="1">
      <alignment horizontal="left" wrapText="1"/>
    </xf>
    <xf numFmtId="0" fontId="27" fillId="2" borderId="1" xfId="0" applyFont="1" applyFill="1" applyBorder="1"/>
    <xf numFmtId="164" fontId="26" fillId="3" borderId="1" xfId="0" applyNumberFormat="1" applyFont="1" applyFill="1" applyBorder="1" applyAlignment="1">
      <alignment horizontal="left" wrapText="1"/>
    </xf>
    <xf numFmtId="0" fontId="27" fillId="3" borderId="1" xfId="0" applyFont="1" applyFill="1" applyBorder="1" applyAlignment="1">
      <alignment horizontal="center" wrapText="1"/>
    </xf>
    <xf numFmtId="2" fontId="27" fillId="3" borderId="1" xfId="0" applyNumberFormat="1" applyFont="1" applyFill="1" applyBorder="1" applyAlignment="1">
      <alignment wrapText="1"/>
    </xf>
    <xf numFmtId="0" fontId="27" fillId="3" borderId="1" xfId="0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164" fontId="29" fillId="2" borderId="1" xfId="0" applyNumberFormat="1" applyFont="1" applyFill="1" applyBorder="1" applyAlignment="1">
      <alignment horizontal="left" wrapText="1"/>
    </xf>
    <xf numFmtId="0" fontId="27" fillId="2" borderId="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 wrapText="1"/>
    </xf>
    <xf numFmtId="164" fontId="5" fillId="4" borderId="2" xfId="0" applyNumberFormat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left"/>
    </xf>
    <xf numFmtId="3" fontId="2" fillId="0" borderId="2" xfId="0" applyNumberFormat="1" applyFont="1" applyBorder="1" applyAlignment="1">
      <alignment horizontal="left"/>
    </xf>
    <xf numFmtId="3" fontId="27" fillId="2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/>
    </xf>
    <xf numFmtId="0" fontId="32" fillId="5" borderId="1" xfId="0" applyFont="1" applyFill="1" applyBorder="1" applyAlignment="1">
      <alignment horizontal="center" wrapText="1"/>
    </xf>
    <xf numFmtId="0" fontId="33" fillId="2" borderId="1" xfId="0" applyFont="1" applyFill="1" applyBorder="1" applyAlignment="1">
      <alignment horizontal="left"/>
    </xf>
    <xf numFmtId="15" fontId="5" fillId="2" borderId="1" xfId="0" applyNumberFormat="1" applyFont="1" applyFill="1" applyBorder="1" applyAlignment="1">
      <alignment horizontal="center"/>
    </xf>
    <xf numFmtId="0" fontId="29" fillId="2" borderId="26" xfId="0" applyFont="1" applyFill="1" applyBorder="1"/>
    <xf numFmtId="0" fontId="5" fillId="4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165" fontId="34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2" fontId="35" fillId="0" borderId="2" xfId="0" applyNumberFormat="1" applyFont="1" applyBorder="1" applyAlignment="1">
      <alignment horizontal="center" vertical="center"/>
    </xf>
    <xf numFmtId="10" fontId="35" fillId="0" borderId="2" xfId="0" applyNumberFormat="1" applyFont="1" applyBorder="1" applyAlignment="1">
      <alignment horizontal="center" vertical="center" wrapText="1"/>
    </xf>
    <xf numFmtId="0" fontId="35" fillId="6" borderId="2" xfId="0" applyFont="1" applyFill="1" applyBorder="1" applyAlignment="1">
      <alignment horizontal="center" vertical="center"/>
    </xf>
    <xf numFmtId="2" fontId="35" fillId="6" borderId="2" xfId="0" applyNumberFormat="1" applyFont="1" applyFill="1" applyBorder="1" applyAlignment="1">
      <alignment horizontal="center" vertical="center"/>
    </xf>
    <xf numFmtId="10" fontId="35" fillId="6" borderId="2" xfId="0" applyNumberFormat="1" applyFont="1" applyFill="1" applyBorder="1" applyAlignment="1">
      <alignment horizontal="center" vertical="center" wrapText="1"/>
    </xf>
    <xf numFmtId="2" fontId="35" fillId="0" borderId="17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43" fontId="34" fillId="2" borderId="1" xfId="0" applyNumberFormat="1" applyFont="1" applyFill="1" applyBorder="1" applyAlignment="1">
      <alignment horizontal="left" vertical="center"/>
    </xf>
    <xf numFmtId="43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43" fontId="13" fillId="2" borderId="1" xfId="0" applyNumberFormat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16" fontId="1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43" fontId="2" fillId="0" borderId="0" xfId="0" applyNumberFormat="1" applyFont="1"/>
    <xf numFmtId="0" fontId="5" fillId="2" borderId="1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1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2" fontId="2" fillId="0" borderId="0" xfId="0" applyNumberFormat="1" applyFont="1" applyAlignment="1">
      <alignment horizontal="center" vertical="top"/>
    </xf>
    <xf numFmtId="0" fontId="2" fillId="2" borderId="1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2" fontId="27" fillId="2" borderId="1" xfId="0" applyNumberFormat="1" applyFont="1" applyFill="1" applyBorder="1" applyAlignment="1">
      <alignment horizontal="center" vertical="center" wrapText="1"/>
    </xf>
    <xf numFmtId="10" fontId="27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top"/>
    </xf>
    <xf numFmtId="164" fontId="27" fillId="2" borderId="1" xfId="0" applyNumberFormat="1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/>
    </xf>
    <xf numFmtId="9" fontId="27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15" fontId="27" fillId="2" borderId="1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2" fontId="5" fillId="4" borderId="8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right"/>
    </xf>
    <xf numFmtId="0" fontId="29" fillId="0" borderId="28" xfId="0" applyFont="1" applyBorder="1"/>
    <xf numFmtId="0" fontId="5" fillId="4" borderId="3" xfId="0" applyFont="1" applyFill="1" applyBorder="1" applyAlignment="1">
      <alignment horizontal="center" wrapText="1"/>
    </xf>
    <xf numFmtId="0" fontId="34" fillId="0" borderId="0" xfId="0" applyFont="1"/>
    <xf numFmtId="0" fontId="34" fillId="0" borderId="0" xfId="0" applyFont="1" applyAlignment="1">
      <alignment horizontal="center" vertical="center"/>
    </xf>
    <xf numFmtId="165" fontId="34" fillId="0" borderId="0" xfId="0" applyNumberFormat="1" applyFont="1" applyAlignment="1">
      <alignment horizontal="center" vertical="center"/>
    </xf>
    <xf numFmtId="16" fontId="34" fillId="0" borderId="2" xfId="0" applyNumberFormat="1" applyFont="1" applyBorder="1" applyAlignment="1">
      <alignment horizontal="center" vertical="center"/>
    </xf>
    <xf numFmtId="0" fontId="34" fillId="0" borderId="2" xfId="0" applyFont="1" applyBorder="1"/>
    <xf numFmtId="16" fontId="34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5" fontId="29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top"/>
    </xf>
    <xf numFmtId="15" fontId="27" fillId="2" borderId="1" xfId="0" applyNumberFormat="1" applyFont="1" applyFill="1" applyBorder="1" applyAlignment="1">
      <alignment horizontal="center" vertical="center" wrapText="1"/>
    </xf>
    <xf numFmtId="15" fontId="27" fillId="2" borderId="1" xfId="0" applyNumberFormat="1" applyFont="1" applyFill="1" applyBorder="1" applyAlignment="1">
      <alignment horizontal="left"/>
    </xf>
    <xf numFmtId="2" fontId="27" fillId="2" borderId="1" xfId="0" applyNumberFormat="1" applyFont="1" applyFill="1" applyBorder="1" applyAlignment="1">
      <alignment horizontal="center"/>
    </xf>
    <xf numFmtId="166" fontId="35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9" fillId="2" borderId="26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 vertical="center" wrapText="1"/>
    </xf>
    <xf numFmtId="1" fontId="2" fillId="9" borderId="2" xfId="0" applyNumberFormat="1" applyFont="1" applyFill="1" applyBorder="1" applyAlignment="1">
      <alignment horizontal="center" vertical="center"/>
    </xf>
    <xf numFmtId="167" fontId="2" fillId="9" borderId="2" xfId="0" applyNumberFormat="1" applyFont="1" applyFill="1" applyBorder="1" applyAlignment="1">
      <alignment horizontal="center" vertical="center"/>
    </xf>
    <xf numFmtId="167" fontId="2" fillId="9" borderId="2" xfId="0" applyNumberFormat="1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2" fontId="2" fillId="9" borderId="2" xfId="0" applyNumberFormat="1" applyFont="1" applyFill="1" applyBorder="1" applyAlignment="1">
      <alignment horizontal="center" vertical="center"/>
    </xf>
    <xf numFmtId="2" fontId="2" fillId="9" borderId="2" xfId="0" applyNumberFormat="1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2" fontId="2" fillId="9" borderId="2" xfId="0" applyNumberFormat="1" applyFont="1" applyFill="1" applyBorder="1" applyAlignment="1">
      <alignment horizontal="center" vertical="center" wrapText="1"/>
    </xf>
    <xf numFmtId="10" fontId="2" fillId="9" borderId="2" xfId="0" applyNumberFormat="1" applyFont="1" applyFill="1" applyBorder="1" applyAlignment="1">
      <alignment horizontal="center" vertical="center" wrapText="1"/>
    </xf>
    <xf numFmtId="167" fontId="2" fillId="9" borderId="2" xfId="0" applyNumberFormat="1" applyFont="1" applyFill="1" applyBorder="1" applyAlignment="1">
      <alignment horizontal="center" vertical="center" wrapText="1"/>
    </xf>
    <xf numFmtId="1" fontId="2" fillId="10" borderId="2" xfId="0" applyNumberFormat="1" applyFont="1" applyFill="1" applyBorder="1" applyAlignment="1">
      <alignment horizontal="center" vertical="center" wrapText="1"/>
    </xf>
    <xf numFmtId="167" fontId="2" fillId="10" borderId="2" xfId="0" applyNumberFormat="1" applyFont="1" applyFill="1" applyBorder="1" applyAlignment="1">
      <alignment horizontal="center" vertical="center" wrapText="1"/>
    </xf>
    <xf numFmtId="167" fontId="2" fillId="10" borderId="2" xfId="0" applyNumberFormat="1" applyFont="1" applyFill="1" applyBorder="1" applyAlignment="1">
      <alignment horizontal="left"/>
    </xf>
    <xf numFmtId="1" fontId="2" fillId="10" borderId="2" xfId="0" applyNumberFormat="1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2" fontId="2" fillId="10" borderId="2" xfId="0" applyNumberFormat="1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2" fontId="2" fillId="10" borderId="2" xfId="0" applyNumberFormat="1" applyFont="1" applyFill="1" applyBorder="1" applyAlignment="1">
      <alignment horizontal="center" vertical="center" wrapText="1"/>
    </xf>
    <xf numFmtId="10" fontId="2" fillId="10" borderId="2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/>
    <xf numFmtId="9" fontId="2" fillId="10" borderId="2" xfId="0" applyNumberFormat="1" applyFont="1" applyFill="1" applyBorder="1" applyAlignment="1">
      <alignment horizontal="center"/>
    </xf>
    <xf numFmtId="168" fontId="2" fillId="10" borderId="2" xfId="0" applyNumberFormat="1" applyFont="1" applyFill="1" applyBorder="1" applyAlignment="1">
      <alignment horizontal="center" vertical="center" wrapText="1"/>
    </xf>
    <xf numFmtId="15" fontId="2" fillId="10" borderId="2" xfId="0" applyNumberFormat="1" applyFont="1" applyFill="1" applyBorder="1"/>
    <xf numFmtId="1" fontId="2" fillId="8" borderId="2" xfId="0" applyNumberFormat="1" applyFont="1" applyFill="1" applyBorder="1" applyAlignment="1">
      <alignment horizontal="center" vertical="center" wrapText="1"/>
    </xf>
    <xf numFmtId="167" fontId="2" fillId="8" borderId="2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/>
    <xf numFmtId="0" fontId="2" fillId="8" borderId="2" xfId="0" applyFont="1" applyFill="1" applyBorder="1" applyAlignment="1">
      <alignment horizontal="center"/>
    </xf>
    <xf numFmtId="2" fontId="2" fillId="8" borderId="2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2" fontId="2" fillId="8" borderId="2" xfId="0" applyNumberFormat="1" applyFont="1" applyFill="1" applyBorder="1" applyAlignment="1">
      <alignment horizontal="center" vertical="center" wrapText="1"/>
    </xf>
    <xf numFmtId="9" fontId="2" fillId="8" borderId="2" xfId="0" applyNumberFormat="1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 vertical="center"/>
    </xf>
    <xf numFmtId="167" fontId="2" fillId="9" borderId="3" xfId="0" applyNumberFormat="1" applyFont="1" applyFill="1" applyBorder="1" applyAlignment="1">
      <alignment horizontal="center" vertical="center"/>
    </xf>
    <xf numFmtId="167" fontId="2" fillId="9" borderId="3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2" fontId="2" fillId="9" borderId="3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10" fontId="2" fillId="9" borderId="3" xfId="0" applyNumberFormat="1" applyFont="1" applyFill="1" applyBorder="1" applyAlignment="1">
      <alignment horizontal="center" vertical="center" wrapText="1"/>
    </xf>
    <xf numFmtId="167" fontId="2" fillId="9" borderId="3" xfId="0" applyNumberFormat="1" applyFont="1" applyFill="1" applyBorder="1" applyAlignment="1">
      <alignment horizontal="center" vertical="center" wrapText="1"/>
    </xf>
    <xf numFmtId="1" fontId="2" fillId="10" borderId="2" xfId="0" applyNumberFormat="1" applyFont="1" applyFill="1" applyBorder="1" applyAlignment="1">
      <alignment horizontal="center" vertical="center"/>
    </xf>
    <xf numFmtId="167" fontId="2" fillId="10" borderId="2" xfId="0" applyNumberFormat="1" applyFont="1" applyFill="1" applyBorder="1" applyAlignment="1">
      <alignment horizontal="center" vertical="center"/>
    </xf>
    <xf numFmtId="2" fontId="2" fillId="10" borderId="2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center" vertical="center" wrapText="1"/>
    </xf>
    <xf numFmtId="1" fontId="2" fillId="10" borderId="3" xfId="0" applyNumberFormat="1" applyFont="1" applyFill="1" applyBorder="1" applyAlignment="1">
      <alignment horizontal="center" vertical="center"/>
    </xf>
    <xf numFmtId="167" fontId="2" fillId="10" borderId="3" xfId="0" applyNumberFormat="1" applyFont="1" applyFill="1" applyBorder="1" applyAlignment="1">
      <alignment horizontal="center" vertical="center"/>
    </xf>
    <xf numFmtId="0" fontId="2" fillId="10" borderId="3" xfId="0" applyFont="1" applyFill="1" applyBorder="1"/>
    <xf numFmtId="0" fontId="2" fillId="10" borderId="3" xfId="0" applyFont="1" applyFill="1" applyBorder="1" applyAlignment="1">
      <alignment horizontal="center"/>
    </xf>
    <xf numFmtId="2" fontId="2" fillId="10" borderId="3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 vertical="center" wrapText="1"/>
    </xf>
    <xf numFmtId="167" fontId="2" fillId="2" borderId="3" xfId="0" applyNumberFormat="1" applyFont="1" applyFill="1" applyBorder="1" applyAlignment="1">
      <alignment horizontal="center" vertical="center"/>
    </xf>
    <xf numFmtId="167" fontId="2" fillId="2" borderId="3" xfId="0" applyNumberFormat="1" applyFont="1" applyFill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2" fontId="2" fillId="0" borderId="29" xfId="0" applyNumberFormat="1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67" fontId="2" fillId="2" borderId="2" xfId="0" applyNumberFormat="1" applyFont="1" applyFill="1" applyBorder="1" applyAlignment="1">
      <alignment horizontal="center" vertical="center"/>
    </xf>
    <xf numFmtId="167" fontId="2" fillId="2" borderId="2" xfId="0" applyNumberFormat="1" applyFont="1" applyFill="1" applyBorder="1" applyAlignment="1">
      <alignment horizontal="left"/>
    </xf>
    <xf numFmtId="2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2" fontId="2" fillId="2" borderId="30" xfId="0" applyNumberFormat="1" applyFont="1" applyFill="1" applyBorder="1" applyAlignment="1">
      <alignment horizontal="center" vertical="center"/>
    </xf>
    <xf numFmtId="167" fontId="2" fillId="0" borderId="2" xfId="0" applyNumberFormat="1" applyFont="1" applyBorder="1" applyAlignment="1">
      <alignment horizontal="center" vertical="center"/>
    </xf>
    <xf numFmtId="0" fontId="35" fillId="11" borderId="31" xfId="0" applyFont="1" applyFill="1" applyBorder="1" applyAlignment="1">
      <alignment horizontal="center" vertical="center"/>
    </xf>
    <xf numFmtId="0" fontId="34" fillId="11" borderId="2" xfId="0" applyFont="1" applyFill="1" applyBorder="1" applyAlignment="1">
      <alignment horizontal="center" vertical="center"/>
    </xf>
    <xf numFmtId="0" fontId="35" fillId="11" borderId="2" xfId="0" applyFont="1" applyFill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165" fontId="34" fillId="0" borderId="31" xfId="0" applyNumberFormat="1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16" fontId="35" fillId="0" borderId="27" xfId="0" applyNumberFormat="1" applyFont="1" applyBorder="1" applyAlignment="1">
      <alignment horizontal="center" vertical="center"/>
    </xf>
    <xf numFmtId="0" fontId="34" fillId="11" borderId="31" xfId="0" applyFont="1" applyFill="1" applyBorder="1" applyAlignment="1">
      <alignment horizontal="center" vertical="center"/>
    </xf>
    <xf numFmtId="165" fontId="34" fillId="11" borderId="31" xfId="0" applyNumberFormat="1" applyFont="1" applyFill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0" fontId="35" fillId="6" borderId="20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16" fontId="35" fillId="6" borderId="31" xfId="0" applyNumberFormat="1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5" fontId="2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left"/>
    </xf>
    <xf numFmtId="43" fontId="34" fillId="0" borderId="31" xfId="0" applyNumberFormat="1" applyFont="1" applyBorder="1" applyAlignment="1">
      <alignment horizontal="center" vertical="top"/>
    </xf>
    <xf numFmtId="10" fontId="35" fillId="0" borderId="31" xfId="0" applyNumberFormat="1" applyFont="1" applyBorder="1" applyAlignment="1">
      <alignment horizontal="center" vertical="center" wrapText="1"/>
    </xf>
    <xf numFmtId="16" fontId="35" fillId="0" borderId="31" xfId="0" applyNumberFormat="1" applyFont="1" applyBorder="1" applyAlignment="1">
      <alignment horizontal="center" vertical="center"/>
    </xf>
    <xf numFmtId="0" fontId="34" fillId="0" borderId="31" xfId="0" applyFont="1" applyBorder="1" applyAlignment="1">
      <alignment horizontal="left"/>
    </xf>
    <xf numFmtId="2" fontId="34" fillId="0" borderId="31" xfId="0" applyNumberFormat="1" applyFont="1" applyBorder="1" applyAlignment="1">
      <alignment horizontal="center" vertical="center"/>
    </xf>
    <xf numFmtId="166" fontId="34" fillId="0" borderId="31" xfId="0" applyNumberFormat="1" applyFont="1" applyBorder="1" applyAlignment="1">
      <alignment horizontal="center" vertical="center"/>
    </xf>
    <xf numFmtId="15" fontId="2" fillId="11" borderId="31" xfId="0" applyNumberFormat="1" applyFont="1" applyFill="1" applyBorder="1" applyAlignment="1">
      <alignment horizontal="center" vertical="center"/>
    </xf>
    <xf numFmtId="43" fontId="34" fillId="11" borderId="31" xfId="0" applyNumberFormat="1" applyFont="1" applyFill="1" applyBorder="1" applyAlignment="1">
      <alignment horizontal="center" vertical="top"/>
    </xf>
    <xf numFmtId="0" fontId="5" fillId="4" borderId="25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wrapText="1"/>
    </xf>
    <xf numFmtId="0" fontId="5" fillId="4" borderId="31" xfId="0" applyFont="1" applyFill="1" applyBorder="1" applyAlignment="1">
      <alignment horizontal="center" vertical="center" wrapText="1"/>
    </xf>
    <xf numFmtId="0" fontId="34" fillId="12" borderId="31" xfId="0" applyFont="1" applyFill="1" applyBorder="1" applyAlignment="1">
      <alignment horizontal="center" vertical="center"/>
    </xf>
    <xf numFmtId="165" fontId="34" fillId="12" borderId="31" xfId="0" applyNumberFormat="1" applyFont="1" applyFill="1" applyBorder="1" applyAlignment="1">
      <alignment horizontal="center" vertical="center"/>
    </xf>
    <xf numFmtId="0" fontId="35" fillId="12" borderId="31" xfId="0" applyFont="1" applyFill="1" applyBorder="1" applyAlignment="1">
      <alignment horizontal="center" vertical="center"/>
    </xf>
    <xf numFmtId="0" fontId="35" fillId="12" borderId="31" xfId="0" applyFont="1" applyFill="1" applyBorder="1" applyAlignment="1">
      <alignment horizontal="left" vertical="center"/>
    </xf>
    <xf numFmtId="49" fontId="35" fillId="12" borderId="31" xfId="0" applyNumberFormat="1" applyFont="1" applyFill="1" applyBorder="1" applyAlignment="1">
      <alignment horizontal="center" vertical="center"/>
    </xf>
    <xf numFmtId="0" fontId="35" fillId="12" borderId="7" xfId="0" applyFont="1" applyFill="1" applyBorder="1" applyAlignment="1">
      <alignment horizontal="center" vertical="center"/>
    </xf>
    <xf numFmtId="0" fontId="34" fillId="12" borderId="2" xfId="0" applyFont="1" applyFill="1" applyBorder="1" applyAlignment="1">
      <alignment horizontal="center" vertical="center"/>
    </xf>
    <xf numFmtId="2" fontId="34" fillId="12" borderId="2" xfId="0" applyNumberFormat="1" applyFont="1" applyFill="1" applyBorder="1" applyAlignment="1">
      <alignment horizontal="center" vertical="center"/>
    </xf>
    <xf numFmtId="166" fontId="34" fillId="12" borderId="2" xfId="0" applyNumberFormat="1" applyFont="1" applyFill="1" applyBorder="1" applyAlignment="1">
      <alignment horizontal="center" vertical="center"/>
    </xf>
    <xf numFmtId="0" fontId="35" fillId="13" borderId="7" xfId="0" applyFont="1" applyFill="1" applyBorder="1" applyAlignment="1">
      <alignment horizontal="center" vertical="center"/>
    </xf>
    <xf numFmtId="165" fontId="34" fillId="12" borderId="7" xfId="0" applyNumberFormat="1" applyFont="1" applyFill="1" applyBorder="1" applyAlignment="1">
      <alignment horizontal="center" vertical="center"/>
    </xf>
    <xf numFmtId="165" fontId="34" fillId="11" borderId="2" xfId="0" applyNumberFormat="1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15" fontId="2" fillId="11" borderId="2" xfId="0" applyNumberFormat="1" applyFont="1" applyFill="1" applyBorder="1" applyAlignment="1">
      <alignment horizontal="center" vertical="center"/>
    </xf>
    <xf numFmtId="0" fontId="34" fillId="11" borderId="31" xfId="0" applyFont="1" applyFill="1" applyBorder="1" applyAlignment="1">
      <alignment horizontal="left"/>
    </xf>
    <xf numFmtId="0" fontId="34" fillId="11" borderId="2" xfId="0" applyFont="1" applyFill="1" applyBorder="1" applyAlignment="1">
      <alignment horizontal="left"/>
    </xf>
    <xf numFmtId="0" fontId="35" fillId="6" borderId="27" xfId="0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/>
    </xf>
    <xf numFmtId="166" fontId="34" fillId="6" borderId="2" xfId="0" applyNumberFormat="1" applyFont="1" applyFill="1" applyBorder="1" applyAlignment="1">
      <alignment horizontal="center" vertical="center"/>
    </xf>
    <xf numFmtId="165" fontId="34" fillId="6" borderId="2" xfId="0" applyNumberFormat="1" applyFont="1" applyFill="1" applyBorder="1" applyAlignment="1">
      <alignment horizontal="center" vertical="center"/>
    </xf>
    <xf numFmtId="16" fontId="34" fillId="11" borderId="2" xfId="0" applyNumberFormat="1" applyFont="1" applyFill="1" applyBorder="1" applyAlignment="1">
      <alignment horizontal="center" vertical="center"/>
    </xf>
    <xf numFmtId="0" fontId="34" fillId="11" borderId="2" xfId="0" applyFont="1" applyFill="1" applyBorder="1"/>
    <xf numFmtId="0" fontId="2" fillId="11" borderId="31" xfId="0" applyFont="1" applyFill="1" applyBorder="1" applyAlignment="1">
      <alignment horizontal="center" vertical="center"/>
    </xf>
    <xf numFmtId="0" fontId="35" fillId="11" borderId="31" xfId="0" applyFont="1" applyFill="1" applyBorder="1" applyAlignment="1">
      <alignment horizontal="left" vertical="center"/>
    </xf>
    <xf numFmtId="49" fontId="35" fillId="11" borderId="31" xfId="0" applyNumberFormat="1" applyFont="1" applyFill="1" applyBorder="1" applyAlignment="1">
      <alignment horizontal="center" vertical="center"/>
    </xf>
    <xf numFmtId="0" fontId="34" fillId="12" borderId="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right" vertical="top"/>
    </xf>
    <xf numFmtId="2" fontId="27" fillId="2" borderId="24" xfId="0" applyNumberFormat="1" applyFont="1" applyFill="1" applyBorder="1" applyAlignment="1">
      <alignment horizontal="center" vertical="center" wrapText="1"/>
    </xf>
    <xf numFmtId="164" fontId="27" fillId="2" borderId="24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/>
    <xf numFmtId="2" fontId="34" fillId="11" borderId="2" xfId="0" applyNumberFormat="1" applyFont="1" applyFill="1" applyBorder="1" applyAlignment="1">
      <alignment horizontal="center" vertical="center"/>
    </xf>
    <xf numFmtId="0" fontId="34" fillId="14" borderId="31" xfId="0" applyFont="1" applyFill="1" applyBorder="1" applyAlignment="1">
      <alignment horizontal="center" vertical="center"/>
    </xf>
    <xf numFmtId="165" fontId="34" fillId="14" borderId="31" xfId="0" applyNumberFormat="1" applyFont="1" applyFill="1" applyBorder="1" applyAlignment="1">
      <alignment horizontal="center" vertical="center"/>
    </xf>
    <xf numFmtId="0" fontId="35" fillId="14" borderId="31" xfId="0" applyFont="1" applyFill="1" applyBorder="1" applyAlignment="1">
      <alignment horizontal="center" vertical="center"/>
    </xf>
    <xf numFmtId="0" fontId="35" fillId="14" borderId="31" xfId="0" applyFont="1" applyFill="1" applyBorder="1" applyAlignment="1">
      <alignment horizontal="left" vertical="center"/>
    </xf>
    <xf numFmtId="49" fontId="35" fillId="14" borderId="31" xfId="0" applyNumberFormat="1" applyFont="1" applyFill="1" applyBorder="1" applyAlignment="1">
      <alignment horizontal="center" vertical="center"/>
    </xf>
    <xf numFmtId="0" fontId="34" fillId="14" borderId="5" xfId="0" applyFont="1" applyFill="1" applyBorder="1" applyAlignment="1">
      <alignment horizontal="center" vertical="center"/>
    </xf>
    <xf numFmtId="2" fontId="34" fillId="14" borderId="2" xfId="0" applyNumberFormat="1" applyFont="1" applyFill="1" applyBorder="1" applyAlignment="1">
      <alignment horizontal="center" vertical="center"/>
    </xf>
    <xf numFmtId="166" fontId="34" fillId="14" borderId="2" xfId="0" applyNumberFormat="1" applyFont="1" applyFill="1" applyBorder="1" applyAlignment="1">
      <alignment horizontal="center" vertical="center"/>
    </xf>
    <xf numFmtId="0" fontId="34" fillId="14" borderId="2" xfId="0" applyFont="1" applyFill="1" applyBorder="1" applyAlignment="1">
      <alignment horizontal="center" vertical="center"/>
    </xf>
    <xf numFmtId="0" fontId="35" fillId="15" borderId="7" xfId="0" applyFont="1" applyFill="1" applyBorder="1" applyAlignment="1">
      <alignment horizontal="center" vertical="center"/>
    </xf>
    <xf numFmtId="165" fontId="34" fillId="14" borderId="7" xfId="0" applyNumberFormat="1" applyFont="1" applyFill="1" applyBorder="1" applyAlignment="1">
      <alignment horizontal="center" vertical="center"/>
    </xf>
    <xf numFmtId="16" fontId="34" fillId="14" borderId="2" xfId="0" applyNumberFormat="1" applyFont="1" applyFill="1" applyBorder="1" applyAlignment="1">
      <alignment horizontal="center" vertical="center"/>
    </xf>
    <xf numFmtId="0" fontId="34" fillId="14" borderId="2" xfId="0" applyFont="1" applyFill="1" applyBorder="1"/>
    <xf numFmtId="0" fontId="35" fillId="14" borderId="2" xfId="0" applyFont="1" applyFill="1" applyBorder="1" applyAlignment="1">
      <alignment horizontal="center" vertical="center"/>
    </xf>
    <xf numFmtId="0" fontId="35" fillId="16" borderId="27" xfId="0" applyFont="1" applyFill="1" applyBorder="1" applyAlignment="1">
      <alignment horizontal="center" vertical="center"/>
    </xf>
    <xf numFmtId="0" fontId="34" fillId="16" borderId="2" xfId="0" applyFont="1" applyFill="1" applyBorder="1" applyAlignment="1">
      <alignment horizontal="center" vertical="center"/>
    </xf>
    <xf numFmtId="2" fontId="35" fillId="16" borderId="2" xfId="0" applyNumberFormat="1" applyFont="1" applyFill="1" applyBorder="1" applyAlignment="1">
      <alignment horizontal="center" vertical="center"/>
    </xf>
    <xf numFmtId="166" fontId="34" fillId="16" borderId="2" xfId="0" applyNumberFormat="1" applyFont="1" applyFill="1" applyBorder="1" applyAlignment="1">
      <alignment horizontal="center" vertical="center"/>
    </xf>
    <xf numFmtId="0" fontId="35" fillId="16" borderId="2" xfId="0" applyFont="1" applyFill="1" applyBorder="1" applyAlignment="1">
      <alignment horizontal="center" vertical="center"/>
    </xf>
    <xf numFmtId="165" fontId="34" fillId="16" borderId="2" xfId="0" applyNumberFormat="1" applyFont="1" applyFill="1" applyBorder="1" applyAlignment="1">
      <alignment horizontal="center" vertical="center"/>
    </xf>
    <xf numFmtId="0" fontId="35" fillId="12" borderId="27" xfId="0" applyFont="1" applyFill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16" fontId="34" fillId="0" borderId="7" xfId="0" applyNumberFormat="1" applyFont="1" applyBorder="1" applyAlignment="1">
      <alignment horizontal="center" vertical="center"/>
    </xf>
    <xf numFmtId="0" fontId="34" fillId="0" borderId="7" xfId="0" applyFont="1" applyBorder="1"/>
    <xf numFmtId="0" fontId="35" fillId="0" borderId="7" xfId="0" applyFont="1" applyBorder="1" applyAlignment="1">
      <alignment horizontal="center" vertical="center"/>
    </xf>
    <xf numFmtId="2" fontId="35" fillId="0" borderId="7" xfId="0" applyNumberFormat="1" applyFont="1" applyBorder="1" applyAlignment="1">
      <alignment horizontal="center" vertical="center"/>
    </xf>
    <xf numFmtId="166" fontId="34" fillId="0" borderId="7" xfId="0" applyNumberFormat="1" applyFont="1" applyBorder="1" applyAlignment="1">
      <alignment horizontal="center" vertical="center"/>
    </xf>
    <xf numFmtId="165" fontId="34" fillId="0" borderId="7" xfId="0" applyNumberFormat="1" applyFont="1" applyBorder="1" applyAlignment="1">
      <alignment horizontal="center" vertical="center"/>
    </xf>
    <xf numFmtId="16" fontId="34" fillId="0" borderId="31" xfId="0" applyNumberFormat="1" applyFont="1" applyBorder="1" applyAlignment="1">
      <alignment horizontal="center" vertical="center"/>
    </xf>
    <xf numFmtId="0" fontId="34" fillId="0" borderId="31" xfId="0" applyFont="1" applyBorder="1"/>
    <xf numFmtId="0" fontId="34" fillId="11" borderId="7" xfId="0" applyFont="1" applyFill="1" applyBorder="1" applyAlignment="1">
      <alignment horizontal="center" vertical="center"/>
    </xf>
    <xf numFmtId="16" fontId="34" fillId="11" borderId="7" xfId="0" applyNumberFormat="1" applyFont="1" applyFill="1" applyBorder="1" applyAlignment="1">
      <alignment horizontal="center" vertical="center"/>
    </xf>
    <xf numFmtId="0" fontId="34" fillId="11" borderId="7" xfId="0" applyFont="1" applyFill="1" applyBorder="1"/>
    <xf numFmtId="0" fontId="35" fillId="11" borderId="7" xfId="0" applyFont="1" applyFill="1" applyBorder="1" applyAlignment="1">
      <alignment horizontal="center" vertical="center"/>
    </xf>
    <xf numFmtId="2" fontId="34" fillId="11" borderId="7" xfId="0" applyNumberFormat="1" applyFont="1" applyFill="1" applyBorder="1" applyAlignment="1">
      <alignment horizontal="center" vertical="center"/>
    </xf>
    <xf numFmtId="166" fontId="34" fillId="11" borderId="7" xfId="0" applyNumberFormat="1" applyFont="1" applyFill="1" applyBorder="1" applyAlignment="1">
      <alignment horizontal="center" vertical="center"/>
    </xf>
    <xf numFmtId="165" fontId="34" fillId="11" borderId="7" xfId="0" applyNumberFormat="1" applyFont="1" applyFill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5" fillId="6" borderId="30" xfId="0" applyFont="1" applyFill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2" fillId="0" borderId="25" xfId="0" applyFont="1" applyBorder="1"/>
    <xf numFmtId="0" fontId="13" fillId="0" borderId="7" xfId="0" applyFont="1" applyBorder="1"/>
    <xf numFmtId="2" fontId="2" fillId="0" borderId="7" xfId="0" applyNumberFormat="1" applyFont="1" applyBorder="1"/>
    <xf numFmtId="0" fontId="2" fillId="0" borderId="7" xfId="0" applyFont="1" applyBorder="1"/>
    <xf numFmtId="0" fontId="35" fillId="0" borderId="20" xfId="0" applyFont="1" applyBorder="1" applyAlignment="1">
      <alignment horizontal="center" vertical="center"/>
    </xf>
    <xf numFmtId="0" fontId="35" fillId="11" borderId="25" xfId="0" applyFont="1" applyFill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11" borderId="29" xfId="0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49" fontId="35" fillId="12" borderId="33" xfId="0" applyNumberFormat="1" applyFont="1" applyFill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0" fontId="35" fillId="12" borderId="30" xfId="0" applyFont="1" applyFill="1" applyBorder="1" applyAlignment="1">
      <alignment horizontal="center" vertical="center"/>
    </xf>
    <xf numFmtId="0" fontId="35" fillId="6" borderId="31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left"/>
    </xf>
    <xf numFmtId="0" fontId="1" fillId="0" borderId="31" xfId="12" applyBorder="1"/>
    <xf numFmtId="0" fontId="2" fillId="0" borderId="31" xfId="1" applyFont="1" applyBorder="1"/>
    <xf numFmtId="2" fontId="2" fillId="0" borderId="31" xfId="1" applyNumberFormat="1" applyFont="1" applyBorder="1" applyAlignment="1">
      <alignment horizontal="right"/>
    </xf>
    <xf numFmtId="2" fontId="2" fillId="0" borderId="31" xfId="1" applyNumberFormat="1" applyFont="1" applyBorder="1"/>
    <xf numFmtId="0" fontId="5" fillId="0" borderId="31" xfId="1" applyFont="1" applyBorder="1"/>
    <xf numFmtId="2" fontId="5" fillId="0" borderId="31" xfId="1" applyNumberFormat="1" applyFont="1" applyBorder="1" applyAlignment="1">
      <alignment horizontal="right"/>
    </xf>
    <xf numFmtId="2" fontId="5" fillId="0" borderId="31" xfId="1" applyNumberFormat="1" applyFont="1" applyBorder="1"/>
    <xf numFmtId="10" fontId="5" fillId="0" borderId="31" xfId="46" applyNumberFormat="1" applyFont="1" applyBorder="1"/>
    <xf numFmtId="0" fontId="1" fillId="0" borderId="31" xfId="12" applyBorder="1" applyAlignment="1">
      <alignment horizontal="left"/>
    </xf>
    <xf numFmtId="49" fontId="1" fillId="0" borderId="31" xfId="12" applyNumberFormat="1" applyBorder="1"/>
    <xf numFmtId="0" fontId="5" fillId="4" borderId="12" xfId="0" applyFont="1" applyFill="1" applyBorder="1" applyAlignment="1">
      <alignment horizontal="center" vertical="center" wrapText="1"/>
    </xf>
    <xf numFmtId="0" fontId="12" fillId="0" borderId="13" xfId="0" applyFont="1" applyBorder="1"/>
    <xf numFmtId="0" fontId="12" fillId="0" borderId="14" xfId="0" applyFont="1" applyBorder="1"/>
    <xf numFmtId="0" fontId="5" fillId="4" borderId="9" xfId="0" applyFont="1" applyFill="1" applyBorder="1" applyAlignment="1">
      <alignment horizontal="center" vertical="center" wrapText="1"/>
    </xf>
    <xf numFmtId="0" fontId="12" fillId="0" borderId="16" xfId="0" applyFont="1" applyBorder="1"/>
    <xf numFmtId="0" fontId="5" fillId="4" borderId="10" xfId="0" applyFont="1" applyFill="1" applyBorder="1" applyAlignment="1">
      <alignment horizontal="left" vertical="center" wrapText="1"/>
    </xf>
    <xf numFmtId="0" fontId="12" fillId="0" borderId="22" xfId="0" applyFont="1" applyBorder="1"/>
    <xf numFmtId="0" fontId="12" fillId="0" borderId="21" xfId="0" applyFont="1" applyBorder="1"/>
    <xf numFmtId="0" fontId="5" fillId="4" borderId="10" xfId="0" applyFont="1" applyFill="1" applyBorder="1" applyAlignment="1">
      <alignment horizontal="center" vertical="center" wrapText="1"/>
    </xf>
    <xf numFmtId="0" fontId="24" fillId="2" borderId="23" xfId="0" applyFont="1" applyFill="1" applyBorder="1"/>
    <xf numFmtId="0" fontId="12" fillId="0" borderId="24" xfId="0" applyFont="1" applyBorder="1"/>
    <xf numFmtId="2" fontId="29" fillId="2" borderId="23" xfId="0" applyNumberFormat="1" applyFont="1" applyFill="1" applyBorder="1" applyAlignment="1">
      <alignment horizontal="left" wrapText="1"/>
    </xf>
    <xf numFmtId="0" fontId="12" fillId="0" borderId="30" xfId="0" applyFont="1" applyBorder="1"/>
    <xf numFmtId="0" fontId="5" fillId="4" borderId="7" xfId="0" applyFont="1" applyFill="1" applyBorder="1" applyAlignment="1">
      <alignment horizontal="center"/>
    </xf>
    <xf numFmtId="0" fontId="2" fillId="0" borderId="31" xfId="0" applyFont="1" applyBorder="1" applyAlignment="1">
      <alignment horizontal="left"/>
    </xf>
    <xf numFmtId="15" fontId="1" fillId="0" borderId="31" xfId="12" applyNumberFormat="1" applyBorder="1"/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200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212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217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510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G6" sqref="G6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45184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4"/>
  <sheetViews>
    <sheetView zoomScale="85" zoomScaleNormal="85" workbookViewId="0">
      <pane ySplit="10" topLeftCell="A11" activePane="bottomLeft" state="frozen"/>
      <selection pane="bottomLeft" activeCell="A12" sqref="A12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45184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3" t="s">
        <v>16</v>
      </c>
      <c r="B9" s="355" t="s">
        <v>17</v>
      </c>
      <c r="C9" s="355" t="s">
        <v>18</v>
      </c>
      <c r="D9" s="355" t="s">
        <v>19</v>
      </c>
      <c r="E9" s="26" t="s">
        <v>20</v>
      </c>
      <c r="F9" s="26" t="s">
        <v>21</v>
      </c>
      <c r="G9" s="350" t="s">
        <v>22</v>
      </c>
      <c r="H9" s="351"/>
      <c r="I9" s="352"/>
      <c r="J9" s="350" t="s">
        <v>23</v>
      </c>
      <c r="K9" s="351"/>
      <c r="L9" s="352"/>
      <c r="M9" s="26"/>
      <c r="N9" s="27"/>
      <c r="O9" s="27"/>
      <c r="P9" s="27"/>
    </row>
    <row r="10" spans="1:16" ht="38.25">
      <c r="A10" s="354"/>
      <c r="B10" s="362"/>
      <c r="C10" s="362"/>
      <c r="D10" s="362"/>
      <c r="E10" s="28" t="s">
        <v>24</v>
      </c>
      <c r="F10" s="28" t="s">
        <v>24</v>
      </c>
      <c r="G10" s="363" t="s">
        <v>25</v>
      </c>
      <c r="H10" s="363" t="s">
        <v>26</v>
      </c>
      <c r="I10" s="363" t="s">
        <v>27</v>
      </c>
      <c r="J10" s="363" t="s">
        <v>28</v>
      </c>
      <c r="K10" s="363" t="s">
        <v>29</v>
      </c>
      <c r="L10" s="363" t="s">
        <v>30</v>
      </c>
      <c r="M10" s="363" t="s">
        <v>31</v>
      </c>
      <c r="N10" s="29" t="s">
        <v>32</v>
      </c>
      <c r="O10" s="29" t="s">
        <v>33</v>
      </c>
      <c r="P10" s="30" t="s">
        <v>862</v>
      </c>
    </row>
    <row r="11" spans="1:16" ht="12.75" customHeight="1">
      <c r="A11" s="33">
        <v>1</v>
      </c>
      <c r="B11" s="364" t="s">
        <v>34</v>
      </c>
      <c r="C11" s="346" t="s">
        <v>35</v>
      </c>
      <c r="D11" s="365">
        <v>45197</v>
      </c>
      <c r="E11" s="346">
        <v>20172</v>
      </c>
      <c r="F11" s="346">
        <v>20157.316666666666</v>
      </c>
      <c r="G11" s="345">
        <v>20109.683333333331</v>
      </c>
      <c r="H11" s="345">
        <v>20047.366666666665</v>
      </c>
      <c r="I11" s="345">
        <v>19999.73333333333</v>
      </c>
      <c r="J11" s="345">
        <v>20219.633333333331</v>
      </c>
      <c r="K11" s="345">
        <v>20267.266666666663</v>
      </c>
      <c r="L11" s="345">
        <v>20329.583333333332</v>
      </c>
      <c r="M11" s="344">
        <v>20204.95</v>
      </c>
      <c r="N11" s="344">
        <v>20095</v>
      </c>
      <c r="O11" s="344">
        <v>12269450</v>
      </c>
      <c r="P11" s="347">
        <v>6.9988401398808742E-2</v>
      </c>
    </row>
    <row r="12" spans="1:16" ht="12.75" customHeight="1">
      <c r="A12" s="33">
        <v>2</v>
      </c>
      <c r="B12" s="364" t="s">
        <v>34</v>
      </c>
      <c r="C12" s="346" t="s">
        <v>36</v>
      </c>
      <c r="D12" s="365">
        <v>45197</v>
      </c>
      <c r="E12" s="346">
        <v>46113.65</v>
      </c>
      <c r="F12" s="343">
        <v>46065.883333333331</v>
      </c>
      <c r="G12" s="342">
        <v>45921.766666666663</v>
      </c>
      <c r="H12" s="342">
        <v>45729.883333333331</v>
      </c>
      <c r="I12" s="342">
        <v>45585.766666666663</v>
      </c>
      <c r="J12" s="342">
        <v>46257.766666666663</v>
      </c>
      <c r="K12" s="342">
        <v>46401.883333333331</v>
      </c>
      <c r="L12" s="342">
        <v>46593.766666666663</v>
      </c>
      <c r="M12" s="344">
        <v>46210</v>
      </c>
      <c r="N12" s="344">
        <v>45874</v>
      </c>
      <c r="O12" s="344">
        <v>1983765</v>
      </c>
      <c r="P12" s="347">
        <v>-6.2076253155938836E-2</v>
      </c>
    </row>
    <row r="13" spans="1:16" ht="12.75" customHeight="1">
      <c r="A13" s="33">
        <v>3</v>
      </c>
      <c r="B13" s="364" t="s">
        <v>34</v>
      </c>
      <c r="C13" s="340" t="s">
        <v>37</v>
      </c>
      <c r="D13" s="365">
        <v>45195</v>
      </c>
      <c r="E13" s="346">
        <v>20454.95</v>
      </c>
      <c r="F13" s="343">
        <v>20435.016666666666</v>
      </c>
      <c r="G13" s="342">
        <v>20374.233333333334</v>
      </c>
      <c r="H13" s="342">
        <v>20293.516666666666</v>
      </c>
      <c r="I13" s="342">
        <v>20232.733333333334</v>
      </c>
      <c r="J13" s="342">
        <v>20515.733333333334</v>
      </c>
      <c r="K13" s="342">
        <v>20576.516666666666</v>
      </c>
      <c r="L13" s="342">
        <v>20657.233333333334</v>
      </c>
      <c r="M13" s="344">
        <v>20495.8</v>
      </c>
      <c r="N13" s="344">
        <v>20354.3</v>
      </c>
      <c r="O13" s="344">
        <v>62000</v>
      </c>
      <c r="P13" s="347">
        <v>-6.1743341404358353E-2</v>
      </c>
    </row>
    <row r="14" spans="1:16" ht="12.75" customHeight="1">
      <c r="A14" s="33">
        <v>4</v>
      </c>
      <c r="B14" s="364" t="s">
        <v>34</v>
      </c>
      <c r="C14" s="340" t="s">
        <v>38</v>
      </c>
      <c r="D14" s="365">
        <v>45194</v>
      </c>
      <c r="E14" s="346">
        <v>9134.2000000000007</v>
      </c>
      <c r="F14" s="343">
        <v>9108.0833333333339</v>
      </c>
      <c r="G14" s="342">
        <v>9068.1666666666679</v>
      </c>
      <c r="H14" s="342">
        <v>9002.1333333333332</v>
      </c>
      <c r="I14" s="342">
        <v>8962.2166666666672</v>
      </c>
      <c r="J14" s="342">
        <v>9174.1166666666686</v>
      </c>
      <c r="K14" s="342">
        <v>9214.0333333333365</v>
      </c>
      <c r="L14" s="342">
        <v>9280.0666666666693</v>
      </c>
      <c r="M14" s="344">
        <v>9148</v>
      </c>
      <c r="N14" s="344">
        <v>9042.0499999999993</v>
      </c>
      <c r="O14" s="344">
        <v>193575</v>
      </c>
      <c r="P14" s="347">
        <v>0.28985507246376813</v>
      </c>
    </row>
    <row r="15" spans="1:16" ht="12.75" customHeight="1">
      <c r="A15" s="33">
        <v>5</v>
      </c>
      <c r="B15" s="364" t="s">
        <v>39</v>
      </c>
      <c r="C15" s="343" t="s">
        <v>40</v>
      </c>
      <c r="D15" s="365">
        <v>45197</v>
      </c>
      <c r="E15" s="346">
        <v>524</v>
      </c>
      <c r="F15" s="343">
        <v>526.5</v>
      </c>
      <c r="G15" s="342">
        <v>516.1</v>
      </c>
      <c r="H15" s="342">
        <v>508.20000000000005</v>
      </c>
      <c r="I15" s="342">
        <v>497.80000000000007</v>
      </c>
      <c r="J15" s="342">
        <v>534.4</v>
      </c>
      <c r="K15" s="342">
        <v>544.80000000000007</v>
      </c>
      <c r="L15" s="342">
        <v>552.69999999999993</v>
      </c>
      <c r="M15" s="344">
        <v>536.9</v>
      </c>
      <c r="N15" s="344">
        <v>518.6</v>
      </c>
      <c r="O15" s="344">
        <v>14114000</v>
      </c>
      <c r="P15" s="347">
        <v>1.9877892943348007E-3</v>
      </c>
    </row>
    <row r="16" spans="1:16" ht="12.75" customHeight="1">
      <c r="A16" s="33">
        <v>6</v>
      </c>
      <c r="B16" s="364" t="s">
        <v>41</v>
      </c>
      <c r="C16" s="348" t="s">
        <v>42</v>
      </c>
      <c r="D16" s="365">
        <v>45197</v>
      </c>
      <c r="E16" s="346">
        <v>4370.75</v>
      </c>
      <c r="F16" s="343">
        <v>4362.5666666666666</v>
      </c>
      <c r="G16" s="342">
        <v>4334.2333333333336</v>
      </c>
      <c r="H16" s="342">
        <v>4297.7166666666672</v>
      </c>
      <c r="I16" s="342">
        <v>4269.3833333333341</v>
      </c>
      <c r="J16" s="342">
        <v>4399.083333333333</v>
      </c>
      <c r="K16" s="342">
        <v>4427.416666666667</v>
      </c>
      <c r="L16" s="342">
        <v>4463.9333333333325</v>
      </c>
      <c r="M16" s="344">
        <v>4390.8999999999996</v>
      </c>
      <c r="N16" s="344">
        <v>4326.05</v>
      </c>
      <c r="O16" s="344">
        <v>1356000</v>
      </c>
      <c r="P16" s="347">
        <v>4.2584706535826701E-3</v>
      </c>
    </row>
    <row r="17" spans="1:16" ht="12.75" customHeight="1">
      <c r="A17" s="33">
        <v>7</v>
      </c>
      <c r="B17" s="364" t="s">
        <v>43</v>
      </c>
      <c r="C17" s="348" t="s">
        <v>44</v>
      </c>
      <c r="D17" s="365">
        <v>45197</v>
      </c>
      <c r="E17" s="346">
        <v>23008.65</v>
      </c>
      <c r="F17" s="343">
        <v>23069.899999999998</v>
      </c>
      <c r="G17" s="342">
        <v>22889.799999999996</v>
      </c>
      <c r="H17" s="342">
        <v>22770.949999999997</v>
      </c>
      <c r="I17" s="342">
        <v>22590.849999999995</v>
      </c>
      <c r="J17" s="342">
        <v>23188.749999999996</v>
      </c>
      <c r="K17" s="342">
        <v>23368.849999999995</v>
      </c>
      <c r="L17" s="342">
        <v>23487.699999999997</v>
      </c>
      <c r="M17" s="344">
        <v>23250</v>
      </c>
      <c r="N17" s="344">
        <v>22951.05</v>
      </c>
      <c r="O17" s="344">
        <v>84280</v>
      </c>
      <c r="P17" s="347">
        <v>6.1995967741935484E-2</v>
      </c>
    </row>
    <row r="18" spans="1:16" ht="12.75" customHeight="1">
      <c r="A18" s="33">
        <v>8</v>
      </c>
      <c r="B18" s="364" t="s">
        <v>45</v>
      </c>
      <c r="C18" s="349" t="s">
        <v>46</v>
      </c>
      <c r="D18" s="365">
        <v>45197</v>
      </c>
      <c r="E18" s="346">
        <v>182.7</v>
      </c>
      <c r="F18" s="343">
        <v>182.4666666666667</v>
      </c>
      <c r="G18" s="342">
        <v>180.78333333333339</v>
      </c>
      <c r="H18" s="342">
        <v>178.8666666666667</v>
      </c>
      <c r="I18" s="342">
        <v>177.18333333333339</v>
      </c>
      <c r="J18" s="342">
        <v>184.38333333333338</v>
      </c>
      <c r="K18" s="342">
        <v>186.06666666666666</v>
      </c>
      <c r="L18" s="342">
        <v>187.98333333333338</v>
      </c>
      <c r="M18" s="344">
        <v>184.15</v>
      </c>
      <c r="N18" s="344">
        <v>180.55</v>
      </c>
      <c r="O18" s="344">
        <v>37940400</v>
      </c>
      <c r="P18" s="347">
        <v>1.3852813852813853E-2</v>
      </c>
    </row>
    <row r="19" spans="1:16" ht="12.75" customHeight="1">
      <c r="A19" s="33">
        <v>9</v>
      </c>
      <c r="B19" s="364" t="s">
        <v>47</v>
      </c>
      <c r="C19" s="341" t="s">
        <v>48</v>
      </c>
      <c r="D19" s="365">
        <v>45197</v>
      </c>
      <c r="E19" s="346">
        <v>227</v>
      </c>
      <c r="F19" s="343">
        <v>226.51666666666665</v>
      </c>
      <c r="G19" s="342">
        <v>225.18333333333331</v>
      </c>
      <c r="H19" s="342">
        <v>223.36666666666665</v>
      </c>
      <c r="I19" s="342">
        <v>222.0333333333333</v>
      </c>
      <c r="J19" s="342">
        <v>228.33333333333331</v>
      </c>
      <c r="K19" s="342">
        <v>229.66666666666669</v>
      </c>
      <c r="L19" s="342">
        <v>231.48333333333332</v>
      </c>
      <c r="M19" s="344">
        <v>227.85</v>
      </c>
      <c r="N19" s="344">
        <v>224.7</v>
      </c>
      <c r="O19" s="344">
        <v>30004000</v>
      </c>
      <c r="P19" s="347">
        <v>5.3140517466678285E-3</v>
      </c>
    </row>
    <row r="20" spans="1:16" ht="12.75" customHeight="1">
      <c r="A20" s="33">
        <v>10</v>
      </c>
      <c r="B20" s="364" t="s">
        <v>49</v>
      </c>
      <c r="C20" s="343" t="s">
        <v>50</v>
      </c>
      <c r="D20" s="365">
        <v>45197</v>
      </c>
      <c r="E20" s="346">
        <v>2045.5</v>
      </c>
      <c r="F20" s="343">
        <v>2057.9166666666665</v>
      </c>
      <c r="G20" s="342">
        <v>2028.1333333333332</v>
      </c>
      <c r="H20" s="342">
        <v>2010.7666666666667</v>
      </c>
      <c r="I20" s="342">
        <v>1980.9833333333333</v>
      </c>
      <c r="J20" s="342">
        <v>2075.2833333333328</v>
      </c>
      <c r="K20" s="342">
        <v>2105.0666666666666</v>
      </c>
      <c r="L20" s="342">
        <v>2122.4333333333329</v>
      </c>
      <c r="M20" s="344">
        <v>2087.6999999999998</v>
      </c>
      <c r="N20" s="344">
        <v>2040.55</v>
      </c>
      <c r="O20" s="344">
        <v>5844600</v>
      </c>
      <c r="P20" s="347">
        <v>1.1631529753868523E-2</v>
      </c>
    </row>
    <row r="21" spans="1:16" ht="12.75" customHeight="1">
      <c r="A21" s="33">
        <v>11</v>
      </c>
      <c r="B21" s="364" t="s">
        <v>45</v>
      </c>
      <c r="C21" s="343" t="s">
        <v>51</v>
      </c>
      <c r="D21" s="365">
        <v>45197</v>
      </c>
      <c r="E21" s="346">
        <v>2522.9</v>
      </c>
      <c r="F21" s="343">
        <v>2527.5333333333333</v>
      </c>
      <c r="G21" s="342">
        <v>2503.5166666666664</v>
      </c>
      <c r="H21" s="342">
        <v>2484.1333333333332</v>
      </c>
      <c r="I21" s="342">
        <v>2460.1166666666663</v>
      </c>
      <c r="J21" s="342">
        <v>2546.9166666666665</v>
      </c>
      <c r="K21" s="342">
        <v>2570.9333333333338</v>
      </c>
      <c r="L21" s="342">
        <v>2590.3166666666666</v>
      </c>
      <c r="M21" s="344">
        <v>2551.5500000000002</v>
      </c>
      <c r="N21" s="344">
        <v>2508.15</v>
      </c>
      <c r="O21" s="344">
        <v>10147200</v>
      </c>
      <c r="P21" s="347">
        <v>2.0578118399613782E-2</v>
      </c>
    </row>
    <row r="22" spans="1:16" ht="12.75" customHeight="1">
      <c r="A22" s="33">
        <v>12</v>
      </c>
      <c r="B22" s="364" t="s">
        <v>45</v>
      </c>
      <c r="C22" s="343" t="s">
        <v>52</v>
      </c>
      <c r="D22" s="365">
        <v>45197</v>
      </c>
      <c r="E22" s="346">
        <v>854</v>
      </c>
      <c r="F22" s="343">
        <v>853.23333333333323</v>
      </c>
      <c r="G22" s="342">
        <v>844.96666666666647</v>
      </c>
      <c r="H22" s="342">
        <v>835.93333333333328</v>
      </c>
      <c r="I22" s="342">
        <v>827.66666666666652</v>
      </c>
      <c r="J22" s="342">
        <v>862.26666666666642</v>
      </c>
      <c r="K22" s="342">
        <v>870.53333333333308</v>
      </c>
      <c r="L22" s="342">
        <v>879.56666666666638</v>
      </c>
      <c r="M22" s="344">
        <v>861.5</v>
      </c>
      <c r="N22" s="344">
        <v>844.2</v>
      </c>
      <c r="O22" s="344">
        <v>49782400</v>
      </c>
      <c r="P22" s="347">
        <v>5.2161709754324263E-2</v>
      </c>
    </row>
    <row r="23" spans="1:16" ht="12.75" customHeight="1">
      <c r="A23" s="33">
        <v>13</v>
      </c>
      <c r="B23" s="364" t="s">
        <v>43</v>
      </c>
      <c r="C23" s="343" t="s">
        <v>53</v>
      </c>
      <c r="D23" s="365">
        <v>45197</v>
      </c>
      <c r="E23" s="346">
        <v>3716.7</v>
      </c>
      <c r="F23" s="343">
        <v>3724.4666666666667</v>
      </c>
      <c r="G23" s="342">
        <v>3672.2333333333336</v>
      </c>
      <c r="H23" s="342">
        <v>3627.7666666666669</v>
      </c>
      <c r="I23" s="342">
        <v>3575.5333333333338</v>
      </c>
      <c r="J23" s="342">
        <v>3768.9333333333334</v>
      </c>
      <c r="K23" s="342">
        <v>3821.1666666666661</v>
      </c>
      <c r="L23" s="342">
        <v>3865.6333333333332</v>
      </c>
      <c r="M23" s="344">
        <v>3776.7</v>
      </c>
      <c r="N23" s="344">
        <v>3680</v>
      </c>
      <c r="O23" s="344">
        <v>825600</v>
      </c>
      <c r="P23" s="347">
        <v>-1.5736766809728183E-2</v>
      </c>
    </row>
    <row r="24" spans="1:16" ht="12.75" customHeight="1">
      <c r="A24" s="33">
        <v>14</v>
      </c>
      <c r="B24" s="364" t="s">
        <v>49</v>
      </c>
      <c r="C24" s="343" t="s">
        <v>54</v>
      </c>
      <c r="D24" s="365">
        <v>45197</v>
      </c>
      <c r="E24" s="346">
        <v>446.3</v>
      </c>
      <c r="F24" s="343">
        <v>445.45000000000005</v>
      </c>
      <c r="G24" s="342">
        <v>443.30000000000007</v>
      </c>
      <c r="H24" s="342">
        <v>440.3</v>
      </c>
      <c r="I24" s="342">
        <v>438.15000000000003</v>
      </c>
      <c r="J24" s="342">
        <v>448.4500000000001</v>
      </c>
      <c r="K24" s="342">
        <v>450.60000000000008</v>
      </c>
      <c r="L24" s="342">
        <v>453.60000000000014</v>
      </c>
      <c r="M24" s="344">
        <v>447.6</v>
      </c>
      <c r="N24" s="344">
        <v>442.45</v>
      </c>
      <c r="O24" s="344">
        <v>68455800</v>
      </c>
      <c r="P24" s="347">
        <v>-3.6416033534189154E-3</v>
      </c>
    </row>
    <row r="25" spans="1:16" ht="12.75" customHeight="1">
      <c r="A25" s="33">
        <v>15</v>
      </c>
      <c r="B25" s="364" t="s">
        <v>45</v>
      </c>
      <c r="C25" s="343" t="s">
        <v>55</v>
      </c>
      <c r="D25" s="365">
        <v>45197</v>
      </c>
      <c r="E25" s="346">
        <v>5101.1499999999996</v>
      </c>
      <c r="F25" s="343">
        <v>5076.5166666666664</v>
      </c>
      <c r="G25" s="342">
        <v>5037.0333333333328</v>
      </c>
      <c r="H25" s="342">
        <v>4972.9166666666661</v>
      </c>
      <c r="I25" s="342">
        <v>4933.4333333333325</v>
      </c>
      <c r="J25" s="342">
        <v>5140.6333333333332</v>
      </c>
      <c r="K25" s="342">
        <v>5180.1166666666668</v>
      </c>
      <c r="L25" s="342">
        <v>5244.2333333333336</v>
      </c>
      <c r="M25" s="344">
        <v>5116</v>
      </c>
      <c r="N25" s="344">
        <v>5012.3999999999996</v>
      </c>
      <c r="O25" s="344">
        <v>2382250</v>
      </c>
      <c r="P25" s="347">
        <v>4.3530635711547937E-2</v>
      </c>
    </row>
    <row r="26" spans="1:16" ht="12.75" customHeight="1">
      <c r="A26" s="33">
        <v>16</v>
      </c>
      <c r="B26" s="364" t="s">
        <v>56</v>
      </c>
      <c r="C26" s="343" t="s">
        <v>57</v>
      </c>
      <c r="D26" s="365">
        <v>45197</v>
      </c>
      <c r="E26" s="346">
        <v>384.2</v>
      </c>
      <c r="F26" s="343">
        <v>385.18333333333334</v>
      </c>
      <c r="G26" s="342">
        <v>381.51666666666665</v>
      </c>
      <c r="H26" s="342">
        <v>378.83333333333331</v>
      </c>
      <c r="I26" s="342">
        <v>375.16666666666663</v>
      </c>
      <c r="J26" s="342">
        <v>387.86666666666667</v>
      </c>
      <c r="K26" s="342">
        <v>391.5333333333333</v>
      </c>
      <c r="L26" s="342">
        <v>394.2166666666667</v>
      </c>
      <c r="M26" s="344">
        <v>388.85</v>
      </c>
      <c r="N26" s="344">
        <v>382.5</v>
      </c>
      <c r="O26" s="344">
        <v>10206800</v>
      </c>
      <c r="P26" s="347">
        <v>1.9181802749957563E-2</v>
      </c>
    </row>
    <row r="27" spans="1:16" ht="12.75" customHeight="1">
      <c r="A27" s="33">
        <v>17</v>
      </c>
      <c r="B27" s="364" t="s">
        <v>56</v>
      </c>
      <c r="C27" s="343" t="s">
        <v>58</v>
      </c>
      <c r="D27" s="365">
        <v>45197</v>
      </c>
      <c r="E27" s="346">
        <v>180.65</v>
      </c>
      <c r="F27" s="343">
        <v>180.55000000000004</v>
      </c>
      <c r="G27" s="342">
        <v>179.65000000000009</v>
      </c>
      <c r="H27" s="342">
        <v>178.65000000000006</v>
      </c>
      <c r="I27" s="342">
        <v>177.75000000000011</v>
      </c>
      <c r="J27" s="342">
        <v>181.55000000000007</v>
      </c>
      <c r="K27" s="342">
        <v>182.45</v>
      </c>
      <c r="L27" s="342">
        <v>183.45000000000005</v>
      </c>
      <c r="M27" s="344">
        <v>181.45</v>
      </c>
      <c r="N27" s="344">
        <v>179.55</v>
      </c>
      <c r="O27" s="344">
        <v>89260000</v>
      </c>
      <c r="P27" s="347">
        <v>1.0700334031591463E-2</v>
      </c>
    </row>
    <row r="28" spans="1:16" ht="12.75" customHeight="1">
      <c r="A28" s="33">
        <v>18</v>
      </c>
      <c r="B28" s="364" t="s">
        <v>59</v>
      </c>
      <c r="C28" s="343" t="s">
        <v>60</v>
      </c>
      <c r="D28" s="365">
        <v>45197</v>
      </c>
      <c r="E28" s="346">
        <v>3240.45</v>
      </c>
      <c r="F28" s="343">
        <v>3252.25</v>
      </c>
      <c r="G28" s="342">
        <v>3212.15</v>
      </c>
      <c r="H28" s="342">
        <v>3183.85</v>
      </c>
      <c r="I28" s="342">
        <v>3143.75</v>
      </c>
      <c r="J28" s="342">
        <v>3280.55</v>
      </c>
      <c r="K28" s="342">
        <v>3320.6500000000005</v>
      </c>
      <c r="L28" s="342">
        <v>3348.9500000000003</v>
      </c>
      <c r="M28" s="344">
        <v>3292.35</v>
      </c>
      <c r="N28" s="344">
        <v>3223.95</v>
      </c>
      <c r="O28" s="344">
        <v>5405600</v>
      </c>
      <c r="P28" s="347">
        <v>0.14462372421970948</v>
      </c>
    </row>
    <row r="29" spans="1:16" ht="12.75" customHeight="1">
      <c r="A29" s="33">
        <v>19</v>
      </c>
      <c r="B29" s="364" t="s">
        <v>45</v>
      </c>
      <c r="C29" s="343" t="s">
        <v>61</v>
      </c>
      <c r="D29" s="365">
        <v>45197</v>
      </c>
      <c r="E29" s="346">
        <v>1915.15</v>
      </c>
      <c r="F29" s="343">
        <v>1916.0666666666666</v>
      </c>
      <c r="G29" s="342">
        <v>1896.2833333333333</v>
      </c>
      <c r="H29" s="342">
        <v>1877.4166666666667</v>
      </c>
      <c r="I29" s="342">
        <v>1857.6333333333334</v>
      </c>
      <c r="J29" s="342">
        <v>1934.9333333333332</v>
      </c>
      <c r="K29" s="342">
        <v>1954.7166666666665</v>
      </c>
      <c r="L29" s="342">
        <v>1973.583333333333</v>
      </c>
      <c r="M29" s="344">
        <v>1935.85</v>
      </c>
      <c r="N29" s="344">
        <v>1897.2</v>
      </c>
      <c r="O29" s="344">
        <v>3982684</v>
      </c>
      <c r="P29" s="347">
        <v>-1.3902771467514766E-2</v>
      </c>
    </row>
    <row r="30" spans="1:16" ht="12.75" customHeight="1">
      <c r="A30" s="33">
        <v>20</v>
      </c>
      <c r="B30" s="364" t="s">
        <v>45</v>
      </c>
      <c r="C30" s="348" t="s">
        <v>62</v>
      </c>
      <c r="D30" s="365">
        <v>45197</v>
      </c>
      <c r="E30" s="346">
        <v>7361.05</v>
      </c>
      <c r="F30" s="343">
        <v>7365.166666666667</v>
      </c>
      <c r="G30" s="342">
        <v>7265.8833333333341</v>
      </c>
      <c r="H30" s="342">
        <v>7170.7166666666672</v>
      </c>
      <c r="I30" s="342">
        <v>7071.4333333333343</v>
      </c>
      <c r="J30" s="342">
        <v>7460.3333333333339</v>
      </c>
      <c r="K30" s="342">
        <v>7559.6166666666668</v>
      </c>
      <c r="L30" s="342">
        <v>7654.7833333333338</v>
      </c>
      <c r="M30" s="344">
        <v>7464.45</v>
      </c>
      <c r="N30" s="344">
        <v>7270</v>
      </c>
      <c r="O30" s="344">
        <v>355875</v>
      </c>
      <c r="P30" s="347">
        <v>2.1968554813698041E-2</v>
      </c>
    </row>
    <row r="31" spans="1:16" ht="12.75" customHeight="1">
      <c r="A31" s="33">
        <v>21</v>
      </c>
      <c r="B31" s="364" t="s">
        <v>63</v>
      </c>
      <c r="C31" s="343" t="s">
        <v>64</v>
      </c>
      <c r="D31" s="365">
        <v>45197</v>
      </c>
      <c r="E31" s="346">
        <v>739.45</v>
      </c>
      <c r="F31" s="343">
        <v>736.05000000000007</v>
      </c>
      <c r="G31" s="342">
        <v>727.60000000000014</v>
      </c>
      <c r="H31" s="342">
        <v>715.75000000000011</v>
      </c>
      <c r="I31" s="342">
        <v>707.30000000000018</v>
      </c>
      <c r="J31" s="342">
        <v>747.90000000000009</v>
      </c>
      <c r="K31" s="342">
        <v>756.35000000000014</v>
      </c>
      <c r="L31" s="342">
        <v>768.2</v>
      </c>
      <c r="M31" s="344">
        <v>744.5</v>
      </c>
      <c r="N31" s="344">
        <v>724.2</v>
      </c>
      <c r="O31" s="344">
        <v>12785000</v>
      </c>
      <c r="P31" s="347">
        <v>-9.9124912878494533E-3</v>
      </c>
    </row>
    <row r="32" spans="1:16" ht="12.75" customHeight="1">
      <c r="A32" s="33">
        <v>22</v>
      </c>
      <c r="B32" s="364" t="s">
        <v>43</v>
      </c>
      <c r="C32" s="343" t="s">
        <v>65</v>
      </c>
      <c r="D32" s="365">
        <v>45197</v>
      </c>
      <c r="E32" s="346">
        <v>899.1</v>
      </c>
      <c r="F32" s="343">
        <v>898.4666666666667</v>
      </c>
      <c r="G32" s="342">
        <v>887.73333333333335</v>
      </c>
      <c r="H32" s="342">
        <v>876.36666666666667</v>
      </c>
      <c r="I32" s="342">
        <v>865.63333333333333</v>
      </c>
      <c r="J32" s="342">
        <v>909.83333333333337</v>
      </c>
      <c r="K32" s="342">
        <v>920.56666666666672</v>
      </c>
      <c r="L32" s="342">
        <v>931.93333333333339</v>
      </c>
      <c r="M32" s="344">
        <v>909.2</v>
      </c>
      <c r="N32" s="344">
        <v>887.1</v>
      </c>
      <c r="O32" s="344">
        <v>14120700</v>
      </c>
      <c r="P32" s="347">
        <v>-1.955243259757122E-2</v>
      </c>
    </row>
    <row r="33" spans="1:16" ht="12.75" customHeight="1">
      <c r="A33" s="33">
        <v>23</v>
      </c>
      <c r="B33" s="364" t="s">
        <v>63</v>
      </c>
      <c r="C33" s="343" t="s">
        <v>66</v>
      </c>
      <c r="D33" s="365">
        <v>45197</v>
      </c>
      <c r="E33" s="346">
        <v>1021.8</v>
      </c>
      <c r="F33" s="343">
        <v>1018.9166666666666</v>
      </c>
      <c r="G33" s="342">
        <v>1014.5833333333333</v>
      </c>
      <c r="H33" s="342">
        <v>1007.3666666666667</v>
      </c>
      <c r="I33" s="342">
        <v>1003.0333333333333</v>
      </c>
      <c r="J33" s="342">
        <v>1026.1333333333332</v>
      </c>
      <c r="K33" s="342">
        <v>1030.4666666666665</v>
      </c>
      <c r="L33" s="342">
        <v>1037.6833333333332</v>
      </c>
      <c r="M33" s="344">
        <v>1023.25</v>
      </c>
      <c r="N33" s="344">
        <v>1011.7</v>
      </c>
      <c r="O33" s="344">
        <v>40159375</v>
      </c>
      <c r="P33" s="347">
        <v>-1.848572405008233E-3</v>
      </c>
    </row>
    <row r="34" spans="1:16" ht="12.75" customHeight="1">
      <c r="A34" s="33">
        <v>24</v>
      </c>
      <c r="B34" s="364" t="s">
        <v>56</v>
      </c>
      <c r="C34" s="343" t="s">
        <v>67</v>
      </c>
      <c r="D34" s="365">
        <v>45197</v>
      </c>
      <c r="E34" s="346">
        <v>4852.55</v>
      </c>
      <c r="F34" s="343">
        <v>4838.1833333333334</v>
      </c>
      <c r="G34" s="342">
        <v>4814.3666666666668</v>
      </c>
      <c r="H34" s="342">
        <v>4776.1833333333334</v>
      </c>
      <c r="I34" s="342">
        <v>4752.3666666666668</v>
      </c>
      <c r="J34" s="342">
        <v>4876.3666666666668</v>
      </c>
      <c r="K34" s="342">
        <v>4900.1833333333343</v>
      </c>
      <c r="L34" s="342">
        <v>4938.3666666666668</v>
      </c>
      <c r="M34" s="344">
        <v>4862</v>
      </c>
      <c r="N34" s="344">
        <v>4800</v>
      </c>
      <c r="O34" s="344">
        <v>2263250</v>
      </c>
      <c r="P34" s="347">
        <v>1.9252420625985138E-2</v>
      </c>
    </row>
    <row r="35" spans="1:16" ht="12.75" customHeight="1">
      <c r="A35" s="33">
        <v>25</v>
      </c>
      <c r="B35" s="364" t="s">
        <v>68</v>
      </c>
      <c r="C35" s="343" t="s">
        <v>69</v>
      </c>
      <c r="D35" s="365">
        <v>45197</v>
      </c>
      <c r="E35" s="346">
        <v>1554.6</v>
      </c>
      <c r="F35" s="343">
        <v>1555.75</v>
      </c>
      <c r="G35" s="342">
        <v>1545.5</v>
      </c>
      <c r="H35" s="342">
        <v>1536.4</v>
      </c>
      <c r="I35" s="342">
        <v>1526.15</v>
      </c>
      <c r="J35" s="342">
        <v>1564.85</v>
      </c>
      <c r="K35" s="342">
        <v>1575.1</v>
      </c>
      <c r="L35" s="342">
        <v>1584.1999999999998</v>
      </c>
      <c r="M35" s="344">
        <v>1566</v>
      </c>
      <c r="N35" s="344">
        <v>1546.65</v>
      </c>
      <c r="O35" s="344">
        <v>10858000</v>
      </c>
      <c r="P35" s="347">
        <v>2.2554974808117908E-2</v>
      </c>
    </row>
    <row r="36" spans="1:16" ht="12.75" customHeight="1">
      <c r="A36" s="33">
        <v>26</v>
      </c>
      <c r="B36" s="364" t="s">
        <v>68</v>
      </c>
      <c r="C36" s="343" t="s">
        <v>70</v>
      </c>
      <c r="D36" s="365">
        <v>45197</v>
      </c>
      <c r="E36" s="346">
        <v>7499.25</v>
      </c>
      <c r="F36" s="343">
        <v>7487.6333333333341</v>
      </c>
      <c r="G36" s="342">
        <v>7450.3666666666686</v>
      </c>
      <c r="H36" s="342">
        <v>7401.4833333333345</v>
      </c>
      <c r="I36" s="342">
        <v>7364.216666666669</v>
      </c>
      <c r="J36" s="342">
        <v>7536.5166666666682</v>
      </c>
      <c r="K36" s="342">
        <v>7573.7833333333328</v>
      </c>
      <c r="L36" s="342">
        <v>7622.6666666666679</v>
      </c>
      <c r="M36" s="344">
        <v>7524.9</v>
      </c>
      <c r="N36" s="344">
        <v>7438.75</v>
      </c>
      <c r="O36" s="344">
        <v>4243750</v>
      </c>
      <c r="P36" s="347">
        <v>1.0837849103793247E-2</v>
      </c>
    </row>
    <row r="37" spans="1:16" ht="12.75" customHeight="1">
      <c r="A37" s="33">
        <v>27</v>
      </c>
      <c r="B37" s="364" t="s">
        <v>56</v>
      </c>
      <c r="C37" s="343" t="s">
        <v>71</v>
      </c>
      <c r="D37" s="365">
        <v>45197</v>
      </c>
      <c r="E37" s="346">
        <v>2509.9499999999998</v>
      </c>
      <c r="F37" s="343">
        <v>2478.2166666666667</v>
      </c>
      <c r="G37" s="342">
        <v>2436.9833333333336</v>
      </c>
      <c r="H37" s="342">
        <v>2364.0166666666669</v>
      </c>
      <c r="I37" s="342">
        <v>2322.7833333333338</v>
      </c>
      <c r="J37" s="342">
        <v>2551.1833333333334</v>
      </c>
      <c r="K37" s="342">
        <v>2592.4166666666661</v>
      </c>
      <c r="L37" s="342">
        <v>2665.3833333333332</v>
      </c>
      <c r="M37" s="344">
        <v>2519.4499999999998</v>
      </c>
      <c r="N37" s="344">
        <v>2405.25</v>
      </c>
      <c r="O37" s="344">
        <v>1854300</v>
      </c>
      <c r="P37" s="347">
        <v>4.877255730775484E-3</v>
      </c>
    </row>
    <row r="38" spans="1:16" ht="12.75" customHeight="1">
      <c r="A38" s="33">
        <v>28</v>
      </c>
      <c r="B38" s="364" t="s">
        <v>45</v>
      </c>
      <c r="C38" s="349" t="s">
        <v>72</v>
      </c>
      <c r="D38" s="365">
        <v>45197</v>
      </c>
      <c r="E38" s="346">
        <v>437.05</v>
      </c>
      <c r="F38" s="343">
        <v>436.5333333333333</v>
      </c>
      <c r="G38" s="342">
        <v>421.76666666666659</v>
      </c>
      <c r="H38" s="342">
        <v>406.48333333333329</v>
      </c>
      <c r="I38" s="342">
        <v>391.71666666666658</v>
      </c>
      <c r="J38" s="342">
        <v>451.81666666666661</v>
      </c>
      <c r="K38" s="342">
        <v>466.58333333333326</v>
      </c>
      <c r="L38" s="342">
        <v>481.86666666666662</v>
      </c>
      <c r="M38" s="344">
        <v>451.3</v>
      </c>
      <c r="N38" s="344">
        <v>421.25</v>
      </c>
      <c r="O38" s="344">
        <v>14624000</v>
      </c>
      <c r="P38" s="347">
        <v>0.15813482007095794</v>
      </c>
    </row>
    <row r="39" spans="1:16" ht="12.75" customHeight="1">
      <c r="A39" s="33">
        <v>29</v>
      </c>
      <c r="B39" s="364" t="s">
        <v>63</v>
      </c>
      <c r="C39" s="343" t="s">
        <v>73</v>
      </c>
      <c r="D39" s="365">
        <v>45197</v>
      </c>
      <c r="E39" s="346">
        <v>240.7</v>
      </c>
      <c r="F39" s="343">
        <v>239.46666666666667</v>
      </c>
      <c r="G39" s="342">
        <v>236.68333333333334</v>
      </c>
      <c r="H39" s="342">
        <v>232.66666666666666</v>
      </c>
      <c r="I39" s="342">
        <v>229.88333333333333</v>
      </c>
      <c r="J39" s="342">
        <v>243.48333333333335</v>
      </c>
      <c r="K39" s="342">
        <v>246.26666666666671</v>
      </c>
      <c r="L39" s="342">
        <v>250.28333333333336</v>
      </c>
      <c r="M39" s="344">
        <v>242.25</v>
      </c>
      <c r="N39" s="344">
        <v>235.45</v>
      </c>
      <c r="O39" s="344">
        <v>81267500</v>
      </c>
      <c r="P39" s="347">
        <v>2.6428796968740134E-2</v>
      </c>
    </row>
    <row r="40" spans="1:16" ht="12.75" customHeight="1">
      <c r="A40" s="33">
        <v>30</v>
      </c>
      <c r="B40" s="364" t="s">
        <v>63</v>
      </c>
      <c r="C40" s="343" t="s">
        <v>74</v>
      </c>
      <c r="D40" s="365">
        <v>45197</v>
      </c>
      <c r="E40" s="346">
        <v>212.6</v>
      </c>
      <c r="F40" s="343">
        <v>212.14999999999998</v>
      </c>
      <c r="G40" s="342">
        <v>210.34999999999997</v>
      </c>
      <c r="H40" s="342">
        <v>208.1</v>
      </c>
      <c r="I40" s="342">
        <v>206.29999999999998</v>
      </c>
      <c r="J40" s="342">
        <v>214.39999999999995</v>
      </c>
      <c r="K40" s="342">
        <v>216.19999999999996</v>
      </c>
      <c r="L40" s="342">
        <v>218.44999999999993</v>
      </c>
      <c r="M40" s="344">
        <v>213.95</v>
      </c>
      <c r="N40" s="344">
        <v>209.9</v>
      </c>
      <c r="O40" s="344">
        <v>107563950</v>
      </c>
      <c r="P40" s="347">
        <v>-8.3856502242152464E-2</v>
      </c>
    </row>
    <row r="41" spans="1:16" ht="12.75" customHeight="1">
      <c r="A41" s="33">
        <v>31</v>
      </c>
      <c r="B41" s="364" t="s">
        <v>59</v>
      </c>
      <c r="C41" s="343" t="s">
        <v>75</v>
      </c>
      <c r="D41" s="365">
        <v>45197</v>
      </c>
      <c r="E41" s="346">
        <v>1664</v>
      </c>
      <c r="F41" s="343">
        <v>1667.8666666666668</v>
      </c>
      <c r="G41" s="342">
        <v>1646.1333333333337</v>
      </c>
      <c r="H41" s="342">
        <v>1628.2666666666669</v>
      </c>
      <c r="I41" s="342">
        <v>1606.5333333333338</v>
      </c>
      <c r="J41" s="342">
        <v>1685.7333333333336</v>
      </c>
      <c r="K41" s="342">
        <v>1707.4666666666667</v>
      </c>
      <c r="L41" s="342">
        <v>1725.3333333333335</v>
      </c>
      <c r="M41" s="344">
        <v>1689.6</v>
      </c>
      <c r="N41" s="344">
        <v>1650</v>
      </c>
      <c r="O41" s="344">
        <v>1550625</v>
      </c>
      <c r="P41" s="347">
        <v>7.3081607795371494E-3</v>
      </c>
    </row>
    <row r="42" spans="1:16" ht="12.75" customHeight="1">
      <c r="A42" s="33">
        <v>32</v>
      </c>
      <c r="B42" s="364" t="s">
        <v>41</v>
      </c>
      <c r="C42" s="343" t="s">
        <v>76</v>
      </c>
      <c r="D42" s="365">
        <v>45197</v>
      </c>
      <c r="E42" s="346">
        <v>137.05000000000001</v>
      </c>
      <c r="F42" s="343">
        <v>137.13333333333335</v>
      </c>
      <c r="G42" s="342">
        <v>135.4666666666667</v>
      </c>
      <c r="H42" s="342">
        <v>133.88333333333335</v>
      </c>
      <c r="I42" s="342">
        <v>132.2166666666667</v>
      </c>
      <c r="J42" s="342">
        <v>138.7166666666667</v>
      </c>
      <c r="K42" s="342">
        <v>140.38333333333338</v>
      </c>
      <c r="L42" s="342">
        <v>141.9666666666667</v>
      </c>
      <c r="M42" s="344">
        <v>138.80000000000001</v>
      </c>
      <c r="N42" s="344">
        <v>135.55000000000001</v>
      </c>
      <c r="O42" s="344">
        <v>79469400</v>
      </c>
      <c r="P42" s="347">
        <v>6.4594846766669056E-4</v>
      </c>
    </row>
    <row r="43" spans="1:16" ht="12.75" customHeight="1">
      <c r="A43" s="33">
        <v>33</v>
      </c>
      <c r="B43" s="364" t="s">
        <v>59</v>
      </c>
      <c r="C43" s="343" t="s">
        <v>77</v>
      </c>
      <c r="D43" s="365">
        <v>45197</v>
      </c>
      <c r="E43" s="346">
        <v>697.35</v>
      </c>
      <c r="F43" s="343">
        <v>699.86666666666667</v>
      </c>
      <c r="G43" s="342">
        <v>691.73333333333335</v>
      </c>
      <c r="H43" s="342">
        <v>686.11666666666667</v>
      </c>
      <c r="I43" s="342">
        <v>677.98333333333335</v>
      </c>
      <c r="J43" s="342">
        <v>705.48333333333335</v>
      </c>
      <c r="K43" s="342">
        <v>713.61666666666679</v>
      </c>
      <c r="L43" s="342">
        <v>719.23333333333335</v>
      </c>
      <c r="M43" s="344">
        <v>708</v>
      </c>
      <c r="N43" s="344">
        <v>694.25</v>
      </c>
      <c r="O43" s="344">
        <v>9230100</v>
      </c>
      <c r="P43" s="347">
        <v>3.4521020835901861E-2</v>
      </c>
    </row>
    <row r="44" spans="1:16" ht="12.75" customHeight="1">
      <c r="A44" s="33">
        <v>34</v>
      </c>
      <c r="B44" s="364" t="s">
        <v>56</v>
      </c>
      <c r="C44" s="343" t="s">
        <v>78</v>
      </c>
      <c r="D44" s="365">
        <v>45197</v>
      </c>
      <c r="E44" s="346">
        <v>1110.3499999999999</v>
      </c>
      <c r="F44" s="343">
        <v>1107.1500000000001</v>
      </c>
      <c r="G44" s="342">
        <v>1095.3500000000001</v>
      </c>
      <c r="H44" s="342">
        <v>1080.3500000000001</v>
      </c>
      <c r="I44" s="342">
        <v>1068.5500000000002</v>
      </c>
      <c r="J44" s="342">
        <v>1122.1500000000001</v>
      </c>
      <c r="K44" s="342">
        <v>1133.9500000000003</v>
      </c>
      <c r="L44" s="342">
        <v>1148.95</v>
      </c>
      <c r="M44" s="344">
        <v>1118.95</v>
      </c>
      <c r="N44" s="344">
        <v>1092.1500000000001</v>
      </c>
      <c r="O44" s="344">
        <v>8925000</v>
      </c>
      <c r="P44" s="347">
        <v>3.887789547200559E-2</v>
      </c>
    </row>
    <row r="45" spans="1:16" ht="12.75" customHeight="1">
      <c r="A45" s="33">
        <v>35</v>
      </c>
      <c r="B45" s="364" t="s">
        <v>79</v>
      </c>
      <c r="C45" s="343" t="s">
        <v>80</v>
      </c>
      <c r="D45" s="365">
        <v>45197</v>
      </c>
      <c r="E45" s="346">
        <v>913.05</v>
      </c>
      <c r="F45" s="343">
        <v>913.69999999999993</v>
      </c>
      <c r="G45" s="342">
        <v>908.44999999999982</v>
      </c>
      <c r="H45" s="342">
        <v>903.84999999999991</v>
      </c>
      <c r="I45" s="342">
        <v>898.5999999999998</v>
      </c>
      <c r="J45" s="342">
        <v>918.29999999999984</v>
      </c>
      <c r="K45" s="342">
        <v>923.55000000000007</v>
      </c>
      <c r="L45" s="342">
        <v>928.14999999999986</v>
      </c>
      <c r="M45" s="344">
        <v>918.95</v>
      </c>
      <c r="N45" s="344">
        <v>909.1</v>
      </c>
      <c r="O45" s="344">
        <v>43681950</v>
      </c>
      <c r="P45" s="347">
        <v>1.9489157908740187E-2</v>
      </c>
    </row>
    <row r="46" spans="1:16" ht="12.75" customHeight="1">
      <c r="A46" s="33">
        <v>36</v>
      </c>
      <c r="B46" s="364" t="s">
        <v>41</v>
      </c>
      <c r="C46" s="343" t="s">
        <v>81</v>
      </c>
      <c r="D46" s="365">
        <v>45197</v>
      </c>
      <c r="E46" s="346">
        <v>130.44999999999999</v>
      </c>
      <c r="F46" s="343">
        <v>130.55000000000001</v>
      </c>
      <c r="G46" s="342">
        <v>126.45000000000002</v>
      </c>
      <c r="H46" s="342">
        <v>122.45</v>
      </c>
      <c r="I46" s="342">
        <v>118.35000000000001</v>
      </c>
      <c r="J46" s="342">
        <v>134.55000000000001</v>
      </c>
      <c r="K46" s="342">
        <v>138.65000000000003</v>
      </c>
      <c r="L46" s="342">
        <v>142.65000000000003</v>
      </c>
      <c r="M46" s="344">
        <v>134.65</v>
      </c>
      <c r="N46" s="344">
        <v>126.55</v>
      </c>
      <c r="O46" s="344">
        <v>96295500</v>
      </c>
      <c r="P46" s="347">
        <v>0.27907949790794978</v>
      </c>
    </row>
    <row r="47" spans="1:16" ht="12.75" customHeight="1">
      <c r="A47" s="33">
        <v>37</v>
      </c>
      <c r="B47" s="364" t="s">
        <v>43</v>
      </c>
      <c r="C47" s="343" t="s">
        <v>82</v>
      </c>
      <c r="D47" s="365">
        <v>45197</v>
      </c>
      <c r="E47" s="346">
        <v>276.05</v>
      </c>
      <c r="F47" s="343">
        <v>274.81666666666666</v>
      </c>
      <c r="G47" s="342">
        <v>273.13333333333333</v>
      </c>
      <c r="H47" s="342">
        <v>270.21666666666664</v>
      </c>
      <c r="I47" s="342">
        <v>268.5333333333333</v>
      </c>
      <c r="J47" s="342">
        <v>277.73333333333335</v>
      </c>
      <c r="K47" s="342">
        <v>279.41666666666663</v>
      </c>
      <c r="L47" s="342">
        <v>282.33333333333337</v>
      </c>
      <c r="M47" s="344">
        <v>276.5</v>
      </c>
      <c r="N47" s="344">
        <v>271.89999999999998</v>
      </c>
      <c r="O47" s="344">
        <v>31142500</v>
      </c>
      <c r="P47" s="347">
        <v>-1.5490397534181617E-2</v>
      </c>
    </row>
    <row r="48" spans="1:16" ht="12.75" customHeight="1">
      <c r="A48" s="33">
        <v>38</v>
      </c>
      <c r="B48" s="364" t="s">
        <v>56</v>
      </c>
      <c r="C48" s="343" t="s">
        <v>83</v>
      </c>
      <c r="D48" s="365">
        <v>45197</v>
      </c>
      <c r="E48" s="346">
        <v>19566.05</v>
      </c>
      <c r="F48" s="343">
        <v>19602.883333333335</v>
      </c>
      <c r="G48" s="342">
        <v>19375.76666666667</v>
      </c>
      <c r="H48" s="342">
        <v>19185.483333333334</v>
      </c>
      <c r="I48" s="342">
        <v>18958.366666666669</v>
      </c>
      <c r="J48" s="342">
        <v>19793.166666666672</v>
      </c>
      <c r="K48" s="342">
        <v>20020.283333333333</v>
      </c>
      <c r="L48" s="342">
        <v>20210.566666666673</v>
      </c>
      <c r="M48" s="344">
        <v>19830</v>
      </c>
      <c r="N48" s="344">
        <v>19412.599999999999</v>
      </c>
      <c r="O48" s="344">
        <v>107150</v>
      </c>
      <c r="P48" s="347">
        <v>-4.8823790501553485E-2</v>
      </c>
    </row>
    <row r="49" spans="1:16" ht="12.75" customHeight="1">
      <c r="A49" s="33">
        <v>39</v>
      </c>
      <c r="B49" s="364" t="s">
        <v>84</v>
      </c>
      <c r="C49" s="343" t="s">
        <v>85</v>
      </c>
      <c r="D49" s="365">
        <v>45197</v>
      </c>
      <c r="E49" s="346">
        <v>359.85</v>
      </c>
      <c r="F49" s="343">
        <v>359.81666666666666</v>
      </c>
      <c r="G49" s="342">
        <v>356.5333333333333</v>
      </c>
      <c r="H49" s="342">
        <v>353.21666666666664</v>
      </c>
      <c r="I49" s="342">
        <v>349.93333333333328</v>
      </c>
      <c r="J49" s="342">
        <v>363.13333333333333</v>
      </c>
      <c r="K49" s="342">
        <v>366.41666666666674</v>
      </c>
      <c r="L49" s="342">
        <v>369.73333333333335</v>
      </c>
      <c r="M49" s="344">
        <v>363.1</v>
      </c>
      <c r="N49" s="344">
        <v>356.5</v>
      </c>
      <c r="O49" s="344">
        <v>28456200</v>
      </c>
      <c r="P49" s="347">
        <v>-1.3909680638722555E-2</v>
      </c>
    </row>
    <row r="50" spans="1:16" ht="12.75" customHeight="1">
      <c r="A50" s="33">
        <v>40</v>
      </c>
      <c r="B50" s="364" t="s">
        <v>59</v>
      </c>
      <c r="C50" s="343" t="s">
        <v>86</v>
      </c>
      <c r="D50" s="365">
        <v>45197</v>
      </c>
      <c r="E50" s="346">
        <v>4578.25</v>
      </c>
      <c r="F50" s="343">
        <v>4588.8499999999995</v>
      </c>
      <c r="G50" s="342">
        <v>4545.8999999999987</v>
      </c>
      <c r="H50" s="342">
        <v>4513.5499999999993</v>
      </c>
      <c r="I50" s="342">
        <v>4470.5999999999985</v>
      </c>
      <c r="J50" s="342">
        <v>4621.1999999999989</v>
      </c>
      <c r="K50" s="342">
        <v>4664.1499999999996</v>
      </c>
      <c r="L50" s="342">
        <v>4696.4999999999991</v>
      </c>
      <c r="M50" s="344">
        <v>4631.8</v>
      </c>
      <c r="N50" s="344">
        <v>4556.5</v>
      </c>
      <c r="O50" s="344">
        <v>2132200</v>
      </c>
      <c r="P50" s="347">
        <v>5.04483200315302E-2</v>
      </c>
    </row>
    <row r="51" spans="1:16" ht="12.75" customHeight="1">
      <c r="A51" s="33">
        <v>41</v>
      </c>
      <c r="B51" s="364" t="s">
        <v>87</v>
      </c>
      <c r="C51" s="348" t="s">
        <v>88</v>
      </c>
      <c r="D51" s="365">
        <v>45197</v>
      </c>
      <c r="E51" s="346">
        <v>506.35</v>
      </c>
      <c r="F51" s="343">
        <v>506.7</v>
      </c>
      <c r="G51" s="342">
        <v>499.15</v>
      </c>
      <c r="H51" s="342">
        <v>491.95</v>
      </c>
      <c r="I51" s="342">
        <v>484.4</v>
      </c>
      <c r="J51" s="342">
        <v>513.9</v>
      </c>
      <c r="K51" s="342">
        <v>521.45000000000005</v>
      </c>
      <c r="L51" s="342">
        <v>528.65</v>
      </c>
      <c r="M51" s="344">
        <v>514.25</v>
      </c>
      <c r="N51" s="344">
        <v>499.5</v>
      </c>
      <c r="O51" s="344">
        <v>9004000</v>
      </c>
      <c r="P51" s="347">
        <v>3.3429908624916425E-3</v>
      </c>
    </row>
    <row r="52" spans="1:16" ht="12.75" customHeight="1">
      <c r="A52" s="33">
        <v>42</v>
      </c>
      <c r="B52" s="364" t="s">
        <v>63</v>
      </c>
      <c r="C52" s="343" t="s">
        <v>89</v>
      </c>
      <c r="D52" s="365">
        <v>45197</v>
      </c>
      <c r="E52" s="346">
        <v>366.55</v>
      </c>
      <c r="F52" s="343">
        <v>366.16666666666669</v>
      </c>
      <c r="G52" s="342">
        <v>362.58333333333337</v>
      </c>
      <c r="H52" s="342">
        <v>358.61666666666667</v>
      </c>
      <c r="I52" s="342">
        <v>355.03333333333336</v>
      </c>
      <c r="J52" s="342">
        <v>370.13333333333338</v>
      </c>
      <c r="K52" s="342">
        <v>373.71666666666675</v>
      </c>
      <c r="L52" s="342">
        <v>377.68333333333339</v>
      </c>
      <c r="M52" s="344">
        <v>369.75</v>
      </c>
      <c r="N52" s="344">
        <v>362.2</v>
      </c>
      <c r="O52" s="344">
        <v>61632900</v>
      </c>
      <c r="P52" s="347">
        <v>1.2643066276284269E-2</v>
      </c>
    </row>
    <row r="53" spans="1:16" ht="12.75" customHeight="1">
      <c r="A53" s="33">
        <v>43</v>
      </c>
      <c r="B53" s="364" t="s">
        <v>68</v>
      </c>
      <c r="C53" s="340" t="s">
        <v>90</v>
      </c>
      <c r="D53" s="365">
        <v>45197</v>
      </c>
      <c r="E53" s="346">
        <v>783.55</v>
      </c>
      <c r="F53" s="343">
        <v>782.85</v>
      </c>
      <c r="G53" s="342">
        <v>775.2</v>
      </c>
      <c r="H53" s="342">
        <v>766.85</v>
      </c>
      <c r="I53" s="342">
        <v>759.2</v>
      </c>
      <c r="J53" s="342">
        <v>791.2</v>
      </c>
      <c r="K53" s="342">
        <v>798.84999999999991</v>
      </c>
      <c r="L53" s="342">
        <v>807.2</v>
      </c>
      <c r="M53" s="344">
        <v>790.5</v>
      </c>
      <c r="N53" s="344">
        <v>774.5</v>
      </c>
      <c r="O53" s="344">
        <v>4379700</v>
      </c>
      <c r="P53" s="347">
        <v>-1.5344147303814117E-2</v>
      </c>
    </row>
    <row r="54" spans="1:16" ht="12.75" customHeight="1">
      <c r="A54" s="33">
        <v>44</v>
      </c>
      <c r="B54" s="364" t="s">
        <v>45</v>
      </c>
      <c r="C54" s="348" t="s">
        <v>91</v>
      </c>
      <c r="D54" s="365">
        <v>45197</v>
      </c>
      <c r="E54" s="346">
        <v>285.95</v>
      </c>
      <c r="F54" s="343">
        <v>286.26666666666665</v>
      </c>
      <c r="G54" s="342">
        <v>283.08333333333331</v>
      </c>
      <c r="H54" s="342">
        <v>280.21666666666664</v>
      </c>
      <c r="I54" s="342">
        <v>277.0333333333333</v>
      </c>
      <c r="J54" s="342">
        <v>289.13333333333333</v>
      </c>
      <c r="K54" s="342">
        <v>292.31666666666672</v>
      </c>
      <c r="L54" s="342">
        <v>295.18333333333334</v>
      </c>
      <c r="M54" s="344">
        <v>289.45</v>
      </c>
      <c r="N54" s="344">
        <v>283.39999999999998</v>
      </c>
      <c r="O54" s="344">
        <v>14215800</v>
      </c>
      <c r="P54" s="347">
        <v>4.6579941250524552E-2</v>
      </c>
    </row>
    <row r="55" spans="1:16" ht="12.75" customHeight="1">
      <c r="A55" s="33">
        <v>45</v>
      </c>
      <c r="B55" s="364" t="s">
        <v>68</v>
      </c>
      <c r="C55" s="343" t="s">
        <v>92</v>
      </c>
      <c r="D55" s="365">
        <v>45197</v>
      </c>
      <c r="E55" s="346">
        <v>1206.9000000000001</v>
      </c>
      <c r="F55" s="343">
        <v>1193.0666666666666</v>
      </c>
      <c r="G55" s="342">
        <v>1174.8333333333333</v>
      </c>
      <c r="H55" s="342">
        <v>1142.7666666666667</v>
      </c>
      <c r="I55" s="342">
        <v>1124.5333333333333</v>
      </c>
      <c r="J55" s="342">
        <v>1225.1333333333332</v>
      </c>
      <c r="K55" s="342">
        <v>1243.3666666666668</v>
      </c>
      <c r="L55" s="342">
        <v>1275.4333333333332</v>
      </c>
      <c r="M55" s="344">
        <v>1211.3</v>
      </c>
      <c r="N55" s="344">
        <v>1161</v>
      </c>
      <c r="O55" s="344">
        <v>13490000</v>
      </c>
      <c r="P55" s="347">
        <v>-9.841269841269841E-2</v>
      </c>
    </row>
    <row r="56" spans="1:16" ht="12.75" customHeight="1">
      <c r="A56" s="33">
        <v>46</v>
      </c>
      <c r="B56" s="364" t="s">
        <v>43</v>
      </c>
      <c r="C56" s="343" t="s">
        <v>93</v>
      </c>
      <c r="D56" s="365">
        <v>45197</v>
      </c>
      <c r="E56" s="346">
        <v>1238.3</v>
      </c>
      <c r="F56" s="343">
        <v>1237.1999999999998</v>
      </c>
      <c r="G56" s="342">
        <v>1228.0499999999997</v>
      </c>
      <c r="H56" s="342">
        <v>1217.8</v>
      </c>
      <c r="I56" s="342">
        <v>1208.6499999999999</v>
      </c>
      <c r="J56" s="342">
        <v>1247.4499999999996</v>
      </c>
      <c r="K56" s="342">
        <v>1256.5999999999997</v>
      </c>
      <c r="L56" s="342">
        <v>1266.8499999999995</v>
      </c>
      <c r="M56" s="344">
        <v>1246.3499999999999</v>
      </c>
      <c r="N56" s="344">
        <v>1226.95</v>
      </c>
      <c r="O56" s="344">
        <v>10513750</v>
      </c>
      <c r="P56" s="347">
        <v>6.158248320477731E-3</v>
      </c>
    </row>
    <row r="57" spans="1:16" ht="12.75" customHeight="1">
      <c r="A57" s="33">
        <v>47</v>
      </c>
      <c r="B57" s="364" t="s">
        <v>45</v>
      </c>
      <c r="C57" s="343" t="s">
        <v>94</v>
      </c>
      <c r="D57" s="365">
        <v>45197</v>
      </c>
      <c r="E57" s="346">
        <v>278.60000000000002</v>
      </c>
      <c r="F57" s="343">
        <v>279.68333333333334</v>
      </c>
      <c r="G57" s="342">
        <v>276.76666666666665</v>
      </c>
      <c r="H57" s="342">
        <v>274.93333333333334</v>
      </c>
      <c r="I57" s="342">
        <v>272.01666666666665</v>
      </c>
      <c r="J57" s="342">
        <v>281.51666666666665</v>
      </c>
      <c r="K57" s="342">
        <v>284.43333333333328</v>
      </c>
      <c r="L57" s="342">
        <v>286.26666666666665</v>
      </c>
      <c r="M57" s="344">
        <v>282.60000000000002</v>
      </c>
      <c r="N57" s="344">
        <v>277.85000000000002</v>
      </c>
      <c r="O57" s="344">
        <v>84504000</v>
      </c>
      <c r="P57" s="347">
        <v>3.211244485482713E-2</v>
      </c>
    </row>
    <row r="58" spans="1:16" ht="12.75" customHeight="1">
      <c r="A58" s="33">
        <v>48</v>
      </c>
      <c r="B58" s="364" t="s">
        <v>87</v>
      </c>
      <c r="C58" s="343" t="s">
        <v>95</v>
      </c>
      <c r="D58" s="365">
        <v>45197</v>
      </c>
      <c r="E58" s="346">
        <v>5471.7</v>
      </c>
      <c r="F58" s="343">
        <v>5493.5499999999993</v>
      </c>
      <c r="G58" s="342">
        <v>5435.1999999999989</v>
      </c>
      <c r="H58" s="342">
        <v>5398.7</v>
      </c>
      <c r="I58" s="342">
        <v>5340.3499999999995</v>
      </c>
      <c r="J58" s="342">
        <v>5530.0499999999984</v>
      </c>
      <c r="K58" s="342">
        <v>5588.3999999999987</v>
      </c>
      <c r="L58" s="342">
        <v>5624.8999999999978</v>
      </c>
      <c r="M58" s="344">
        <v>5551.9</v>
      </c>
      <c r="N58" s="344">
        <v>5457.05</v>
      </c>
      <c r="O58" s="344">
        <v>1508550</v>
      </c>
      <c r="P58" s="347">
        <v>3.9932115403813516E-3</v>
      </c>
    </row>
    <row r="59" spans="1:16" ht="12.75" customHeight="1">
      <c r="A59" s="33">
        <v>49</v>
      </c>
      <c r="B59" s="364" t="s">
        <v>59</v>
      </c>
      <c r="C59" s="343" t="s">
        <v>96</v>
      </c>
      <c r="D59" s="365">
        <v>45197</v>
      </c>
      <c r="E59" s="346">
        <v>1950.3</v>
      </c>
      <c r="F59" s="343">
        <v>1952.4166666666667</v>
      </c>
      <c r="G59" s="342">
        <v>1929.9833333333336</v>
      </c>
      <c r="H59" s="342">
        <v>1909.6666666666667</v>
      </c>
      <c r="I59" s="342">
        <v>1887.2333333333336</v>
      </c>
      <c r="J59" s="342">
        <v>1972.7333333333336</v>
      </c>
      <c r="K59" s="342">
        <v>1995.1666666666665</v>
      </c>
      <c r="L59" s="342">
        <v>2015.4833333333336</v>
      </c>
      <c r="M59" s="344">
        <v>1974.85</v>
      </c>
      <c r="N59" s="344">
        <v>1932.1</v>
      </c>
      <c r="O59" s="344">
        <v>2499700</v>
      </c>
      <c r="P59" s="347">
        <v>4.9247221049669339E-3</v>
      </c>
    </row>
    <row r="60" spans="1:16" ht="12.75" customHeight="1">
      <c r="A60" s="33">
        <v>50</v>
      </c>
      <c r="B60" s="364" t="s">
        <v>45</v>
      </c>
      <c r="C60" s="343" t="s">
        <v>97</v>
      </c>
      <c r="D60" s="365">
        <v>45197</v>
      </c>
      <c r="E60" s="346">
        <v>721.65</v>
      </c>
      <c r="F60" s="343">
        <v>717.88333333333333</v>
      </c>
      <c r="G60" s="342">
        <v>712.26666666666665</v>
      </c>
      <c r="H60" s="342">
        <v>702.88333333333333</v>
      </c>
      <c r="I60" s="342">
        <v>697.26666666666665</v>
      </c>
      <c r="J60" s="342">
        <v>727.26666666666665</v>
      </c>
      <c r="K60" s="342">
        <v>732.88333333333321</v>
      </c>
      <c r="L60" s="342">
        <v>742.26666666666665</v>
      </c>
      <c r="M60" s="344">
        <v>723.5</v>
      </c>
      <c r="N60" s="344">
        <v>708.5</v>
      </c>
      <c r="O60" s="344">
        <v>7622000</v>
      </c>
      <c r="P60" s="347">
        <v>-3.786922494319616E-2</v>
      </c>
    </row>
    <row r="61" spans="1:16" ht="12.75" customHeight="1">
      <c r="A61" s="33">
        <v>51</v>
      </c>
      <c r="B61" s="364" t="s">
        <v>45</v>
      </c>
      <c r="C61" s="340" t="s">
        <v>98</v>
      </c>
      <c r="D61" s="365">
        <v>45197</v>
      </c>
      <c r="E61" s="346">
        <v>1132</v>
      </c>
      <c r="F61" s="343">
        <v>1131.3666666666666</v>
      </c>
      <c r="G61" s="342">
        <v>1123.6333333333332</v>
      </c>
      <c r="H61" s="342">
        <v>1115.2666666666667</v>
      </c>
      <c r="I61" s="342">
        <v>1107.5333333333333</v>
      </c>
      <c r="J61" s="342">
        <v>1139.7333333333331</v>
      </c>
      <c r="K61" s="342">
        <v>1147.4666666666662</v>
      </c>
      <c r="L61" s="342">
        <v>1155.833333333333</v>
      </c>
      <c r="M61" s="344">
        <v>1139.0999999999999</v>
      </c>
      <c r="N61" s="344">
        <v>1123</v>
      </c>
      <c r="O61" s="344">
        <v>1591100</v>
      </c>
      <c r="P61" s="347">
        <v>-5.996691480562448E-2</v>
      </c>
    </row>
    <row r="62" spans="1:16" ht="12.75" customHeight="1">
      <c r="A62" s="33">
        <v>52</v>
      </c>
      <c r="B62" s="364" t="s">
        <v>41</v>
      </c>
      <c r="C62" s="348" t="s">
        <v>99</v>
      </c>
      <c r="D62" s="365">
        <v>45197</v>
      </c>
      <c r="E62" s="346">
        <v>304.3</v>
      </c>
      <c r="F62" s="343">
        <v>305.06666666666666</v>
      </c>
      <c r="G62" s="342">
        <v>301.23333333333335</v>
      </c>
      <c r="H62" s="342">
        <v>298.16666666666669</v>
      </c>
      <c r="I62" s="342">
        <v>294.33333333333337</v>
      </c>
      <c r="J62" s="342">
        <v>308.13333333333333</v>
      </c>
      <c r="K62" s="342">
        <v>311.9666666666667</v>
      </c>
      <c r="L62" s="342">
        <v>315.0333333333333</v>
      </c>
      <c r="M62" s="344">
        <v>308.89999999999998</v>
      </c>
      <c r="N62" s="344">
        <v>302</v>
      </c>
      <c r="O62" s="344">
        <v>12420000</v>
      </c>
      <c r="P62" s="347">
        <v>1.9654204226392788E-2</v>
      </c>
    </row>
    <row r="63" spans="1:16" ht="12.75" customHeight="1">
      <c r="A63" s="33">
        <v>53</v>
      </c>
      <c r="B63" s="364" t="s">
        <v>63</v>
      </c>
      <c r="C63" s="343" t="s">
        <v>100</v>
      </c>
      <c r="D63" s="365">
        <v>45197</v>
      </c>
      <c r="E63" s="346">
        <v>132.4</v>
      </c>
      <c r="F63" s="343">
        <v>132.76666666666668</v>
      </c>
      <c r="G63" s="342">
        <v>131.33333333333337</v>
      </c>
      <c r="H63" s="342">
        <v>130.26666666666668</v>
      </c>
      <c r="I63" s="342">
        <v>128.83333333333337</v>
      </c>
      <c r="J63" s="342">
        <v>133.83333333333337</v>
      </c>
      <c r="K63" s="342">
        <v>135.26666666666671</v>
      </c>
      <c r="L63" s="342">
        <v>136.33333333333337</v>
      </c>
      <c r="M63" s="344">
        <v>134.19999999999999</v>
      </c>
      <c r="N63" s="344">
        <v>131.69999999999999</v>
      </c>
      <c r="O63" s="344">
        <v>41730000</v>
      </c>
      <c r="P63" s="347">
        <v>-1.5221238938053097E-2</v>
      </c>
    </row>
    <row r="64" spans="1:16" ht="12.75" customHeight="1">
      <c r="A64" s="33">
        <v>54</v>
      </c>
      <c r="B64" s="364" t="s">
        <v>41</v>
      </c>
      <c r="C64" s="343" t="s">
        <v>101</v>
      </c>
      <c r="D64" s="365">
        <v>45197</v>
      </c>
      <c r="E64" s="346">
        <v>1728.95</v>
      </c>
      <c r="F64" s="343">
        <v>1724.8666666666668</v>
      </c>
      <c r="G64" s="342">
        <v>1717.0833333333335</v>
      </c>
      <c r="H64" s="342">
        <v>1705.2166666666667</v>
      </c>
      <c r="I64" s="342">
        <v>1697.4333333333334</v>
      </c>
      <c r="J64" s="342">
        <v>1736.7333333333336</v>
      </c>
      <c r="K64" s="342">
        <v>1744.5166666666669</v>
      </c>
      <c r="L64" s="342">
        <v>1756.3833333333337</v>
      </c>
      <c r="M64" s="344">
        <v>1732.65</v>
      </c>
      <c r="N64" s="344">
        <v>1713</v>
      </c>
      <c r="O64" s="344">
        <v>6289200</v>
      </c>
      <c r="P64" s="347">
        <v>-8.4192602402800108E-3</v>
      </c>
    </row>
    <row r="65" spans="1:16" ht="12.75" customHeight="1">
      <c r="A65" s="33">
        <v>55</v>
      </c>
      <c r="B65" s="364" t="s">
        <v>59</v>
      </c>
      <c r="C65" s="343" t="s">
        <v>102</v>
      </c>
      <c r="D65" s="365">
        <v>45197</v>
      </c>
      <c r="E65" s="346">
        <v>569.65</v>
      </c>
      <c r="F65" s="343">
        <v>569.1</v>
      </c>
      <c r="G65" s="342">
        <v>566.35</v>
      </c>
      <c r="H65" s="342">
        <v>563.04999999999995</v>
      </c>
      <c r="I65" s="342">
        <v>560.29999999999995</v>
      </c>
      <c r="J65" s="342">
        <v>572.40000000000009</v>
      </c>
      <c r="K65" s="342">
        <v>575.15000000000009</v>
      </c>
      <c r="L65" s="342">
        <v>578.45000000000016</v>
      </c>
      <c r="M65" s="344">
        <v>571.85</v>
      </c>
      <c r="N65" s="344">
        <v>565.79999999999995</v>
      </c>
      <c r="O65" s="344">
        <v>17470000</v>
      </c>
      <c r="P65" s="347">
        <v>1.7201834862385322E-3</v>
      </c>
    </row>
    <row r="66" spans="1:16" ht="12.75" customHeight="1">
      <c r="A66" s="33">
        <v>56</v>
      </c>
      <c r="B66" s="364" t="s">
        <v>49</v>
      </c>
      <c r="C66" s="348" t="s">
        <v>103</v>
      </c>
      <c r="D66" s="365">
        <v>45197</v>
      </c>
      <c r="E66" s="346">
        <v>2409.3000000000002</v>
      </c>
      <c r="F66" s="343">
        <v>2397.5499999999997</v>
      </c>
      <c r="G66" s="342">
        <v>2380.8499999999995</v>
      </c>
      <c r="H66" s="342">
        <v>2352.3999999999996</v>
      </c>
      <c r="I66" s="342">
        <v>2335.6999999999994</v>
      </c>
      <c r="J66" s="342">
        <v>2425.9999999999995</v>
      </c>
      <c r="K66" s="342">
        <v>2442.6999999999994</v>
      </c>
      <c r="L66" s="342">
        <v>2471.1499999999996</v>
      </c>
      <c r="M66" s="344">
        <v>2414.25</v>
      </c>
      <c r="N66" s="344">
        <v>2369.1</v>
      </c>
      <c r="O66" s="344">
        <v>1372000</v>
      </c>
      <c r="P66" s="347">
        <v>-9.1992058239576444E-2</v>
      </c>
    </row>
    <row r="67" spans="1:16" ht="12.75" customHeight="1">
      <c r="A67" s="33">
        <v>57</v>
      </c>
      <c r="B67" s="364" t="s">
        <v>39</v>
      </c>
      <c r="C67" s="343" t="s">
        <v>104</v>
      </c>
      <c r="D67" s="365">
        <v>45197</v>
      </c>
      <c r="E67" s="346">
        <v>2275.9499999999998</v>
      </c>
      <c r="F67" s="343">
        <v>2283.3833333333332</v>
      </c>
      <c r="G67" s="342">
        <v>2252.5666666666666</v>
      </c>
      <c r="H67" s="342">
        <v>2229.1833333333334</v>
      </c>
      <c r="I67" s="342">
        <v>2198.3666666666668</v>
      </c>
      <c r="J67" s="342">
        <v>2306.7666666666664</v>
      </c>
      <c r="K67" s="342">
        <v>2337.583333333333</v>
      </c>
      <c r="L67" s="342">
        <v>2360.9666666666662</v>
      </c>
      <c r="M67" s="344">
        <v>2314.1999999999998</v>
      </c>
      <c r="N67" s="344">
        <v>2260</v>
      </c>
      <c r="O67" s="344">
        <v>2404200</v>
      </c>
      <c r="P67" s="347">
        <v>2.5018764073054789E-3</v>
      </c>
    </row>
    <row r="68" spans="1:16" ht="12.75" customHeight="1">
      <c r="A68" s="33">
        <v>58</v>
      </c>
      <c r="B68" s="364" t="s">
        <v>45</v>
      </c>
      <c r="C68" s="348" t="s">
        <v>105</v>
      </c>
      <c r="D68" s="365">
        <v>45197</v>
      </c>
      <c r="E68" s="346">
        <v>182.15</v>
      </c>
      <c r="F68" s="343">
        <v>181.70000000000002</v>
      </c>
      <c r="G68" s="342">
        <v>180.45000000000005</v>
      </c>
      <c r="H68" s="342">
        <v>178.75000000000003</v>
      </c>
      <c r="I68" s="342">
        <v>177.50000000000006</v>
      </c>
      <c r="J68" s="342">
        <v>183.40000000000003</v>
      </c>
      <c r="K68" s="342">
        <v>184.64999999999998</v>
      </c>
      <c r="L68" s="342">
        <v>186.35000000000002</v>
      </c>
      <c r="M68" s="344">
        <v>182.95</v>
      </c>
      <c r="N68" s="344">
        <v>180</v>
      </c>
      <c r="O68" s="344">
        <v>15164800</v>
      </c>
      <c r="P68" s="347">
        <v>-9.3286994695445397E-3</v>
      </c>
    </row>
    <row r="69" spans="1:16" ht="12.75" customHeight="1">
      <c r="A69" s="33">
        <v>59</v>
      </c>
      <c r="B69" s="364" t="s">
        <v>43</v>
      </c>
      <c r="C69" s="343" t="s">
        <v>106</v>
      </c>
      <c r="D69" s="365">
        <v>45197</v>
      </c>
      <c r="E69" s="346">
        <v>3831.7</v>
      </c>
      <c r="F69" s="343">
        <v>3815.1</v>
      </c>
      <c r="G69" s="342">
        <v>3788.3999999999996</v>
      </c>
      <c r="H69" s="342">
        <v>3745.1</v>
      </c>
      <c r="I69" s="342">
        <v>3718.3999999999996</v>
      </c>
      <c r="J69" s="342">
        <v>3858.3999999999996</v>
      </c>
      <c r="K69" s="342">
        <v>3885.0999999999995</v>
      </c>
      <c r="L69" s="342">
        <v>3928.3999999999996</v>
      </c>
      <c r="M69" s="344">
        <v>3841.8</v>
      </c>
      <c r="N69" s="344">
        <v>3771.8</v>
      </c>
      <c r="O69" s="344">
        <v>2382000</v>
      </c>
      <c r="P69" s="347">
        <v>-7.4999999999999997E-3</v>
      </c>
    </row>
    <row r="70" spans="1:16" ht="12.75" customHeight="1">
      <c r="A70" s="33">
        <v>60</v>
      </c>
      <c r="B70" s="364" t="s">
        <v>45</v>
      </c>
      <c r="C70" s="340" t="s">
        <v>107</v>
      </c>
      <c r="D70" s="365">
        <v>45197</v>
      </c>
      <c r="E70" s="346">
        <v>5097.3500000000004</v>
      </c>
      <c r="F70" s="343">
        <v>5099.833333333333</v>
      </c>
      <c r="G70" s="342">
        <v>5061.7666666666664</v>
      </c>
      <c r="H70" s="342">
        <v>5026.1833333333334</v>
      </c>
      <c r="I70" s="342">
        <v>4988.1166666666668</v>
      </c>
      <c r="J70" s="342">
        <v>5135.4166666666661</v>
      </c>
      <c r="K70" s="342">
        <v>5173.4833333333336</v>
      </c>
      <c r="L70" s="342">
        <v>5209.0666666666657</v>
      </c>
      <c r="M70" s="344">
        <v>5137.8999999999996</v>
      </c>
      <c r="N70" s="344">
        <v>5064.25</v>
      </c>
      <c r="O70" s="344">
        <v>1262400</v>
      </c>
      <c r="P70" s="347">
        <v>-7.8591637849732797E-3</v>
      </c>
    </row>
    <row r="71" spans="1:16" ht="12.75" customHeight="1">
      <c r="A71" s="33">
        <v>61</v>
      </c>
      <c r="B71" s="364" t="s">
        <v>108</v>
      </c>
      <c r="C71" s="343" t="s">
        <v>109</v>
      </c>
      <c r="D71" s="365">
        <v>45197</v>
      </c>
      <c r="E71" s="346">
        <v>537.85</v>
      </c>
      <c r="F71" s="343">
        <v>537.54999999999995</v>
      </c>
      <c r="G71" s="342">
        <v>531.09999999999991</v>
      </c>
      <c r="H71" s="342">
        <v>524.34999999999991</v>
      </c>
      <c r="I71" s="342">
        <v>517.89999999999986</v>
      </c>
      <c r="J71" s="342">
        <v>544.29999999999995</v>
      </c>
      <c r="K71" s="342">
        <v>550.75</v>
      </c>
      <c r="L71" s="342">
        <v>557.5</v>
      </c>
      <c r="M71" s="344">
        <v>544</v>
      </c>
      <c r="N71" s="344">
        <v>530.79999999999995</v>
      </c>
      <c r="O71" s="344">
        <v>33229350</v>
      </c>
      <c r="P71" s="347">
        <v>-1.8184477379095162E-2</v>
      </c>
    </row>
    <row r="72" spans="1:16" ht="12.75" customHeight="1">
      <c r="A72" s="33">
        <v>62</v>
      </c>
      <c r="B72" s="364" t="s">
        <v>43</v>
      </c>
      <c r="C72" s="343" t="s">
        <v>110</v>
      </c>
      <c r="D72" s="365">
        <v>45197</v>
      </c>
      <c r="E72" s="346">
        <v>5752.65</v>
      </c>
      <c r="F72" s="343">
        <v>5751.4000000000005</v>
      </c>
      <c r="G72" s="342">
        <v>5722.8000000000011</v>
      </c>
      <c r="H72" s="342">
        <v>5692.9500000000007</v>
      </c>
      <c r="I72" s="342">
        <v>5664.3500000000013</v>
      </c>
      <c r="J72" s="342">
        <v>5781.2500000000009</v>
      </c>
      <c r="K72" s="342">
        <v>5809.8500000000013</v>
      </c>
      <c r="L72" s="342">
        <v>5839.7000000000007</v>
      </c>
      <c r="M72" s="344">
        <v>5780</v>
      </c>
      <c r="N72" s="344">
        <v>5721.55</v>
      </c>
      <c r="O72" s="344">
        <v>2763750</v>
      </c>
      <c r="P72" s="347">
        <v>-2.5132275132275131E-2</v>
      </c>
    </row>
    <row r="73" spans="1:16" ht="12.75" customHeight="1">
      <c r="A73" s="33">
        <v>63</v>
      </c>
      <c r="B73" s="364" t="s">
        <v>56</v>
      </c>
      <c r="C73" s="343" t="s">
        <v>111</v>
      </c>
      <c r="D73" s="365">
        <v>45197</v>
      </c>
      <c r="E73" s="346">
        <v>3394.3</v>
      </c>
      <c r="F73" s="343">
        <v>3376.5166666666664</v>
      </c>
      <c r="G73" s="342">
        <v>3354.0333333333328</v>
      </c>
      <c r="H73" s="342">
        <v>3313.7666666666664</v>
      </c>
      <c r="I73" s="342">
        <v>3291.2833333333328</v>
      </c>
      <c r="J73" s="342">
        <v>3416.7833333333328</v>
      </c>
      <c r="K73" s="342">
        <v>3439.2666666666664</v>
      </c>
      <c r="L73" s="342">
        <v>3479.5333333333328</v>
      </c>
      <c r="M73" s="344">
        <v>3399</v>
      </c>
      <c r="N73" s="344">
        <v>3336.25</v>
      </c>
      <c r="O73" s="344">
        <v>3874850</v>
      </c>
      <c r="P73" s="347">
        <v>-1.8354318141514454E-2</v>
      </c>
    </row>
    <row r="74" spans="1:16" ht="12.75" customHeight="1">
      <c r="A74" s="33">
        <v>64</v>
      </c>
      <c r="B74" s="364" t="s">
        <v>56</v>
      </c>
      <c r="C74" s="343" t="s">
        <v>112</v>
      </c>
      <c r="D74" s="365">
        <v>45197</v>
      </c>
      <c r="E74" s="346">
        <v>3125.5</v>
      </c>
      <c r="F74" s="343">
        <v>3125.1833333333329</v>
      </c>
      <c r="G74" s="342">
        <v>3091.7166666666658</v>
      </c>
      <c r="H74" s="342">
        <v>3057.9333333333329</v>
      </c>
      <c r="I74" s="342">
        <v>3024.4666666666658</v>
      </c>
      <c r="J74" s="342">
        <v>3158.9666666666658</v>
      </c>
      <c r="K74" s="342">
        <v>3192.4333333333329</v>
      </c>
      <c r="L74" s="342">
        <v>3226.2166666666658</v>
      </c>
      <c r="M74" s="344">
        <v>3158.65</v>
      </c>
      <c r="N74" s="344">
        <v>3091.4</v>
      </c>
      <c r="O74" s="344">
        <v>1576025</v>
      </c>
      <c r="P74" s="347">
        <v>-3.4535040431266845E-2</v>
      </c>
    </row>
    <row r="75" spans="1:16" ht="12.75" customHeight="1">
      <c r="A75" s="33">
        <v>65</v>
      </c>
      <c r="B75" s="364" t="s">
        <v>56</v>
      </c>
      <c r="C75" s="343" t="s">
        <v>113</v>
      </c>
      <c r="D75" s="365">
        <v>45197</v>
      </c>
      <c r="E75" s="346">
        <v>269.14999999999998</v>
      </c>
      <c r="F75" s="343">
        <v>268.81666666666666</v>
      </c>
      <c r="G75" s="342">
        <v>266.83333333333331</v>
      </c>
      <c r="H75" s="342">
        <v>264.51666666666665</v>
      </c>
      <c r="I75" s="342">
        <v>262.5333333333333</v>
      </c>
      <c r="J75" s="342">
        <v>271.13333333333333</v>
      </c>
      <c r="K75" s="342">
        <v>273.11666666666667</v>
      </c>
      <c r="L75" s="342">
        <v>275.43333333333334</v>
      </c>
      <c r="M75" s="344">
        <v>270.8</v>
      </c>
      <c r="N75" s="344">
        <v>266.5</v>
      </c>
      <c r="O75" s="344">
        <v>18248400</v>
      </c>
      <c r="P75" s="347">
        <v>-1.8586640851887704E-2</v>
      </c>
    </row>
    <row r="76" spans="1:16" ht="12.75" customHeight="1">
      <c r="A76" s="33">
        <v>66</v>
      </c>
      <c r="B76" s="364" t="s">
        <v>63</v>
      </c>
      <c r="C76" s="343" t="s">
        <v>114</v>
      </c>
      <c r="D76" s="365">
        <v>45197</v>
      </c>
      <c r="E76" s="346">
        <v>147.85</v>
      </c>
      <c r="F76" s="343">
        <v>147.18333333333334</v>
      </c>
      <c r="G76" s="342">
        <v>146.36666666666667</v>
      </c>
      <c r="H76" s="342">
        <v>144.88333333333333</v>
      </c>
      <c r="I76" s="342">
        <v>144.06666666666666</v>
      </c>
      <c r="J76" s="342">
        <v>148.66666666666669</v>
      </c>
      <c r="K76" s="342">
        <v>149.48333333333335</v>
      </c>
      <c r="L76" s="342">
        <v>150.9666666666667</v>
      </c>
      <c r="M76" s="344">
        <v>148</v>
      </c>
      <c r="N76" s="344">
        <v>145.69999999999999</v>
      </c>
      <c r="O76" s="344">
        <v>120815000</v>
      </c>
      <c r="P76" s="347">
        <v>-2.0471866385600779E-2</v>
      </c>
    </row>
    <row r="77" spans="1:16" ht="12.75" customHeight="1">
      <c r="A77" s="33">
        <v>67</v>
      </c>
      <c r="B77" s="364" t="s">
        <v>84</v>
      </c>
      <c r="C77" s="343" t="s">
        <v>115</v>
      </c>
      <c r="D77" s="365">
        <v>45197</v>
      </c>
      <c r="E77" s="346">
        <v>126.3</v>
      </c>
      <c r="F77" s="343">
        <v>125.68333333333332</v>
      </c>
      <c r="G77" s="342">
        <v>124.46666666666664</v>
      </c>
      <c r="H77" s="342">
        <v>122.63333333333331</v>
      </c>
      <c r="I77" s="342">
        <v>121.41666666666663</v>
      </c>
      <c r="J77" s="342">
        <v>127.51666666666665</v>
      </c>
      <c r="K77" s="342">
        <v>128.73333333333332</v>
      </c>
      <c r="L77" s="342">
        <v>130.56666666666666</v>
      </c>
      <c r="M77" s="344">
        <v>126.9</v>
      </c>
      <c r="N77" s="344">
        <v>123.85</v>
      </c>
      <c r="O77" s="344">
        <v>132519450</v>
      </c>
      <c r="P77" s="347">
        <v>1.5282159130739572E-2</v>
      </c>
    </row>
    <row r="78" spans="1:16" ht="12.75" customHeight="1">
      <c r="A78" s="33">
        <v>68</v>
      </c>
      <c r="B78" s="364" t="s">
        <v>43</v>
      </c>
      <c r="C78" s="343" t="s">
        <v>116</v>
      </c>
      <c r="D78" s="365">
        <v>45197</v>
      </c>
      <c r="E78" s="346">
        <v>865.95</v>
      </c>
      <c r="F78" s="343">
        <v>864</v>
      </c>
      <c r="G78" s="342">
        <v>856.45</v>
      </c>
      <c r="H78" s="342">
        <v>846.95</v>
      </c>
      <c r="I78" s="342">
        <v>839.40000000000009</v>
      </c>
      <c r="J78" s="342">
        <v>873.5</v>
      </c>
      <c r="K78" s="342">
        <v>881.05</v>
      </c>
      <c r="L78" s="342">
        <v>890.55</v>
      </c>
      <c r="M78" s="344">
        <v>871.55</v>
      </c>
      <c r="N78" s="344">
        <v>854.5</v>
      </c>
      <c r="O78" s="344">
        <v>8309950</v>
      </c>
      <c r="P78" s="347">
        <v>1.5774548032612547E-2</v>
      </c>
    </row>
    <row r="79" spans="1:16" ht="12.75" customHeight="1">
      <c r="A79" s="33">
        <v>69</v>
      </c>
      <c r="B79" s="364" t="s">
        <v>117</v>
      </c>
      <c r="C79" s="343" t="s">
        <v>118</v>
      </c>
      <c r="D79" s="365">
        <v>45197</v>
      </c>
      <c r="E79" s="346">
        <v>61.2</v>
      </c>
      <c r="F79" s="343">
        <v>61.1</v>
      </c>
      <c r="G79" s="342">
        <v>60.650000000000006</v>
      </c>
      <c r="H79" s="342">
        <v>60.1</v>
      </c>
      <c r="I79" s="342">
        <v>59.650000000000006</v>
      </c>
      <c r="J79" s="342">
        <v>61.650000000000006</v>
      </c>
      <c r="K79" s="342">
        <v>62.100000000000009</v>
      </c>
      <c r="L79" s="342">
        <v>62.650000000000006</v>
      </c>
      <c r="M79" s="344">
        <v>61.55</v>
      </c>
      <c r="N79" s="344">
        <v>60.55</v>
      </c>
      <c r="O79" s="344">
        <v>127732500</v>
      </c>
      <c r="P79" s="347">
        <v>-2.8104689970138768E-3</v>
      </c>
    </row>
    <row r="80" spans="1:16" ht="12.75" customHeight="1">
      <c r="A80" s="33">
        <v>70</v>
      </c>
      <c r="B80" s="364" t="s">
        <v>45</v>
      </c>
      <c r="C80" s="349" t="s">
        <v>119</v>
      </c>
      <c r="D80" s="365">
        <v>45197</v>
      </c>
      <c r="E80" s="346">
        <v>653.70000000000005</v>
      </c>
      <c r="F80" s="343">
        <v>653.61666666666667</v>
      </c>
      <c r="G80" s="342">
        <v>643.48333333333335</v>
      </c>
      <c r="H80" s="342">
        <v>633.26666666666665</v>
      </c>
      <c r="I80" s="342">
        <v>623.13333333333333</v>
      </c>
      <c r="J80" s="342">
        <v>663.83333333333337</v>
      </c>
      <c r="K80" s="342">
        <v>673.96666666666681</v>
      </c>
      <c r="L80" s="342">
        <v>684.18333333333339</v>
      </c>
      <c r="M80" s="344">
        <v>663.75</v>
      </c>
      <c r="N80" s="344">
        <v>643.4</v>
      </c>
      <c r="O80" s="344">
        <v>8556600</v>
      </c>
      <c r="P80" s="347">
        <v>-4.7191661841343373E-2</v>
      </c>
    </row>
    <row r="81" spans="1:16" ht="12.75" customHeight="1">
      <c r="A81" s="33">
        <v>71</v>
      </c>
      <c r="B81" s="364" t="s">
        <v>59</v>
      </c>
      <c r="C81" s="343" t="s">
        <v>120</v>
      </c>
      <c r="D81" s="365">
        <v>45197</v>
      </c>
      <c r="E81" s="346">
        <v>1010.1</v>
      </c>
      <c r="F81" s="343">
        <v>1008.6</v>
      </c>
      <c r="G81" s="342">
        <v>1005.35</v>
      </c>
      <c r="H81" s="342">
        <v>1000.6</v>
      </c>
      <c r="I81" s="342">
        <v>997.35</v>
      </c>
      <c r="J81" s="342">
        <v>1013.35</v>
      </c>
      <c r="K81" s="342">
        <v>1016.6</v>
      </c>
      <c r="L81" s="342">
        <v>1021.35</v>
      </c>
      <c r="M81" s="344">
        <v>1011.85</v>
      </c>
      <c r="N81" s="344">
        <v>1003.85</v>
      </c>
      <c r="O81" s="344">
        <v>8170000</v>
      </c>
      <c r="P81" s="347">
        <v>1.1013488429649795E-2</v>
      </c>
    </row>
    <row r="82" spans="1:16" ht="12.75" customHeight="1">
      <c r="A82" s="33">
        <v>72</v>
      </c>
      <c r="B82" s="364" t="s">
        <v>108</v>
      </c>
      <c r="C82" s="343" t="s">
        <v>121</v>
      </c>
      <c r="D82" s="365">
        <v>45197</v>
      </c>
      <c r="E82" s="346">
        <v>1675.9</v>
      </c>
      <c r="F82" s="343">
        <v>1682.5666666666668</v>
      </c>
      <c r="G82" s="342">
        <v>1650.6833333333336</v>
      </c>
      <c r="H82" s="342">
        <v>1625.4666666666667</v>
      </c>
      <c r="I82" s="342">
        <v>1593.5833333333335</v>
      </c>
      <c r="J82" s="342">
        <v>1707.7833333333338</v>
      </c>
      <c r="K82" s="342">
        <v>1739.666666666667</v>
      </c>
      <c r="L82" s="342">
        <v>1764.8833333333339</v>
      </c>
      <c r="M82" s="344">
        <v>1714.45</v>
      </c>
      <c r="N82" s="344">
        <v>1657.35</v>
      </c>
      <c r="O82" s="344">
        <v>3371550</v>
      </c>
      <c r="P82" s="347">
        <v>-4.7672462142456535E-3</v>
      </c>
    </row>
    <row r="83" spans="1:16" ht="12.75" customHeight="1">
      <c r="A83" s="33">
        <v>73</v>
      </c>
      <c r="B83" s="364" t="s">
        <v>43</v>
      </c>
      <c r="C83" s="343" t="s">
        <v>122</v>
      </c>
      <c r="D83" s="365">
        <v>45197</v>
      </c>
      <c r="E83" s="346">
        <v>335.95</v>
      </c>
      <c r="F83" s="343">
        <v>331.65000000000003</v>
      </c>
      <c r="G83" s="342">
        <v>326.30000000000007</v>
      </c>
      <c r="H83" s="342">
        <v>316.65000000000003</v>
      </c>
      <c r="I83" s="342">
        <v>311.30000000000007</v>
      </c>
      <c r="J83" s="342">
        <v>341.30000000000007</v>
      </c>
      <c r="K83" s="342">
        <v>346.65000000000009</v>
      </c>
      <c r="L83" s="342">
        <v>356.30000000000007</v>
      </c>
      <c r="M83" s="344">
        <v>337</v>
      </c>
      <c r="N83" s="344">
        <v>322</v>
      </c>
      <c r="O83" s="344">
        <v>11568000</v>
      </c>
      <c r="P83" s="347">
        <v>0.13970443349753695</v>
      </c>
    </row>
    <row r="84" spans="1:16" ht="12.75" customHeight="1">
      <c r="A84" s="33">
        <v>74</v>
      </c>
      <c r="B84" s="364" t="s">
        <v>49</v>
      </c>
      <c r="C84" s="343" t="s">
        <v>123</v>
      </c>
      <c r="D84" s="365">
        <v>45197</v>
      </c>
      <c r="E84" s="346">
        <v>1934</v>
      </c>
      <c r="F84" s="343">
        <v>1937.3500000000001</v>
      </c>
      <c r="G84" s="342">
        <v>1918.7000000000003</v>
      </c>
      <c r="H84" s="342">
        <v>1903.4</v>
      </c>
      <c r="I84" s="342">
        <v>1884.7500000000002</v>
      </c>
      <c r="J84" s="342">
        <v>1952.6500000000003</v>
      </c>
      <c r="K84" s="342">
        <v>1971.3000000000004</v>
      </c>
      <c r="L84" s="342">
        <v>1986.6000000000004</v>
      </c>
      <c r="M84" s="344">
        <v>1956</v>
      </c>
      <c r="N84" s="344">
        <v>1922.05</v>
      </c>
      <c r="O84" s="344">
        <v>13770725</v>
      </c>
      <c r="P84" s="347">
        <v>-5.5909995197914522E-3</v>
      </c>
    </row>
    <row r="85" spans="1:16" ht="12.75" customHeight="1">
      <c r="A85" s="33">
        <v>75</v>
      </c>
      <c r="B85" s="364" t="s">
        <v>84</v>
      </c>
      <c r="C85" s="343" t="s">
        <v>124</v>
      </c>
      <c r="D85" s="365">
        <v>45197</v>
      </c>
      <c r="E85" s="346">
        <v>453.75</v>
      </c>
      <c r="F85" s="343">
        <v>452.41666666666669</v>
      </c>
      <c r="G85" s="342">
        <v>450.33333333333337</v>
      </c>
      <c r="H85" s="342">
        <v>446.91666666666669</v>
      </c>
      <c r="I85" s="342">
        <v>444.83333333333337</v>
      </c>
      <c r="J85" s="342">
        <v>455.83333333333337</v>
      </c>
      <c r="K85" s="342">
        <v>457.91666666666674</v>
      </c>
      <c r="L85" s="342">
        <v>461.33333333333337</v>
      </c>
      <c r="M85" s="344">
        <v>454.5</v>
      </c>
      <c r="N85" s="344">
        <v>449</v>
      </c>
      <c r="O85" s="344">
        <v>9437500</v>
      </c>
      <c r="P85" s="347">
        <v>1.6424340333871836E-2</v>
      </c>
    </row>
    <row r="86" spans="1:16" ht="12.75" customHeight="1">
      <c r="A86" s="33">
        <v>76</v>
      </c>
      <c r="B86" s="364" t="s">
        <v>45</v>
      </c>
      <c r="C86" s="340" t="s">
        <v>125</v>
      </c>
      <c r="D86" s="365">
        <v>45197</v>
      </c>
      <c r="E86" s="346">
        <v>3970.3</v>
      </c>
      <c r="F86" s="343">
        <v>3969.3500000000004</v>
      </c>
      <c r="G86" s="342">
        <v>3943.5500000000006</v>
      </c>
      <c r="H86" s="342">
        <v>3916.8</v>
      </c>
      <c r="I86" s="342">
        <v>3891.0000000000005</v>
      </c>
      <c r="J86" s="342">
        <v>3996.1000000000008</v>
      </c>
      <c r="K86" s="342">
        <v>4021.9</v>
      </c>
      <c r="L86" s="342">
        <v>4048.650000000001</v>
      </c>
      <c r="M86" s="344">
        <v>3995.15</v>
      </c>
      <c r="N86" s="344">
        <v>3942.6</v>
      </c>
      <c r="O86" s="344">
        <v>4795800</v>
      </c>
      <c r="P86" s="347">
        <v>1.254117050924753E-2</v>
      </c>
    </row>
    <row r="87" spans="1:16" ht="12.75" customHeight="1">
      <c r="A87" s="33">
        <v>77</v>
      </c>
      <c r="B87" s="364" t="s">
        <v>41</v>
      </c>
      <c r="C87" s="343" t="s">
        <v>126</v>
      </c>
      <c r="D87" s="365">
        <v>45197</v>
      </c>
      <c r="E87" s="346">
        <v>1397.7</v>
      </c>
      <c r="F87" s="343">
        <v>1401.8333333333333</v>
      </c>
      <c r="G87" s="342">
        <v>1388.3666666666666</v>
      </c>
      <c r="H87" s="342">
        <v>1379.0333333333333</v>
      </c>
      <c r="I87" s="342">
        <v>1365.5666666666666</v>
      </c>
      <c r="J87" s="342">
        <v>1411.1666666666665</v>
      </c>
      <c r="K87" s="342">
        <v>1424.6333333333332</v>
      </c>
      <c r="L87" s="342">
        <v>1433.9666666666665</v>
      </c>
      <c r="M87" s="344">
        <v>1415.3</v>
      </c>
      <c r="N87" s="344">
        <v>1392.5</v>
      </c>
      <c r="O87" s="344">
        <v>5942000</v>
      </c>
      <c r="P87" s="347">
        <v>1.4512549086563086E-2</v>
      </c>
    </row>
    <row r="88" spans="1:16" ht="12.75" customHeight="1">
      <c r="A88" s="33">
        <v>78</v>
      </c>
      <c r="B88" s="364" t="s">
        <v>87</v>
      </c>
      <c r="C88" s="343" t="s">
        <v>127</v>
      </c>
      <c r="D88" s="365">
        <v>45197</v>
      </c>
      <c r="E88" s="346">
        <v>1287.0999999999999</v>
      </c>
      <c r="F88" s="343">
        <v>1285.3833333333332</v>
      </c>
      <c r="G88" s="342">
        <v>1279.7166666666665</v>
      </c>
      <c r="H88" s="342">
        <v>1272.3333333333333</v>
      </c>
      <c r="I88" s="342">
        <v>1266.6666666666665</v>
      </c>
      <c r="J88" s="342">
        <v>1292.7666666666664</v>
      </c>
      <c r="K88" s="342">
        <v>1298.4333333333334</v>
      </c>
      <c r="L88" s="342">
        <v>1305.8166666666664</v>
      </c>
      <c r="M88" s="344">
        <v>1291.05</v>
      </c>
      <c r="N88" s="344">
        <v>1278</v>
      </c>
      <c r="O88" s="344">
        <v>11414900</v>
      </c>
      <c r="P88" s="347">
        <v>3.2153933793278057E-2</v>
      </c>
    </row>
    <row r="89" spans="1:16" ht="12.75" customHeight="1">
      <c r="A89" s="33">
        <v>79</v>
      </c>
      <c r="B89" s="364" t="s">
        <v>68</v>
      </c>
      <c r="C89" s="343" t="s">
        <v>128</v>
      </c>
      <c r="D89" s="365">
        <v>45197</v>
      </c>
      <c r="E89" s="346">
        <v>2657.25</v>
      </c>
      <c r="F89" s="343">
        <v>2640.8833333333332</v>
      </c>
      <c r="G89" s="342">
        <v>2609.9666666666662</v>
      </c>
      <c r="H89" s="342">
        <v>2562.6833333333329</v>
      </c>
      <c r="I89" s="342">
        <v>2531.766666666666</v>
      </c>
      <c r="J89" s="342">
        <v>2688.1666666666665</v>
      </c>
      <c r="K89" s="342">
        <v>2719.0833333333335</v>
      </c>
      <c r="L89" s="342">
        <v>2766.3666666666668</v>
      </c>
      <c r="M89" s="344">
        <v>2671.8</v>
      </c>
      <c r="N89" s="344">
        <v>2593.6</v>
      </c>
      <c r="O89" s="344">
        <v>5205900</v>
      </c>
      <c r="P89" s="347">
        <v>-4.8744122032343155E-3</v>
      </c>
    </row>
    <row r="90" spans="1:16" ht="12.75" customHeight="1">
      <c r="A90" s="33">
        <v>80</v>
      </c>
      <c r="B90" s="364" t="s">
        <v>63</v>
      </c>
      <c r="C90" s="343" t="s">
        <v>129</v>
      </c>
      <c r="D90" s="365">
        <v>45197</v>
      </c>
      <c r="E90" s="346">
        <v>1645.65</v>
      </c>
      <c r="F90" s="343">
        <v>1644.5666666666666</v>
      </c>
      <c r="G90" s="342">
        <v>1637.3833333333332</v>
      </c>
      <c r="H90" s="342">
        <v>1629.1166666666666</v>
      </c>
      <c r="I90" s="342">
        <v>1621.9333333333332</v>
      </c>
      <c r="J90" s="342">
        <v>1652.8333333333333</v>
      </c>
      <c r="K90" s="342">
        <v>1660.0166666666667</v>
      </c>
      <c r="L90" s="342">
        <v>1668.2833333333333</v>
      </c>
      <c r="M90" s="344">
        <v>1651.75</v>
      </c>
      <c r="N90" s="344">
        <v>1636.3</v>
      </c>
      <c r="O90" s="344">
        <v>117517950</v>
      </c>
      <c r="P90" s="347">
        <v>2.8912993480495462E-3</v>
      </c>
    </row>
    <row r="91" spans="1:16" ht="12.75" customHeight="1">
      <c r="A91" s="33">
        <v>81</v>
      </c>
      <c r="B91" s="364" t="s">
        <v>68</v>
      </c>
      <c r="C91" s="343" t="s">
        <v>130</v>
      </c>
      <c r="D91" s="365">
        <v>45197</v>
      </c>
      <c r="E91" s="346">
        <v>647.70000000000005</v>
      </c>
      <c r="F91" s="343">
        <v>650.33333333333337</v>
      </c>
      <c r="G91" s="342">
        <v>642.86666666666679</v>
      </c>
      <c r="H91" s="342">
        <v>638.03333333333342</v>
      </c>
      <c r="I91" s="342">
        <v>630.56666666666683</v>
      </c>
      <c r="J91" s="342">
        <v>655.16666666666674</v>
      </c>
      <c r="K91" s="342">
        <v>662.63333333333321</v>
      </c>
      <c r="L91" s="342">
        <v>667.4666666666667</v>
      </c>
      <c r="M91" s="344">
        <v>657.8</v>
      </c>
      <c r="N91" s="344">
        <v>645.5</v>
      </c>
      <c r="O91" s="344">
        <v>16603400</v>
      </c>
      <c r="P91" s="347">
        <v>4.0750189615941526E-2</v>
      </c>
    </row>
    <row r="92" spans="1:16" ht="12.75" customHeight="1">
      <c r="A92" s="33">
        <v>82</v>
      </c>
      <c r="B92" s="364" t="s">
        <v>56</v>
      </c>
      <c r="C92" s="343" t="s">
        <v>131</v>
      </c>
      <c r="D92" s="365">
        <v>45197</v>
      </c>
      <c r="E92" s="346">
        <v>2995.45</v>
      </c>
      <c r="F92" s="343">
        <v>2999.65</v>
      </c>
      <c r="G92" s="342">
        <v>2971.8</v>
      </c>
      <c r="H92" s="342">
        <v>2948.15</v>
      </c>
      <c r="I92" s="342">
        <v>2920.3</v>
      </c>
      <c r="J92" s="342">
        <v>3023.3</v>
      </c>
      <c r="K92" s="342">
        <v>3051.1499999999996</v>
      </c>
      <c r="L92" s="342">
        <v>3074.8</v>
      </c>
      <c r="M92" s="344">
        <v>3027.5</v>
      </c>
      <c r="N92" s="344">
        <v>2976</v>
      </c>
      <c r="O92" s="344">
        <v>3824100</v>
      </c>
      <c r="P92" s="347">
        <v>5.0865622423742783E-2</v>
      </c>
    </row>
    <row r="93" spans="1:16" ht="12.75" customHeight="1">
      <c r="A93" s="33">
        <v>83</v>
      </c>
      <c r="B93" s="364" t="s">
        <v>132</v>
      </c>
      <c r="C93" s="343" t="s">
        <v>133</v>
      </c>
      <c r="D93" s="365">
        <v>45197</v>
      </c>
      <c r="E93" s="346">
        <v>499.65</v>
      </c>
      <c r="F93" s="343">
        <v>498.65000000000003</v>
      </c>
      <c r="G93" s="342">
        <v>487.55000000000007</v>
      </c>
      <c r="H93" s="342">
        <v>475.45000000000005</v>
      </c>
      <c r="I93" s="342">
        <v>464.35000000000008</v>
      </c>
      <c r="J93" s="342">
        <v>510.75000000000006</v>
      </c>
      <c r="K93" s="342">
        <v>521.85000000000014</v>
      </c>
      <c r="L93" s="342">
        <v>533.95000000000005</v>
      </c>
      <c r="M93" s="344">
        <v>509.75</v>
      </c>
      <c r="N93" s="344">
        <v>486.55</v>
      </c>
      <c r="O93" s="344">
        <v>27893600</v>
      </c>
      <c r="P93" s="347">
        <v>6.6595289079229125E-2</v>
      </c>
    </row>
    <row r="94" spans="1:16" ht="12.75" customHeight="1">
      <c r="A94" s="33">
        <v>84</v>
      </c>
      <c r="B94" s="364" t="s">
        <v>132</v>
      </c>
      <c r="C94" s="349" t="s">
        <v>134</v>
      </c>
      <c r="D94" s="365">
        <v>45197</v>
      </c>
      <c r="E94" s="346">
        <v>161</v>
      </c>
      <c r="F94" s="343">
        <v>159.5</v>
      </c>
      <c r="G94" s="342">
        <v>157.55000000000001</v>
      </c>
      <c r="H94" s="342">
        <v>154.10000000000002</v>
      </c>
      <c r="I94" s="342">
        <v>152.15000000000003</v>
      </c>
      <c r="J94" s="342">
        <v>162.94999999999999</v>
      </c>
      <c r="K94" s="342">
        <v>164.89999999999998</v>
      </c>
      <c r="L94" s="342">
        <v>168.34999999999997</v>
      </c>
      <c r="M94" s="344">
        <v>161.44999999999999</v>
      </c>
      <c r="N94" s="344">
        <v>156.05000000000001</v>
      </c>
      <c r="O94" s="344">
        <v>33220400</v>
      </c>
      <c r="P94" s="347">
        <v>-1.1979823455233291E-2</v>
      </c>
    </row>
    <row r="95" spans="1:16" ht="12.75" customHeight="1">
      <c r="A95" s="33">
        <v>85</v>
      </c>
      <c r="B95" s="364" t="s">
        <v>84</v>
      </c>
      <c r="C95" s="343" t="s">
        <v>135</v>
      </c>
      <c r="D95" s="365">
        <v>45197</v>
      </c>
      <c r="E95" s="346">
        <v>259.55</v>
      </c>
      <c r="F95" s="343">
        <v>258.23333333333335</v>
      </c>
      <c r="G95" s="342">
        <v>256.26666666666671</v>
      </c>
      <c r="H95" s="342">
        <v>252.98333333333335</v>
      </c>
      <c r="I95" s="342">
        <v>251.01666666666671</v>
      </c>
      <c r="J95" s="342">
        <v>261.51666666666671</v>
      </c>
      <c r="K95" s="342">
        <v>263.48333333333341</v>
      </c>
      <c r="L95" s="342">
        <v>266.76666666666671</v>
      </c>
      <c r="M95" s="344">
        <v>260.2</v>
      </c>
      <c r="N95" s="344">
        <v>254.95</v>
      </c>
      <c r="O95" s="344">
        <v>50814000</v>
      </c>
      <c r="P95" s="347">
        <v>2.1299254526091589E-3</v>
      </c>
    </row>
    <row r="96" spans="1:16" ht="12.75" customHeight="1">
      <c r="A96" s="33">
        <v>86</v>
      </c>
      <c r="B96" s="364" t="s">
        <v>59</v>
      </c>
      <c r="C96" s="343" t="s">
        <v>136</v>
      </c>
      <c r="D96" s="365">
        <v>45197</v>
      </c>
      <c r="E96" s="346">
        <v>2506.5</v>
      </c>
      <c r="F96" s="343">
        <v>2507.8666666666668</v>
      </c>
      <c r="G96" s="342">
        <v>2496.7833333333338</v>
      </c>
      <c r="H96" s="342">
        <v>2487.0666666666671</v>
      </c>
      <c r="I96" s="342">
        <v>2475.983333333334</v>
      </c>
      <c r="J96" s="342">
        <v>2517.5833333333335</v>
      </c>
      <c r="K96" s="342">
        <v>2528.6666666666665</v>
      </c>
      <c r="L96" s="342">
        <v>2538.3833333333332</v>
      </c>
      <c r="M96" s="344">
        <v>2518.9499999999998</v>
      </c>
      <c r="N96" s="344">
        <v>2498.15</v>
      </c>
      <c r="O96" s="344">
        <v>10365000</v>
      </c>
      <c r="P96" s="347">
        <v>5.8095733929501119E-2</v>
      </c>
    </row>
    <row r="97" spans="1:16" ht="12.75" customHeight="1">
      <c r="A97" s="33">
        <v>87</v>
      </c>
      <c r="B97" s="364" t="s">
        <v>68</v>
      </c>
      <c r="C97" s="343" t="s">
        <v>137</v>
      </c>
      <c r="D97" s="365">
        <v>45197</v>
      </c>
      <c r="E97" s="346">
        <v>191.65</v>
      </c>
      <c r="F97" s="343">
        <v>191.06666666666669</v>
      </c>
      <c r="G97" s="342">
        <v>187.58333333333337</v>
      </c>
      <c r="H97" s="342">
        <v>183.51666666666668</v>
      </c>
      <c r="I97" s="342">
        <v>180.03333333333336</v>
      </c>
      <c r="J97" s="342">
        <v>195.13333333333338</v>
      </c>
      <c r="K97" s="342">
        <v>198.61666666666667</v>
      </c>
      <c r="L97" s="342">
        <v>202.68333333333339</v>
      </c>
      <c r="M97" s="344">
        <v>194.55</v>
      </c>
      <c r="N97" s="344">
        <v>187</v>
      </c>
      <c r="O97" s="344">
        <v>58466400</v>
      </c>
      <c r="P97" s="347">
        <v>-4.8611111111111112E-3</v>
      </c>
    </row>
    <row r="98" spans="1:16" ht="12.75" customHeight="1">
      <c r="A98" s="33">
        <v>88</v>
      </c>
      <c r="B98" s="364" t="s">
        <v>63</v>
      </c>
      <c r="C98" s="343" t="s">
        <v>138</v>
      </c>
      <c r="D98" s="365">
        <v>45197</v>
      </c>
      <c r="E98" s="346">
        <v>991.15</v>
      </c>
      <c r="F98" s="343">
        <v>990.88333333333321</v>
      </c>
      <c r="G98" s="342">
        <v>985.81666666666638</v>
      </c>
      <c r="H98" s="342">
        <v>980.48333333333312</v>
      </c>
      <c r="I98" s="342">
        <v>975.41666666666629</v>
      </c>
      <c r="J98" s="342">
        <v>996.21666666666647</v>
      </c>
      <c r="K98" s="342">
        <v>1001.2833333333333</v>
      </c>
      <c r="L98" s="342">
        <v>1006.6166666666666</v>
      </c>
      <c r="M98" s="344">
        <v>995.95</v>
      </c>
      <c r="N98" s="344">
        <v>985.55</v>
      </c>
      <c r="O98" s="344">
        <v>86438100</v>
      </c>
      <c r="P98" s="347">
        <v>3.5678293943629921E-3</v>
      </c>
    </row>
    <row r="99" spans="1:16" ht="12.75" customHeight="1">
      <c r="A99" s="33">
        <v>89</v>
      </c>
      <c r="B99" s="364" t="s">
        <v>68</v>
      </c>
      <c r="C99" s="343" t="s">
        <v>139</v>
      </c>
      <c r="D99" s="365">
        <v>45197</v>
      </c>
      <c r="E99" s="346">
        <v>1374.75</v>
      </c>
      <c r="F99" s="343">
        <v>1369.1833333333334</v>
      </c>
      <c r="G99" s="342">
        <v>1359.3166666666668</v>
      </c>
      <c r="H99" s="342">
        <v>1343.8833333333334</v>
      </c>
      <c r="I99" s="342">
        <v>1334.0166666666669</v>
      </c>
      <c r="J99" s="342">
        <v>1384.6166666666668</v>
      </c>
      <c r="K99" s="342">
        <v>1394.4833333333336</v>
      </c>
      <c r="L99" s="342">
        <v>1409.9166666666667</v>
      </c>
      <c r="M99" s="344">
        <v>1379.05</v>
      </c>
      <c r="N99" s="344">
        <v>1353.75</v>
      </c>
      <c r="O99" s="344">
        <v>3051000</v>
      </c>
      <c r="P99" s="347">
        <v>8.2007544694111863E-4</v>
      </c>
    </row>
    <row r="100" spans="1:16" ht="12.75" customHeight="1">
      <c r="A100" s="33">
        <v>90</v>
      </c>
      <c r="B100" s="364" t="s">
        <v>68</v>
      </c>
      <c r="C100" s="343" t="s">
        <v>140</v>
      </c>
      <c r="D100" s="365">
        <v>45197</v>
      </c>
      <c r="E100" s="346">
        <v>570.04999999999995</v>
      </c>
      <c r="F100" s="343">
        <v>569.24999999999989</v>
      </c>
      <c r="G100" s="342">
        <v>565.8499999999998</v>
      </c>
      <c r="H100" s="342">
        <v>561.64999999999986</v>
      </c>
      <c r="I100" s="342">
        <v>558.24999999999977</v>
      </c>
      <c r="J100" s="342">
        <v>573.44999999999982</v>
      </c>
      <c r="K100" s="342">
        <v>576.84999999999991</v>
      </c>
      <c r="L100" s="342">
        <v>581.04999999999984</v>
      </c>
      <c r="M100" s="344">
        <v>572.65</v>
      </c>
      <c r="N100" s="344">
        <v>565.04999999999995</v>
      </c>
      <c r="O100" s="344">
        <v>6558000</v>
      </c>
      <c r="P100" s="347">
        <v>-1.8189984280260498E-2</v>
      </c>
    </row>
    <row r="101" spans="1:16" ht="12.75" customHeight="1">
      <c r="A101" s="33">
        <v>91</v>
      </c>
      <c r="B101" s="364" t="s">
        <v>79</v>
      </c>
      <c r="C101" s="343" t="s">
        <v>141</v>
      </c>
      <c r="D101" s="365">
        <v>45197</v>
      </c>
      <c r="E101" s="346">
        <v>10.95</v>
      </c>
      <c r="F101" s="343">
        <v>10.966666666666667</v>
      </c>
      <c r="G101" s="342">
        <v>10.733333333333334</v>
      </c>
      <c r="H101" s="342">
        <v>10.516666666666667</v>
      </c>
      <c r="I101" s="342">
        <v>10.283333333333335</v>
      </c>
      <c r="J101" s="342">
        <v>11.183333333333334</v>
      </c>
      <c r="K101" s="342">
        <v>11.416666666666664</v>
      </c>
      <c r="L101" s="342">
        <v>11.633333333333333</v>
      </c>
      <c r="M101" s="344">
        <v>11.2</v>
      </c>
      <c r="N101" s="344">
        <v>10.75</v>
      </c>
      <c r="O101" s="344">
        <v>1258560000</v>
      </c>
      <c r="P101" s="347">
        <v>-4.1147053237956576E-3</v>
      </c>
    </row>
    <row r="102" spans="1:16" ht="12.75" customHeight="1">
      <c r="A102" s="33">
        <v>92</v>
      </c>
      <c r="B102" s="364" t="s">
        <v>68</v>
      </c>
      <c r="C102" s="349" t="s">
        <v>142</v>
      </c>
      <c r="D102" s="365">
        <v>45197</v>
      </c>
      <c r="E102" s="346">
        <v>125.65</v>
      </c>
      <c r="F102" s="343">
        <v>125.39999999999999</v>
      </c>
      <c r="G102" s="342">
        <v>124.29999999999998</v>
      </c>
      <c r="H102" s="342">
        <v>122.94999999999999</v>
      </c>
      <c r="I102" s="342">
        <v>121.84999999999998</v>
      </c>
      <c r="J102" s="342">
        <v>126.74999999999999</v>
      </c>
      <c r="K102" s="342">
        <v>127.84999999999998</v>
      </c>
      <c r="L102" s="342">
        <v>129.19999999999999</v>
      </c>
      <c r="M102" s="344">
        <v>126.5</v>
      </c>
      <c r="N102" s="344">
        <v>124.05</v>
      </c>
      <c r="O102" s="344">
        <v>103460000</v>
      </c>
      <c r="P102" s="347">
        <v>-4.0431266846361188E-3</v>
      </c>
    </row>
    <row r="103" spans="1:16" ht="12.75" customHeight="1">
      <c r="A103" s="33">
        <v>93</v>
      </c>
      <c r="B103" s="364" t="s">
        <v>63</v>
      </c>
      <c r="C103" s="343" t="s">
        <v>143</v>
      </c>
      <c r="D103" s="365">
        <v>45197</v>
      </c>
      <c r="E103" s="346">
        <v>93.3</v>
      </c>
      <c r="F103" s="343">
        <v>93.2</v>
      </c>
      <c r="G103" s="342">
        <v>92.2</v>
      </c>
      <c r="H103" s="342">
        <v>91.1</v>
      </c>
      <c r="I103" s="342">
        <v>90.1</v>
      </c>
      <c r="J103" s="342">
        <v>94.300000000000011</v>
      </c>
      <c r="K103" s="342">
        <v>95.300000000000011</v>
      </c>
      <c r="L103" s="342">
        <v>96.40000000000002</v>
      </c>
      <c r="M103" s="344">
        <v>94.2</v>
      </c>
      <c r="N103" s="344">
        <v>92.1</v>
      </c>
      <c r="O103" s="344">
        <v>299145000</v>
      </c>
      <c r="P103" s="347">
        <v>1.7500000000000002E-2</v>
      </c>
    </row>
    <row r="104" spans="1:16" ht="12.75" customHeight="1">
      <c r="A104" s="33">
        <v>94</v>
      </c>
      <c r="B104" s="364" t="s">
        <v>45</v>
      </c>
      <c r="C104" s="340" t="s">
        <v>144</v>
      </c>
      <c r="D104" s="365">
        <v>45197</v>
      </c>
      <c r="E104" s="346">
        <v>135.1</v>
      </c>
      <c r="F104" s="343">
        <v>135.08333333333334</v>
      </c>
      <c r="G104" s="342">
        <v>134.16666666666669</v>
      </c>
      <c r="H104" s="342">
        <v>133.23333333333335</v>
      </c>
      <c r="I104" s="342">
        <v>132.31666666666669</v>
      </c>
      <c r="J104" s="342">
        <v>136.01666666666668</v>
      </c>
      <c r="K104" s="342">
        <v>136.93333333333337</v>
      </c>
      <c r="L104" s="342">
        <v>137.86666666666667</v>
      </c>
      <c r="M104" s="344">
        <v>136</v>
      </c>
      <c r="N104" s="344">
        <v>134.15</v>
      </c>
      <c r="O104" s="344">
        <v>71996250</v>
      </c>
      <c r="P104" s="347">
        <v>-3.0108613286183378E-2</v>
      </c>
    </row>
    <row r="105" spans="1:16" ht="12.75" customHeight="1">
      <c r="A105" s="33">
        <v>95</v>
      </c>
      <c r="B105" s="364" t="s">
        <v>84</v>
      </c>
      <c r="C105" s="343" t="s">
        <v>145</v>
      </c>
      <c r="D105" s="365">
        <v>45197</v>
      </c>
      <c r="E105" s="346">
        <v>471.6</v>
      </c>
      <c r="F105" s="343">
        <v>469.15000000000003</v>
      </c>
      <c r="G105" s="342">
        <v>466.25000000000006</v>
      </c>
      <c r="H105" s="342">
        <v>460.90000000000003</v>
      </c>
      <c r="I105" s="342">
        <v>458.00000000000006</v>
      </c>
      <c r="J105" s="342">
        <v>474.50000000000006</v>
      </c>
      <c r="K105" s="342">
        <v>477.40000000000003</v>
      </c>
      <c r="L105" s="342">
        <v>482.75000000000006</v>
      </c>
      <c r="M105" s="344">
        <v>472.05</v>
      </c>
      <c r="N105" s="344">
        <v>463.8</v>
      </c>
      <c r="O105" s="344">
        <v>13267375</v>
      </c>
      <c r="P105" s="347">
        <v>8.3603302330442046E-3</v>
      </c>
    </row>
    <row r="106" spans="1:16" ht="12.75" customHeight="1">
      <c r="A106" s="33">
        <v>96</v>
      </c>
      <c r="B106" s="364" t="s">
        <v>117</v>
      </c>
      <c r="C106" s="340" t="s">
        <v>146</v>
      </c>
      <c r="D106" s="365">
        <v>45197</v>
      </c>
      <c r="E106" s="346">
        <v>424.2</v>
      </c>
      <c r="F106" s="343">
        <v>421.51666666666665</v>
      </c>
      <c r="G106" s="342">
        <v>417.88333333333333</v>
      </c>
      <c r="H106" s="342">
        <v>411.56666666666666</v>
      </c>
      <c r="I106" s="342">
        <v>407.93333333333334</v>
      </c>
      <c r="J106" s="342">
        <v>427.83333333333331</v>
      </c>
      <c r="K106" s="342">
        <v>431.46666666666664</v>
      </c>
      <c r="L106" s="342">
        <v>437.7833333333333</v>
      </c>
      <c r="M106" s="344">
        <v>425.15</v>
      </c>
      <c r="N106" s="344">
        <v>415.2</v>
      </c>
      <c r="O106" s="344">
        <v>19156000</v>
      </c>
      <c r="P106" s="347">
        <v>1.0441683199331732E-4</v>
      </c>
    </row>
    <row r="107" spans="1:16" ht="12.75" customHeight="1">
      <c r="A107" s="33">
        <v>97</v>
      </c>
      <c r="B107" s="364" t="s">
        <v>49</v>
      </c>
      <c r="C107" s="348" t="s">
        <v>147</v>
      </c>
      <c r="D107" s="365">
        <v>45197</v>
      </c>
      <c r="E107" s="346">
        <v>251.8</v>
      </c>
      <c r="F107" s="343">
        <v>250.93333333333337</v>
      </c>
      <c r="G107" s="342">
        <v>245.96666666666673</v>
      </c>
      <c r="H107" s="342">
        <v>240.13333333333335</v>
      </c>
      <c r="I107" s="342">
        <v>235.16666666666671</v>
      </c>
      <c r="J107" s="342">
        <v>256.76666666666677</v>
      </c>
      <c r="K107" s="342">
        <v>261.73333333333335</v>
      </c>
      <c r="L107" s="342">
        <v>267.56666666666672</v>
      </c>
      <c r="M107" s="344">
        <v>255.9</v>
      </c>
      <c r="N107" s="344">
        <v>245.1</v>
      </c>
      <c r="O107" s="344">
        <v>21373000</v>
      </c>
      <c r="P107" s="347">
        <v>-2.7704485488126648E-2</v>
      </c>
    </row>
    <row r="108" spans="1:16" ht="12.75" customHeight="1">
      <c r="A108" s="33">
        <v>98</v>
      </c>
      <c r="B108" s="364" t="s">
        <v>45</v>
      </c>
      <c r="C108" s="340" t="s">
        <v>148</v>
      </c>
      <c r="D108" s="365">
        <v>45197</v>
      </c>
      <c r="E108" s="346">
        <v>3114.35</v>
      </c>
      <c r="F108" s="343">
        <v>3107.4</v>
      </c>
      <c r="G108" s="342">
        <v>3089.8</v>
      </c>
      <c r="H108" s="342">
        <v>3065.25</v>
      </c>
      <c r="I108" s="342">
        <v>3047.65</v>
      </c>
      <c r="J108" s="342">
        <v>3131.9500000000003</v>
      </c>
      <c r="K108" s="342">
        <v>3149.5499999999997</v>
      </c>
      <c r="L108" s="342">
        <v>3174.1000000000004</v>
      </c>
      <c r="M108" s="344">
        <v>3125</v>
      </c>
      <c r="N108" s="344">
        <v>3082.85</v>
      </c>
      <c r="O108" s="344">
        <v>555300</v>
      </c>
      <c r="P108" s="347">
        <v>-1.8037135278514589E-2</v>
      </c>
    </row>
    <row r="109" spans="1:16" ht="12.75" customHeight="1">
      <c r="A109" s="33">
        <v>99</v>
      </c>
      <c r="B109" s="364" t="s">
        <v>45</v>
      </c>
      <c r="C109" s="343" t="s">
        <v>149</v>
      </c>
      <c r="D109" s="365">
        <v>45197</v>
      </c>
      <c r="E109" s="346">
        <v>2466.15</v>
      </c>
      <c r="F109" s="343">
        <v>2461.7166666666667</v>
      </c>
      <c r="G109" s="342">
        <v>2440.9833333333336</v>
      </c>
      <c r="H109" s="342">
        <v>2415.8166666666671</v>
      </c>
      <c r="I109" s="342">
        <v>2395.0833333333339</v>
      </c>
      <c r="J109" s="342">
        <v>2486.8833333333332</v>
      </c>
      <c r="K109" s="342">
        <v>2507.6166666666659</v>
      </c>
      <c r="L109" s="342">
        <v>2532.7833333333328</v>
      </c>
      <c r="M109" s="344">
        <v>2482.4499999999998</v>
      </c>
      <c r="N109" s="344">
        <v>2436.5500000000002</v>
      </c>
      <c r="O109" s="344">
        <v>5199600</v>
      </c>
      <c r="P109" s="347">
        <v>-4.0841173215273932E-2</v>
      </c>
    </row>
    <row r="110" spans="1:16" ht="12.75" customHeight="1">
      <c r="A110" s="33">
        <v>100</v>
      </c>
      <c r="B110" s="364" t="s">
        <v>63</v>
      </c>
      <c r="C110" s="343" t="s">
        <v>150</v>
      </c>
      <c r="D110" s="365">
        <v>45197</v>
      </c>
      <c r="E110" s="346">
        <v>1458.85</v>
      </c>
      <c r="F110" s="343">
        <v>1460.5166666666667</v>
      </c>
      <c r="G110" s="342">
        <v>1450.8833333333332</v>
      </c>
      <c r="H110" s="342">
        <v>1442.9166666666665</v>
      </c>
      <c r="I110" s="342">
        <v>1433.2833333333331</v>
      </c>
      <c r="J110" s="342">
        <v>1468.4833333333333</v>
      </c>
      <c r="K110" s="342">
        <v>1478.116666666667</v>
      </c>
      <c r="L110" s="342">
        <v>1486.0833333333335</v>
      </c>
      <c r="M110" s="344">
        <v>1470.15</v>
      </c>
      <c r="N110" s="344">
        <v>1452.55</v>
      </c>
      <c r="O110" s="344">
        <v>21088000</v>
      </c>
      <c r="P110" s="347">
        <v>-1.5624260214951943E-3</v>
      </c>
    </row>
    <row r="111" spans="1:16" ht="12.75" customHeight="1">
      <c r="A111" s="33">
        <v>101</v>
      </c>
      <c r="B111" s="364" t="s">
        <v>79</v>
      </c>
      <c r="C111" s="343" t="s">
        <v>151</v>
      </c>
      <c r="D111" s="365">
        <v>45197</v>
      </c>
      <c r="E111" s="346">
        <v>184.5</v>
      </c>
      <c r="F111" s="343">
        <v>184.41666666666666</v>
      </c>
      <c r="G111" s="342">
        <v>182.5333333333333</v>
      </c>
      <c r="H111" s="342">
        <v>180.56666666666663</v>
      </c>
      <c r="I111" s="342">
        <v>178.68333333333328</v>
      </c>
      <c r="J111" s="342">
        <v>186.38333333333333</v>
      </c>
      <c r="K111" s="342">
        <v>188.26666666666671</v>
      </c>
      <c r="L111" s="342">
        <v>190.23333333333335</v>
      </c>
      <c r="M111" s="344">
        <v>186.3</v>
      </c>
      <c r="N111" s="344">
        <v>182.45</v>
      </c>
      <c r="O111" s="344">
        <v>95880000</v>
      </c>
      <c r="P111" s="347">
        <v>1.7059184188696938E-2</v>
      </c>
    </row>
    <row r="112" spans="1:16" ht="12.75" customHeight="1">
      <c r="A112" s="33">
        <v>102</v>
      </c>
      <c r="B112" s="364" t="s">
        <v>87</v>
      </c>
      <c r="C112" s="343" t="s">
        <v>152</v>
      </c>
      <c r="D112" s="365">
        <v>45197</v>
      </c>
      <c r="E112" s="346">
        <v>1508.3</v>
      </c>
      <c r="F112" s="343">
        <v>1507.9833333333333</v>
      </c>
      <c r="G112" s="342">
        <v>1502.5666666666666</v>
      </c>
      <c r="H112" s="342">
        <v>1496.8333333333333</v>
      </c>
      <c r="I112" s="342">
        <v>1491.4166666666665</v>
      </c>
      <c r="J112" s="342">
        <v>1513.7166666666667</v>
      </c>
      <c r="K112" s="342">
        <v>1519.1333333333332</v>
      </c>
      <c r="L112" s="342">
        <v>1524.8666666666668</v>
      </c>
      <c r="M112" s="344">
        <v>1513.4</v>
      </c>
      <c r="N112" s="344">
        <v>1502.25</v>
      </c>
      <c r="O112" s="344">
        <v>24246000</v>
      </c>
      <c r="P112" s="347">
        <v>2.9624093356661173E-2</v>
      </c>
    </row>
    <row r="113" spans="1:16" ht="12.75" customHeight="1">
      <c r="A113" s="33">
        <v>103</v>
      </c>
      <c r="B113" s="364" t="s">
        <v>84</v>
      </c>
      <c r="C113" s="343" t="s">
        <v>154</v>
      </c>
      <c r="D113" s="365">
        <v>45197</v>
      </c>
      <c r="E113" s="346">
        <v>94.95</v>
      </c>
      <c r="F113" s="343">
        <v>94.533333333333346</v>
      </c>
      <c r="G113" s="342">
        <v>93.766666666666694</v>
      </c>
      <c r="H113" s="342">
        <v>92.583333333333343</v>
      </c>
      <c r="I113" s="342">
        <v>91.816666666666691</v>
      </c>
      <c r="J113" s="342">
        <v>95.716666666666697</v>
      </c>
      <c r="K113" s="342">
        <v>96.483333333333348</v>
      </c>
      <c r="L113" s="342">
        <v>97.6666666666667</v>
      </c>
      <c r="M113" s="344">
        <v>95.3</v>
      </c>
      <c r="N113" s="344">
        <v>93.35</v>
      </c>
      <c r="O113" s="344">
        <v>121816500</v>
      </c>
      <c r="P113" s="347">
        <v>1.3054406875861509E-2</v>
      </c>
    </row>
    <row r="114" spans="1:16" ht="12.75" customHeight="1">
      <c r="A114" s="33">
        <v>104</v>
      </c>
      <c r="B114" s="364" t="s">
        <v>43</v>
      </c>
      <c r="C114" s="340" t="s">
        <v>155</v>
      </c>
      <c r="D114" s="365">
        <v>45197</v>
      </c>
      <c r="E114" s="346">
        <v>902.65</v>
      </c>
      <c r="F114" s="343">
        <v>899.80000000000007</v>
      </c>
      <c r="G114" s="342">
        <v>894.60000000000014</v>
      </c>
      <c r="H114" s="342">
        <v>886.55000000000007</v>
      </c>
      <c r="I114" s="342">
        <v>881.35000000000014</v>
      </c>
      <c r="J114" s="342">
        <v>907.85000000000014</v>
      </c>
      <c r="K114" s="342">
        <v>913.05000000000018</v>
      </c>
      <c r="L114" s="342">
        <v>921.10000000000014</v>
      </c>
      <c r="M114" s="344">
        <v>905</v>
      </c>
      <c r="N114" s="344">
        <v>891.75</v>
      </c>
      <c r="O114" s="344">
        <v>1426750</v>
      </c>
      <c r="P114" s="347">
        <v>-3.7702761946514687E-2</v>
      </c>
    </row>
    <row r="115" spans="1:16" ht="12.75" customHeight="1">
      <c r="A115" s="33">
        <v>105</v>
      </c>
      <c r="B115" s="364" t="s">
        <v>45</v>
      </c>
      <c r="C115" s="343" t="s">
        <v>156</v>
      </c>
      <c r="D115" s="365">
        <v>45197</v>
      </c>
      <c r="E115" s="346">
        <v>698</v>
      </c>
      <c r="F115" s="343">
        <v>698.26666666666677</v>
      </c>
      <c r="G115" s="342">
        <v>691.88333333333355</v>
      </c>
      <c r="H115" s="342">
        <v>685.76666666666677</v>
      </c>
      <c r="I115" s="342">
        <v>679.38333333333355</v>
      </c>
      <c r="J115" s="342">
        <v>704.38333333333355</v>
      </c>
      <c r="K115" s="342">
        <v>710.76666666666677</v>
      </c>
      <c r="L115" s="342">
        <v>716.88333333333355</v>
      </c>
      <c r="M115" s="344">
        <v>704.65</v>
      </c>
      <c r="N115" s="344">
        <v>692.15</v>
      </c>
      <c r="O115" s="344">
        <v>18390750</v>
      </c>
      <c r="P115" s="347">
        <v>1.9944678992575338E-2</v>
      </c>
    </row>
    <row r="116" spans="1:16" ht="12.75" customHeight="1">
      <c r="A116" s="33">
        <v>106</v>
      </c>
      <c r="B116" s="364" t="s">
        <v>59</v>
      </c>
      <c r="C116" s="343" t="s">
        <v>157</v>
      </c>
      <c r="D116" s="365">
        <v>45197</v>
      </c>
      <c r="E116" s="346">
        <v>451.55</v>
      </c>
      <c r="F116" s="343">
        <v>452.33333333333331</v>
      </c>
      <c r="G116" s="342">
        <v>447.81666666666661</v>
      </c>
      <c r="H116" s="342">
        <v>444.08333333333331</v>
      </c>
      <c r="I116" s="342">
        <v>439.56666666666661</v>
      </c>
      <c r="J116" s="342">
        <v>456.06666666666661</v>
      </c>
      <c r="K116" s="342">
        <v>460.58333333333337</v>
      </c>
      <c r="L116" s="342">
        <v>464.31666666666661</v>
      </c>
      <c r="M116" s="344">
        <v>456.85</v>
      </c>
      <c r="N116" s="344">
        <v>448.6</v>
      </c>
      <c r="O116" s="344">
        <v>73891200</v>
      </c>
      <c r="P116" s="347">
        <v>3.544763570323535E-2</v>
      </c>
    </row>
    <row r="117" spans="1:16" ht="12.75" customHeight="1">
      <c r="A117" s="33">
        <v>107</v>
      </c>
      <c r="B117" s="364" t="s">
        <v>132</v>
      </c>
      <c r="C117" s="343" t="s">
        <v>158</v>
      </c>
      <c r="D117" s="365">
        <v>45197</v>
      </c>
      <c r="E117" s="346">
        <v>713.95</v>
      </c>
      <c r="F117" s="343">
        <v>709.80000000000007</v>
      </c>
      <c r="G117" s="342">
        <v>700.60000000000014</v>
      </c>
      <c r="H117" s="342">
        <v>687.25000000000011</v>
      </c>
      <c r="I117" s="342">
        <v>678.05000000000018</v>
      </c>
      <c r="J117" s="342">
        <v>723.15000000000009</v>
      </c>
      <c r="K117" s="342">
        <v>732.35000000000014</v>
      </c>
      <c r="L117" s="342">
        <v>745.7</v>
      </c>
      <c r="M117" s="344">
        <v>719</v>
      </c>
      <c r="N117" s="344">
        <v>696.45</v>
      </c>
      <c r="O117" s="344">
        <v>23637500</v>
      </c>
      <c r="P117" s="347">
        <v>-1.8580029063732614E-2</v>
      </c>
    </row>
    <row r="118" spans="1:16" ht="12.75" customHeight="1">
      <c r="A118" s="33">
        <v>108</v>
      </c>
      <c r="B118" s="364" t="s">
        <v>49</v>
      </c>
      <c r="C118" s="348" t="s">
        <v>159</v>
      </c>
      <c r="D118" s="365">
        <v>45197</v>
      </c>
      <c r="E118" s="346">
        <v>3322.4</v>
      </c>
      <c r="F118" s="343">
        <v>3321.7000000000003</v>
      </c>
      <c r="G118" s="342">
        <v>3281.8500000000004</v>
      </c>
      <c r="H118" s="342">
        <v>3241.3</v>
      </c>
      <c r="I118" s="342">
        <v>3201.4500000000003</v>
      </c>
      <c r="J118" s="342">
        <v>3362.2500000000005</v>
      </c>
      <c r="K118" s="342">
        <v>3402.1</v>
      </c>
      <c r="L118" s="342">
        <v>3442.6500000000005</v>
      </c>
      <c r="M118" s="344">
        <v>3361.55</v>
      </c>
      <c r="N118" s="344">
        <v>3281.15</v>
      </c>
      <c r="O118" s="344">
        <v>658750</v>
      </c>
      <c r="P118" s="347">
        <v>-4.9422799422799424E-2</v>
      </c>
    </row>
    <row r="119" spans="1:16" ht="12.75" customHeight="1">
      <c r="A119" s="33">
        <v>109</v>
      </c>
      <c r="B119" s="364" t="s">
        <v>132</v>
      </c>
      <c r="C119" s="343" t="s">
        <v>160</v>
      </c>
      <c r="D119" s="365">
        <v>45197</v>
      </c>
      <c r="E119" s="346">
        <v>812.35</v>
      </c>
      <c r="F119" s="343">
        <v>817.01666666666677</v>
      </c>
      <c r="G119" s="342">
        <v>806.38333333333355</v>
      </c>
      <c r="H119" s="342">
        <v>800.41666666666674</v>
      </c>
      <c r="I119" s="342">
        <v>789.78333333333353</v>
      </c>
      <c r="J119" s="342">
        <v>822.98333333333358</v>
      </c>
      <c r="K119" s="342">
        <v>833.61666666666679</v>
      </c>
      <c r="L119" s="342">
        <v>839.5833333333336</v>
      </c>
      <c r="M119" s="344">
        <v>827.65</v>
      </c>
      <c r="N119" s="344">
        <v>811.05</v>
      </c>
      <c r="O119" s="344">
        <v>18763650</v>
      </c>
      <c r="P119" s="347">
        <v>2.978439653256279E-2</v>
      </c>
    </row>
    <row r="120" spans="1:16" ht="12.75" customHeight="1">
      <c r="A120" s="33">
        <v>110</v>
      </c>
      <c r="B120" s="364" t="s">
        <v>45</v>
      </c>
      <c r="C120" s="343" t="s">
        <v>161</v>
      </c>
      <c r="D120" s="365">
        <v>45197</v>
      </c>
      <c r="E120" s="346">
        <v>518.65</v>
      </c>
      <c r="F120" s="343">
        <v>517.63333333333333</v>
      </c>
      <c r="G120" s="342">
        <v>514.26666666666665</v>
      </c>
      <c r="H120" s="342">
        <v>509.88333333333333</v>
      </c>
      <c r="I120" s="342">
        <v>506.51666666666665</v>
      </c>
      <c r="J120" s="342">
        <v>522.01666666666665</v>
      </c>
      <c r="K120" s="342">
        <v>525.38333333333321</v>
      </c>
      <c r="L120" s="342">
        <v>529.76666666666665</v>
      </c>
      <c r="M120" s="344">
        <v>521</v>
      </c>
      <c r="N120" s="344">
        <v>513.25</v>
      </c>
      <c r="O120" s="344">
        <v>19332500</v>
      </c>
      <c r="P120" s="347">
        <v>4.5353159851301117E-2</v>
      </c>
    </row>
    <row r="121" spans="1:16" ht="12.75" customHeight="1">
      <c r="A121" s="33">
        <v>111</v>
      </c>
      <c r="B121" s="364" t="s">
        <v>63</v>
      </c>
      <c r="C121" s="343" t="s">
        <v>162</v>
      </c>
      <c r="D121" s="365">
        <v>45197</v>
      </c>
      <c r="E121" s="346">
        <v>1823.25</v>
      </c>
      <c r="F121" s="343">
        <v>1824.2833333333335</v>
      </c>
      <c r="G121" s="342">
        <v>1815.166666666667</v>
      </c>
      <c r="H121" s="342">
        <v>1807.0833333333335</v>
      </c>
      <c r="I121" s="342">
        <v>1797.9666666666669</v>
      </c>
      <c r="J121" s="342">
        <v>1832.366666666667</v>
      </c>
      <c r="K121" s="342">
        <v>1841.4833333333333</v>
      </c>
      <c r="L121" s="342">
        <v>1849.5666666666671</v>
      </c>
      <c r="M121" s="344">
        <v>1833.4</v>
      </c>
      <c r="N121" s="344">
        <v>1816.2</v>
      </c>
      <c r="O121" s="344">
        <v>26217200</v>
      </c>
      <c r="P121" s="347">
        <v>1.1153964825671089E-2</v>
      </c>
    </row>
    <row r="122" spans="1:16" ht="12.75" customHeight="1">
      <c r="A122" s="33">
        <v>112</v>
      </c>
      <c r="B122" s="364" t="s">
        <v>68</v>
      </c>
      <c r="C122" s="343" t="s">
        <v>163</v>
      </c>
      <c r="D122" s="365">
        <v>45197</v>
      </c>
      <c r="E122" s="346">
        <v>130.25</v>
      </c>
      <c r="F122" s="343">
        <v>129.95000000000002</v>
      </c>
      <c r="G122" s="342">
        <v>129.10000000000002</v>
      </c>
      <c r="H122" s="342">
        <v>127.95000000000002</v>
      </c>
      <c r="I122" s="342">
        <v>127.10000000000002</v>
      </c>
      <c r="J122" s="342">
        <v>131.10000000000002</v>
      </c>
      <c r="K122" s="342">
        <v>131.94999999999999</v>
      </c>
      <c r="L122" s="342">
        <v>133.10000000000002</v>
      </c>
      <c r="M122" s="344">
        <v>130.80000000000001</v>
      </c>
      <c r="N122" s="344">
        <v>128.80000000000001</v>
      </c>
      <c r="O122" s="344">
        <v>69767832</v>
      </c>
      <c r="P122" s="347">
        <v>4.6260601387818042E-3</v>
      </c>
    </row>
    <row r="123" spans="1:16" ht="12.75" customHeight="1">
      <c r="A123" s="33">
        <v>113</v>
      </c>
      <c r="B123" s="364" t="s">
        <v>45</v>
      </c>
      <c r="C123" s="343" t="s">
        <v>164</v>
      </c>
      <c r="D123" s="365">
        <v>45197</v>
      </c>
      <c r="E123" s="346">
        <v>2323.5</v>
      </c>
      <c r="F123" s="343">
        <v>2306.4166666666665</v>
      </c>
      <c r="G123" s="342">
        <v>2272.1333333333332</v>
      </c>
      <c r="H123" s="342">
        <v>2220.7666666666669</v>
      </c>
      <c r="I123" s="342">
        <v>2186.4833333333336</v>
      </c>
      <c r="J123" s="342">
        <v>2357.7833333333328</v>
      </c>
      <c r="K123" s="342">
        <v>2392.0666666666666</v>
      </c>
      <c r="L123" s="342">
        <v>2443.4333333333325</v>
      </c>
      <c r="M123" s="344">
        <v>2340.6999999999998</v>
      </c>
      <c r="N123" s="344">
        <v>2255.0500000000002</v>
      </c>
      <c r="O123" s="344">
        <v>818400</v>
      </c>
      <c r="P123" s="347">
        <v>0.22003577817531306</v>
      </c>
    </row>
    <row r="124" spans="1:16" ht="12.75" customHeight="1">
      <c r="A124" s="33">
        <v>114</v>
      </c>
      <c r="B124" s="364" t="s">
        <v>43</v>
      </c>
      <c r="C124" s="348" t="s">
        <v>165</v>
      </c>
      <c r="D124" s="365">
        <v>45197</v>
      </c>
      <c r="E124" s="346">
        <v>399.45</v>
      </c>
      <c r="F124" s="343">
        <v>396.01666666666665</v>
      </c>
      <c r="G124" s="342">
        <v>390.73333333333329</v>
      </c>
      <c r="H124" s="342">
        <v>382.01666666666665</v>
      </c>
      <c r="I124" s="342">
        <v>376.73333333333329</v>
      </c>
      <c r="J124" s="342">
        <v>404.73333333333329</v>
      </c>
      <c r="K124" s="342">
        <v>410.01666666666659</v>
      </c>
      <c r="L124" s="342">
        <v>418.73333333333329</v>
      </c>
      <c r="M124" s="344">
        <v>401.3</v>
      </c>
      <c r="N124" s="344">
        <v>387.3</v>
      </c>
      <c r="O124" s="344">
        <v>13333100</v>
      </c>
      <c r="P124" s="347">
        <v>-5.7445018627568803E-2</v>
      </c>
    </row>
    <row r="125" spans="1:16" ht="12.75" customHeight="1">
      <c r="A125" s="33">
        <v>115</v>
      </c>
      <c r="B125" s="364" t="s">
        <v>68</v>
      </c>
      <c r="C125" s="343" t="s">
        <v>166</v>
      </c>
      <c r="D125" s="365">
        <v>45197</v>
      </c>
      <c r="E125" s="346">
        <v>463.65</v>
      </c>
      <c r="F125" s="343">
        <v>463.14999999999992</v>
      </c>
      <c r="G125" s="342">
        <v>453.64999999999986</v>
      </c>
      <c r="H125" s="342">
        <v>443.64999999999992</v>
      </c>
      <c r="I125" s="342">
        <v>434.14999999999986</v>
      </c>
      <c r="J125" s="342">
        <v>473.14999999999986</v>
      </c>
      <c r="K125" s="342">
        <v>482.65</v>
      </c>
      <c r="L125" s="342">
        <v>492.64999999999986</v>
      </c>
      <c r="M125" s="344">
        <v>472.65</v>
      </c>
      <c r="N125" s="344">
        <v>453.15</v>
      </c>
      <c r="O125" s="344">
        <v>20306000</v>
      </c>
      <c r="P125" s="347">
        <v>-4.119666503187837E-3</v>
      </c>
    </row>
    <row r="126" spans="1:16" ht="12.75" customHeight="1">
      <c r="A126" s="33">
        <v>116</v>
      </c>
      <c r="B126" s="364" t="s">
        <v>41</v>
      </c>
      <c r="C126" s="343" t="s">
        <v>167</v>
      </c>
      <c r="D126" s="365">
        <v>45197</v>
      </c>
      <c r="E126" s="346">
        <v>2925.3</v>
      </c>
      <c r="F126" s="343">
        <v>2924.7166666666672</v>
      </c>
      <c r="G126" s="342">
        <v>2913.1333333333341</v>
      </c>
      <c r="H126" s="342">
        <v>2900.9666666666672</v>
      </c>
      <c r="I126" s="342">
        <v>2889.3833333333341</v>
      </c>
      <c r="J126" s="342">
        <v>2936.8833333333341</v>
      </c>
      <c r="K126" s="342">
        <v>2948.4666666666672</v>
      </c>
      <c r="L126" s="342">
        <v>2960.6333333333341</v>
      </c>
      <c r="M126" s="344">
        <v>2936.3</v>
      </c>
      <c r="N126" s="344">
        <v>2912.55</v>
      </c>
      <c r="O126" s="344">
        <v>9244500</v>
      </c>
      <c r="P126" s="347">
        <v>3.1948025853119455E-2</v>
      </c>
    </row>
    <row r="127" spans="1:16" ht="12.75" customHeight="1">
      <c r="A127" s="33">
        <v>117</v>
      </c>
      <c r="B127" s="364" t="s">
        <v>87</v>
      </c>
      <c r="C127" s="343" t="s">
        <v>168</v>
      </c>
      <c r="D127" s="365">
        <v>45197</v>
      </c>
      <c r="E127" s="346">
        <v>5518.05</v>
      </c>
      <c r="F127" s="343">
        <v>5538.4333333333334</v>
      </c>
      <c r="G127" s="342">
        <v>5479.8666666666668</v>
      </c>
      <c r="H127" s="342">
        <v>5441.6833333333334</v>
      </c>
      <c r="I127" s="342">
        <v>5383.1166666666668</v>
      </c>
      <c r="J127" s="342">
        <v>5576.6166666666668</v>
      </c>
      <c r="K127" s="342">
        <v>5635.1833333333343</v>
      </c>
      <c r="L127" s="342">
        <v>5673.3666666666668</v>
      </c>
      <c r="M127" s="344">
        <v>5597</v>
      </c>
      <c r="N127" s="344">
        <v>5500.25</v>
      </c>
      <c r="O127" s="344">
        <v>1593900</v>
      </c>
      <c r="P127" s="347">
        <v>4.7825658219110542E-2</v>
      </c>
    </row>
    <row r="128" spans="1:16" ht="12.75" customHeight="1">
      <c r="A128" s="33">
        <v>118</v>
      </c>
      <c r="B128" s="364" t="s">
        <v>87</v>
      </c>
      <c r="C128" s="343" t="s">
        <v>169</v>
      </c>
      <c r="D128" s="365">
        <v>45197</v>
      </c>
      <c r="E128" s="346">
        <v>4728.95</v>
      </c>
      <c r="F128" s="343">
        <v>4693.2</v>
      </c>
      <c r="G128" s="342">
        <v>4648.0499999999993</v>
      </c>
      <c r="H128" s="342">
        <v>4567.1499999999996</v>
      </c>
      <c r="I128" s="342">
        <v>4521.9999999999991</v>
      </c>
      <c r="J128" s="342">
        <v>4774.0999999999995</v>
      </c>
      <c r="K128" s="342">
        <v>4819.2499999999991</v>
      </c>
      <c r="L128" s="342">
        <v>4900.1499999999996</v>
      </c>
      <c r="M128" s="344">
        <v>4738.3500000000004</v>
      </c>
      <c r="N128" s="344">
        <v>4612.3</v>
      </c>
      <c r="O128" s="344">
        <v>732400</v>
      </c>
      <c r="P128" s="347">
        <v>7.5161479741632412E-2</v>
      </c>
    </row>
    <row r="129" spans="1:16" ht="12.75" customHeight="1">
      <c r="A129" s="33">
        <v>119</v>
      </c>
      <c r="B129" s="364" t="s">
        <v>43</v>
      </c>
      <c r="C129" s="343" t="s">
        <v>170</v>
      </c>
      <c r="D129" s="365">
        <v>45197</v>
      </c>
      <c r="E129" s="346">
        <v>1157.2</v>
      </c>
      <c r="F129" s="343">
        <v>1155.0333333333333</v>
      </c>
      <c r="G129" s="342">
        <v>1146.3166666666666</v>
      </c>
      <c r="H129" s="342">
        <v>1135.4333333333334</v>
      </c>
      <c r="I129" s="342">
        <v>1126.7166666666667</v>
      </c>
      <c r="J129" s="342">
        <v>1165.9166666666665</v>
      </c>
      <c r="K129" s="342">
        <v>1174.6333333333332</v>
      </c>
      <c r="L129" s="342">
        <v>1185.5166666666664</v>
      </c>
      <c r="M129" s="344">
        <v>1163.75</v>
      </c>
      <c r="N129" s="344">
        <v>1144.1500000000001</v>
      </c>
      <c r="O129" s="344">
        <v>6965750</v>
      </c>
      <c r="P129" s="347">
        <v>-1.1221042471042471E-2</v>
      </c>
    </row>
    <row r="130" spans="1:16" ht="12.75" customHeight="1">
      <c r="A130" s="33">
        <v>120</v>
      </c>
      <c r="B130" s="364" t="s">
        <v>56</v>
      </c>
      <c r="C130" s="343" t="s">
        <v>171</v>
      </c>
      <c r="D130" s="365">
        <v>45197</v>
      </c>
      <c r="E130" s="346">
        <v>1573.6</v>
      </c>
      <c r="F130" s="343">
        <v>1565.5333333333335</v>
      </c>
      <c r="G130" s="342">
        <v>1549.166666666667</v>
      </c>
      <c r="H130" s="342">
        <v>1524.7333333333333</v>
      </c>
      <c r="I130" s="342">
        <v>1508.3666666666668</v>
      </c>
      <c r="J130" s="342">
        <v>1589.9666666666672</v>
      </c>
      <c r="K130" s="342">
        <v>1606.3333333333335</v>
      </c>
      <c r="L130" s="342">
        <v>1630.7666666666673</v>
      </c>
      <c r="M130" s="344">
        <v>1581.9</v>
      </c>
      <c r="N130" s="344">
        <v>1541.1</v>
      </c>
      <c r="O130" s="344">
        <v>15421000</v>
      </c>
      <c r="P130" s="347">
        <v>-1.36556973360197E-2</v>
      </c>
    </row>
    <row r="131" spans="1:16" ht="12.75" customHeight="1">
      <c r="A131" s="33">
        <v>121</v>
      </c>
      <c r="B131" s="364" t="s">
        <v>68</v>
      </c>
      <c r="C131" s="343" t="s">
        <v>172</v>
      </c>
      <c r="D131" s="365">
        <v>45197</v>
      </c>
      <c r="E131" s="346">
        <v>299.64999999999998</v>
      </c>
      <c r="F131" s="343">
        <v>299.31666666666666</v>
      </c>
      <c r="G131" s="342">
        <v>297.13333333333333</v>
      </c>
      <c r="H131" s="342">
        <v>294.61666666666667</v>
      </c>
      <c r="I131" s="342">
        <v>292.43333333333334</v>
      </c>
      <c r="J131" s="342">
        <v>301.83333333333331</v>
      </c>
      <c r="K131" s="342">
        <v>304.01666666666659</v>
      </c>
      <c r="L131" s="342">
        <v>306.5333333333333</v>
      </c>
      <c r="M131" s="344">
        <v>301.5</v>
      </c>
      <c r="N131" s="344">
        <v>296.8</v>
      </c>
      <c r="O131" s="344">
        <v>41692000</v>
      </c>
      <c r="P131" s="347">
        <v>-1.1944260119442602E-2</v>
      </c>
    </row>
    <row r="132" spans="1:16" ht="12.75" customHeight="1">
      <c r="A132" s="33">
        <v>122</v>
      </c>
      <c r="B132" s="364" t="s">
        <v>68</v>
      </c>
      <c r="C132" s="343" t="s">
        <v>173</v>
      </c>
      <c r="D132" s="365">
        <v>45197</v>
      </c>
      <c r="E132" s="346">
        <v>142.94999999999999</v>
      </c>
      <c r="F132" s="343">
        <v>142.73333333333332</v>
      </c>
      <c r="G132" s="342">
        <v>141.46666666666664</v>
      </c>
      <c r="H132" s="342">
        <v>139.98333333333332</v>
      </c>
      <c r="I132" s="342">
        <v>138.71666666666664</v>
      </c>
      <c r="J132" s="342">
        <v>144.21666666666664</v>
      </c>
      <c r="K132" s="342">
        <v>145.48333333333335</v>
      </c>
      <c r="L132" s="342">
        <v>146.96666666666664</v>
      </c>
      <c r="M132" s="344">
        <v>144</v>
      </c>
      <c r="N132" s="344">
        <v>141.25</v>
      </c>
      <c r="O132" s="344">
        <v>70800000</v>
      </c>
      <c r="P132" s="347">
        <v>-2.9126213592233011E-2</v>
      </c>
    </row>
    <row r="133" spans="1:16" ht="12.75" customHeight="1">
      <c r="A133" s="33">
        <v>123</v>
      </c>
      <c r="B133" s="364" t="s">
        <v>59</v>
      </c>
      <c r="C133" s="343" t="s">
        <v>174</v>
      </c>
      <c r="D133" s="365">
        <v>45197</v>
      </c>
      <c r="E133" s="346">
        <v>582.70000000000005</v>
      </c>
      <c r="F133" s="343">
        <v>584.16666666666663</v>
      </c>
      <c r="G133" s="342">
        <v>577.33333333333326</v>
      </c>
      <c r="H133" s="342">
        <v>571.96666666666658</v>
      </c>
      <c r="I133" s="342">
        <v>565.13333333333321</v>
      </c>
      <c r="J133" s="342">
        <v>589.5333333333333</v>
      </c>
      <c r="K133" s="342">
        <v>596.36666666666656</v>
      </c>
      <c r="L133" s="342">
        <v>601.73333333333335</v>
      </c>
      <c r="M133" s="344">
        <v>591</v>
      </c>
      <c r="N133" s="344">
        <v>578.79999999999995</v>
      </c>
      <c r="O133" s="344">
        <v>11527200</v>
      </c>
      <c r="P133" s="347">
        <v>1.4595496246872393E-3</v>
      </c>
    </row>
    <row r="134" spans="1:16" ht="12.75" customHeight="1">
      <c r="A134" s="33">
        <v>124</v>
      </c>
      <c r="B134" s="364" t="s">
        <v>56</v>
      </c>
      <c r="C134" s="343" t="s">
        <v>175</v>
      </c>
      <c r="D134" s="365">
        <v>45197</v>
      </c>
      <c r="E134" s="346">
        <v>10520.6</v>
      </c>
      <c r="F134" s="343">
        <v>10533.116666666667</v>
      </c>
      <c r="G134" s="342">
        <v>10459.483333333334</v>
      </c>
      <c r="H134" s="342">
        <v>10398.366666666667</v>
      </c>
      <c r="I134" s="342">
        <v>10324.733333333334</v>
      </c>
      <c r="J134" s="342">
        <v>10594.233333333334</v>
      </c>
      <c r="K134" s="342">
        <v>10667.866666666669</v>
      </c>
      <c r="L134" s="342">
        <v>10728.983333333334</v>
      </c>
      <c r="M134" s="344">
        <v>10606.75</v>
      </c>
      <c r="N134" s="344">
        <v>10472</v>
      </c>
      <c r="O134" s="344">
        <v>2785700</v>
      </c>
      <c r="P134" s="347">
        <v>8.7998841167523725E-3</v>
      </c>
    </row>
    <row r="135" spans="1:16" ht="12.75" customHeight="1">
      <c r="A135" s="33">
        <v>125</v>
      </c>
      <c r="B135" s="364" t="s">
        <v>59</v>
      </c>
      <c r="C135" s="343" t="s">
        <v>176</v>
      </c>
      <c r="D135" s="365">
        <v>45197</v>
      </c>
      <c r="E135" s="346">
        <v>1067.1500000000001</v>
      </c>
      <c r="F135" s="343">
        <v>1056.6666666666667</v>
      </c>
      <c r="G135" s="342">
        <v>1044.4833333333336</v>
      </c>
      <c r="H135" s="342">
        <v>1021.8166666666668</v>
      </c>
      <c r="I135" s="342">
        <v>1009.6333333333337</v>
      </c>
      <c r="J135" s="342">
        <v>1079.3333333333335</v>
      </c>
      <c r="K135" s="342">
        <v>1091.5166666666664</v>
      </c>
      <c r="L135" s="342">
        <v>1114.1833333333334</v>
      </c>
      <c r="M135" s="344">
        <v>1068.8499999999999</v>
      </c>
      <c r="N135" s="344">
        <v>1034</v>
      </c>
      <c r="O135" s="344">
        <v>10463600</v>
      </c>
      <c r="P135" s="347">
        <v>4.7365470852017935E-2</v>
      </c>
    </row>
    <row r="136" spans="1:16" ht="12.75" customHeight="1">
      <c r="A136" s="33">
        <v>126</v>
      </c>
      <c r="B136" s="364" t="s">
        <v>45</v>
      </c>
      <c r="C136" s="340" t="s">
        <v>177</v>
      </c>
      <c r="D136" s="365">
        <v>45197</v>
      </c>
      <c r="E136" s="346">
        <v>1761.8</v>
      </c>
      <c r="F136" s="343">
        <v>1753.2166666666665</v>
      </c>
      <c r="G136" s="342">
        <v>1736.4333333333329</v>
      </c>
      <c r="H136" s="342">
        <v>1711.0666666666664</v>
      </c>
      <c r="I136" s="342">
        <v>1694.2833333333328</v>
      </c>
      <c r="J136" s="342">
        <v>1778.583333333333</v>
      </c>
      <c r="K136" s="342">
        <v>1795.3666666666663</v>
      </c>
      <c r="L136" s="342">
        <v>1820.7333333333331</v>
      </c>
      <c r="M136" s="344">
        <v>1770</v>
      </c>
      <c r="N136" s="344">
        <v>1727.85</v>
      </c>
      <c r="O136" s="344">
        <v>2958400</v>
      </c>
      <c r="P136" s="347">
        <v>-2.285638789800502E-2</v>
      </c>
    </row>
    <row r="137" spans="1:16" ht="12.75" customHeight="1">
      <c r="A137" s="33">
        <v>127</v>
      </c>
      <c r="B137" s="364" t="s">
        <v>43</v>
      </c>
      <c r="C137" s="340" t="s">
        <v>178</v>
      </c>
      <c r="D137" s="365">
        <v>45197</v>
      </c>
      <c r="E137" s="346">
        <v>1462.35</v>
      </c>
      <c r="F137" s="343">
        <v>1464.8166666666666</v>
      </c>
      <c r="G137" s="342">
        <v>1447.7333333333331</v>
      </c>
      <c r="H137" s="342">
        <v>1433.1166666666666</v>
      </c>
      <c r="I137" s="342">
        <v>1416.0333333333331</v>
      </c>
      <c r="J137" s="342">
        <v>1479.4333333333332</v>
      </c>
      <c r="K137" s="342">
        <v>1496.5166666666667</v>
      </c>
      <c r="L137" s="342">
        <v>1511.1333333333332</v>
      </c>
      <c r="M137" s="344">
        <v>1481.9</v>
      </c>
      <c r="N137" s="344">
        <v>1450.2</v>
      </c>
      <c r="O137" s="344">
        <v>1783600</v>
      </c>
      <c r="P137" s="347">
        <v>4.2792792792792789E-3</v>
      </c>
    </row>
    <row r="138" spans="1:16" ht="12.75" customHeight="1">
      <c r="A138" s="33">
        <v>128</v>
      </c>
      <c r="B138" s="364" t="s">
        <v>68</v>
      </c>
      <c r="C138" s="343" t="s">
        <v>179</v>
      </c>
      <c r="D138" s="365">
        <v>45197</v>
      </c>
      <c r="E138" s="346">
        <v>941.7</v>
      </c>
      <c r="F138" s="343">
        <v>942.44999999999993</v>
      </c>
      <c r="G138" s="342">
        <v>932.99999999999989</v>
      </c>
      <c r="H138" s="342">
        <v>924.3</v>
      </c>
      <c r="I138" s="342">
        <v>914.84999999999991</v>
      </c>
      <c r="J138" s="342">
        <v>951.14999999999986</v>
      </c>
      <c r="K138" s="342">
        <v>960.59999999999991</v>
      </c>
      <c r="L138" s="342">
        <v>969.29999999999984</v>
      </c>
      <c r="M138" s="344">
        <v>951.9</v>
      </c>
      <c r="N138" s="344">
        <v>933.75</v>
      </c>
      <c r="O138" s="344">
        <v>6532800</v>
      </c>
      <c r="P138" s="347">
        <v>-3.1431621397224531E-2</v>
      </c>
    </row>
    <row r="139" spans="1:16" ht="12.75" customHeight="1">
      <c r="A139" s="33">
        <v>129</v>
      </c>
      <c r="B139" s="364" t="s">
        <v>84</v>
      </c>
      <c r="C139" s="343" t="s">
        <v>180</v>
      </c>
      <c r="D139" s="365">
        <v>45197</v>
      </c>
      <c r="E139" s="346">
        <v>1045.5999999999999</v>
      </c>
      <c r="F139" s="343">
        <v>1042.1666666666667</v>
      </c>
      <c r="G139" s="342">
        <v>1037.8333333333335</v>
      </c>
      <c r="H139" s="342">
        <v>1030.0666666666668</v>
      </c>
      <c r="I139" s="342">
        <v>1025.7333333333336</v>
      </c>
      <c r="J139" s="342">
        <v>1049.9333333333334</v>
      </c>
      <c r="K139" s="342">
        <v>1054.2666666666669</v>
      </c>
      <c r="L139" s="342">
        <v>1062.0333333333333</v>
      </c>
      <c r="M139" s="344">
        <v>1046.5</v>
      </c>
      <c r="N139" s="344">
        <v>1034.4000000000001</v>
      </c>
      <c r="O139" s="344">
        <v>2613600</v>
      </c>
      <c r="P139" s="347">
        <v>-2.9411764705882353E-2</v>
      </c>
    </row>
    <row r="140" spans="1:16" ht="12.75" customHeight="1">
      <c r="A140" s="33">
        <v>130</v>
      </c>
      <c r="B140" s="364" t="s">
        <v>56</v>
      </c>
      <c r="C140" s="348" t="s">
        <v>181</v>
      </c>
      <c r="D140" s="365">
        <v>45197</v>
      </c>
      <c r="E140" s="346">
        <v>98.7</v>
      </c>
      <c r="F140" s="343">
        <v>98.533333333333346</v>
      </c>
      <c r="G140" s="342">
        <v>97.766666666666694</v>
      </c>
      <c r="H140" s="342">
        <v>96.833333333333343</v>
      </c>
      <c r="I140" s="342">
        <v>96.066666666666691</v>
      </c>
      <c r="J140" s="342">
        <v>99.466666666666697</v>
      </c>
      <c r="K140" s="342">
        <v>100.23333333333335</v>
      </c>
      <c r="L140" s="342">
        <v>101.1666666666667</v>
      </c>
      <c r="M140" s="344">
        <v>99.3</v>
      </c>
      <c r="N140" s="344">
        <v>97.6</v>
      </c>
      <c r="O140" s="344">
        <v>83048700</v>
      </c>
      <c r="P140" s="347">
        <v>1.0627268014515292E-2</v>
      </c>
    </row>
    <row r="141" spans="1:16" ht="12.75" customHeight="1">
      <c r="A141" s="33">
        <v>131</v>
      </c>
      <c r="B141" s="364" t="s">
        <v>87</v>
      </c>
      <c r="C141" s="343" t="s">
        <v>182</v>
      </c>
      <c r="D141" s="365">
        <v>45197</v>
      </c>
      <c r="E141" s="346">
        <v>2470.3000000000002</v>
      </c>
      <c r="F141" s="343">
        <v>2481.5166666666669</v>
      </c>
      <c r="G141" s="342">
        <v>2443.0333333333338</v>
      </c>
      <c r="H141" s="342">
        <v>2415.7666666666669</v>
      </c>
      <c r="I141" s="342">
        <v>2377.2833333333338</v>
      </c>
      <c r="J141" s="342">
        <v>2508.7833333333338</v>
      </c>
      <c r="K141" s="342">
        <v>2547.2666666666664</v>
      </c>
      <c r="L141" s="342">
        <v>2574.5333333333338</v>
      </c>
      <c r="M141" s="344">
        <v>2520</v>
      </c>
      <c r="N141" s="344">
        <v>2454.25</v>
      </c>
      <c r="O141" s="344">
        <v>2671900</v>
      </c>
      <c r="P141" s="347">
        <v>1.6743407283382167E-2</v>
      </c>
    </row>
    <row r="142" spans="1:16" ht="12.75" customHeight="1">
      <c r="A142" s="33">
        <v>132</v>
      </c>
      <c r="B142" s="364" t="s">
        <v>56</v>
      </c>
      <c r="C142" s="343" t="s">
        <v>183</v>
      </c>
      <c r="D142" s="365">
        <v>45197</v>
      </c>
      <c r="E142" s="346">
        <v>111222.65</v>
      </c>
      <c r="F142" s="343">
        <v>110521.58333333333</v>
      </c>
      <c r="G142" s="342">
        <v>109627.61666666665</v>
      </c>
      <c r="H142" s="342">
        <v>108032.58333333333</v>
      </c>
      <c r="I142" s="342">
        <v>107138.61666666665</v>
      </c>
      <c r="J142" s="342">
        <v>112116.61666666665</v>
      </c>
      <c r="K142" s="342">
        <v>113010.58333333333</v>
      </c>
      <c r="L142" s="342">
        <v>114605.61666666665</v>
      </c>
      <c r="M142" s="344">
        <v>111415.55</v>
      </c>
      <c r="N142" s="344">
        <v>108926.55</v>
      </c>
      <c r="O142" s="344">
        <v>41080</v>
      </c>
      <c r="P142" s="347">
        <v>0.11843179961884019</v>
      </c>
    </row>
    <row r="143" spans="1:16" ht="12.75" customHeight="1">
      <c r="A143" s="33">
        <v>133</v>
      </c>
      <c r="B143" s="364" t="s">
        <v>68</v>
      </c>
      <c r="C143" s="343" t="s">
        <v>184</v>
      </c>
      <c r="D143" s="365">
        <v>45197</v>
      </c>
      <c r="E143" s="346">
        <v>1290.95</v>
      </c>
      <c r="F143" s="343">
        <v>1290.8333333333333</v>
      </c>
      <c r="G143" s="342">
        <v>1279.2166666666665</v>
      </c>
      <c r="H143" s="342">
        <v>1267.4833333333331</v>
      </c>
      <c r="I143" s="342">
        <v>1255.8666666666663</v>
      </c>
      <c r="J143" s="342">
        <v>1302.5666666666666</v>
      </c>
      <c r="K143" s="342">
        <v>1314.1833333333334</v>
      </c>
      <c r="L143" s="342">
        <v>1325.9166666666667</v>
      </c>
      <c r="M143" s="344">
        <v>1302.45</v>
      </c>
      <c r="N143" s="344">
        <v>1279.0999999999999</v>
      </c>
      <c r="O143" s="344">
        <v>6667100</v>
      </c>
      <c r="P143" s="347">
        <v>1.3036937990974428E-2</v>
      </c>
    </row>
    <row r="144" spans="1:16" ht="12.75" customHeight="1">
      <c r="A144" s="33">
        <v>134</v>
      </c>
      <c r="B144" s="364" t="s">
        <v>132</v>
      </c>
      <c r="C144" s="343" t="s">
        <v>185</v>
      </c>
      <c r="D144" s="365">
        <v>45197</v>
      </c>
      <c r="E144" s="346">
        <v>98.55</v>
      </c>
      <c r="F144" s="343">
        <v>98.033333333333346</v>
      </c>
      <c r="G144" s="342">
        <v>97.066666666666691</v>
      </c>
      <c r="H144" s="342">
        <v>95.583333333333343</v>
      </c>
      <c r="I144" s="342">
        <v>94.616666666666688</v>
      </c>
      <c r="J144" s="342">
        <v>99.516666666666694</v>
      </c>
      <c r="K144" s="342">
        <v>100.48333333333336</v>
      </c>
      <c r="L144" s="342">
        <v>101.9666666666667</v>
      </c>
      <c r="M144" s="344">
        <v>99</v>
      </c>
      <c r="N144" s="344">
        <v>96.55</v>
      </c>
      <c r="O144" s="344">
        <v>67927500</v>
      </c>
      <c r="P144" s="347">
        <v>-3.7206335707451896E-2</v>
      </c>
    </row>
    <row r="145" spans="1:16" ht="12.75" customHeight="1">
      <c r="A145" s="33">
        <v>135</v>
      </c>
      <c r="B145" s="364" t="s">
        <v>45</v>
      </c>
      <c r="C145" s="343" t="s">
        <v>186</v>
      </c>
      <c r="D145" s="365">
        <v>45197</v>
      </c>
      <c r="E145" s="346">
        <v>4433.2</v>
      </c>
      <c r="F145" s="343">
        <v>4427.4833333333327</v>
      </c>
      <c r="G145" s="342">
        <v>4393.0666666666657</v>
      </c>
      <c r="H145" s="342">
        <v>4352.9333333333334</v>
      </c>
      <c r="I145" s="342">
        <v>4318.5166666666664</v>
      </c>
      <c r="J145" s="342">
        <v>4467.616666666665</v>
      </c>
      <c r="K145" s="342">
        <v>4502.033333333331</v>
      </c>
      <c r="L145" s="342">
        <v>4542.1666666666642</v>
      </c>
      <c r="M145" s="344">
        <v>4461.8999999999996</v>
      </c>
      <c r="N145" s="344">
        <v>4387.3500000000004</v>
      </c>
      <c r="O145" s="344">
        <v>1644000</v>
      </c>
      <c r="P145" s="347">
        <v>7.1678000367579493E-3</v>
      </c>
    </row>
    <row r="146" spans="1:16" ht="12.75" customHeight="1">
      <c r="A146" s="33">
        <v>136</v>
      </c>
      <c r="B146" s="364" t="s">
        <v>39</v>
      </c>
      <c r="C146" s="343" t="s">
        <v>187</v>
      </c>
      <c r="D146" s="365">
        <v>45197</v>
      </c>
      <c r="E146" s="346">
        <v>4557.25</v>
      </c>
      <c r="F146" s="343">
        <v>4541.7833333333338</v>
      </c>
      <c r="G146" s="342">
        <v>4506.6166666666677</v>
      </c>
      <c r="H146" s="342">
        <v>4455.9833333333336</v>
      </c>
      <c r="I146" s="342">
        <v>4420.8166666666675</v>
      </c>
      <c r="J146" s="342">
        <v>4592.4166666666679</v>
      </c>
      <c r="K146" s="342">
        <v>4627.5833333333339</v>
      </c>
      <c r="L146" s="342">
        <v>4678.2166666666681</v>
      </c>
      <c r="M146" s="344">
        <v>4576.95</v>
      </c>
      <c r="N146" s="344">
        <v>4491.1499999999996</v>
      </c>
      <c r="O146" s="344">
        <v>632550</v>
      </c>
      <c r="P146" s="347">
        <v>-3.0351805012646584E-2</v>
      </c>
    </row>
    <row r="147" spans="1:16" ht="12.75" customHeight="1">
      <c r="A147" s="33">
        <v>137</v>
      </c>
      <c r="B147" s="364" t="s">
        <v>59</v>
      </c>
      <c r="C147" s="343" t="s">
        <v>188</v>
      </c>
      <c r="D147" s="365">
        <v>45197</v>
      </c>
      <c r="E147" s="346">
        <v>22498.3</v>
      </c>
      <c r="F147" s="343">
        <v>22427.399999999998</v>
      </c>
      <c r="G147" s="342">
        <v>22323.499999999996</v>
      </c>
      <c r="H147" s="342">
        <v>22148.699999999997</v>
      </c>
      <c r="I147" s="342">
        <v>22044.799999999996</v>
      </c>
      <c r="J147" s="342">
        <v>22602.199999999997</v>
      </c>
      <c r="K147" s="342">
        <v>22706.1</v>
      </c>
      <c r="L147" s="342">
        <v>22880.899999999998</v>
      </c>
      <c r="M147" s="344">
        <v>22531.3</v>
      </c>
      <c r="N147" s="344">
        <v>22252.6</v>
      </c>
      <c r="O147" s="344">
        <v>350040</v>
      </c>
      <c r="P147" s="347">
        <v>1.3551077136900626E-2</v>
      </c>
    </row>
    <row r="148" spans="1:16" ht="12.75" customHeight="1">
      <c r="A148" s="33">
        <v>138</v>
      </c>
      <c r="B148" s="364" t="s">
        <v>132</v>
      </c>
      <c r="C148" s="343" t="s">
        <v>189</v>
      </c>
      <c r="D148" s="365">
        <v>45197</v>
      </c>
      <c r="E148" s="346">
        <v>150.9</v>
      </c>
      <c r="F148" s="343">
        <v>148.53333333333333</v>
      </c>
      <c r="G148" s="342">
        <v>145.56666666666666</v>
      </c>
      <c r="H148" s="342">
        <v>140.23333333333332</v>
      </c>
      <c r="I148" s="342">
        <v>137.26666666666665</v>
      </c>
      <c r="J148" s="342">
        <v>153.86666666666667</v>
      </c>
      <c r="K148" s="342">
        <v>156.83333333333331</v>
      </c>
      <c r="L148" s="342">
        <v>162.16666666666669</v>
      </c>
      <c r="M148" s="344">
        <v>151.5</v>
      </c>
      <c r="N148" s="344">
        <v>143.19999999999999</v>
      </c>
      <c r="O148" s="344">
        <v>118759500</v>
      </c>
      <c r="P148" s="347">
        <v>2.7887049659201558E-2</v>
      </c>
    </row>
    <row r="149" spans="1:16" ht="12.75" customHeight="1">
      <c r="A149" s="33">
        <v>139</v>
      </c>
      <c r="B149" s="364" t="s">
        <v>190</v>
      </c>
      <c r="C149" s="343" t="s">
        <v>191</v>
      </c>
      <c r="D149" s="365">
        <v>45197</v>
      </c>
      <c r="E149" s="346">
        <v>238.8</v>
      </c>
      <c r="F149" s="343">
        <v>238.55000000000004</v>
      </c>
      <c r="G149" s="342">
        <v>237.20000000000007</v>
      </c>
      <c r="H149" s="342">
        <v>235.60000000000002</v>
      </c>
      <c r="I149" s="342">
        <v>234.25000000000006</v>
      </c>
      <c r="J149" s="342">
        <v>240.15000000000009</v>
      </c>
      <c r="K149" s="342">
        <v>241.50000000000006</v>
      </c>
      <c r="L149" s="342">
        <v>243.10000000000011</v>
      </c>
      <c r="M149" s="344">
        <v>239.9</v>
      </c>
      <c r="N149" s="344">
        <v>236.95</v>
      </c>
      <c r="O149" s="344">
        <v>78213000</v>
      </c>
      <c r="P149" s="347">
        <v>3.9430667410892274E-2</v>
      </c>
    </row>
    <row r="150" spans="1:16" ht="12.75" customHeight="1">
      <c r="A150" s="33">
        <v>140</v>
      </c>
      <c r="B150" s="364" t="s">
        <v>108</v>
      </c>
      <c r="C150" s="348" t="s">
        <v>192</v>
      </c>
      <c r="D150" s="365">
        <v>45197</v>
      </c>
      <c r="E150" s="346">
        <v>1166.05</v>
      </c>
      <c r="F150" s="343">
        <v>1163.8666666666666</v>
      </c>
      <c r="G150" s="342">
        <v>1151.1833333333332</v>
      </c>
      <c r="H150" s="342">
        <v>1136.3166666666666</v>
      </c>
      <c r="I150" s="342">
        <v>1123.6333333333332</v>
      </c>
      <c r="J150" s="342">
        <v>1178.7333333333331</v>
      </c>
      <c r="K150" s="342">
        <v>1191.4166666666665</v>
      </c>
      <c r="L150" s="342">
        <v>1206.2833333333331</v>
      </c>
      <c r="M150" s="344">
        <v>1176.55</v>
      </c>
      <c r="N150" s="344">
        <v>1149</v>
      </c>
      <c r="O150" s="344">
        <v>6872600</v>
      </c>
      <c r="P150" s="347">
        <v>-7.5811179621954917E-3</v>
      </c>
    </row>
    <row r="151" spans="1:16" ht="12.75" customHeight="1">
      <c r="A151" s="33">
        <v>141</v>
      </c>
      <c r="B151" s="364" t="s">
        <v>87</v>
      </c>
      <c r="C151" s="340" t="s">
        <v>193</v>
      </c>
      <c r="D151" s="365">
        <v>45197</v>
      </c>
      <c r="E151" s="346">
        <v>4289.1499999999996</v>
      </c>
      <c r="F151" s="343">
        <v>4280.666666666667</v>
      </c>
      <c r="G151" s="342">
        <v>4253.4833333333336</v>
      </c>
      <c r="H151" s="342">
        <v>4217.8166666666666</v>
      </c>
      <c r="I151" s="342">
        <v>4190.6333333333332</v>
      </c>
      <c r="J151" s="342">
        <v>4316.3333333333339</v>
      </c>
      <c r="K151" s="342">
        <v>4343.5166666666664</v>
      </c>
      <c r="L151" s="342">
        <v>4379.1833333333343</v>
      </c>
      <c r="M151" s="344">
        <v>4307.8500000000004</v>
      </c>
      <c r="N151" s="344">
        <v>4245</v>
      </c>
      <c r="O151" s="344">
        <v>373600</v>
      </c>
      <c r="P151" s="347">
        <v>-2.7589796980739198E-2</v>
      </c>
    </row>
    <row r="152" spans="1:16" ht="12.75" customHeight="1">
      <c r="A152" s="33">
        <v>142</v>
      </c>
      <c r="B152" s="364" t="s">
        <v>84</v>
      </c>
      <c r="C152" s="343" t="s">
        <v>194</v>
      </c>
      <c r="D152" s="365">
        <v>45197</v>
      </c>
      <c r="E152" s="346">
        <v>188.35</v>
      </c>
      <c r="F152" s="343">
        <v>187.19999999999996</v>
      </c>
      <c r="G152" s="342">
        <v>185.59999999999991</v>
      </c>
      <c r="H152" s="342">
        <v>182.84999999999994</v>
      </c>
      <c r="I152" s="342">
        <v>181.24999999999989</v>
      </c>
      <c r="J152" s="342">
        <v>189.94999999999993</v>
      </c>
      <c r="K152" s="342">
        <v>191.55</v>
      </c>
      <c r="L152" s="342">
        <v>194.29999999999995</v>
      </c>
      <c r="M152" s="344">
        <v>188.8</v>
      </c>
      <c r="N152" s="344">
        <v>184.45</v>
      </c>
      <c r="O152" s="344">
        <v>66077550</v>
      </c>
      <c r="P152" s="347">
        <v>0.12161808913867468</v>
      </c>
    </row>
    <row r="153" spans="1:16" ht="12.75" customHeight="1">
      <c r="A153" s="33">
        <v>143</v>
      </c>
      <c r="B153" s="364" t="s">
        <v>47</v>
      </c>
      <c r="C153" s="343" t="s">
        <v>195</v>
      </c>
      <c r="D153" s="365">
        <v>45197</v>
      </c>
      <c r="E153" s="346">
        <v>40168.1</v>
      </c>
      <c r="F153" s="343">
        <v>40399.083333333336</v>
      </c>
      <c r="G153" s="342">
        <v>39809.166666666672</v>
      </c>
      <c r="H153" s="342">
        <v>39450.233333333337</v>
      </c>
      <c r="I153" s="342">
        <v>38860.316666666673</v>
      </c>
      <c r="J153" s="342">
        <v>40758.01666666667</v>
      </c>
      <c r="K153" s="342">
        <v>41347.933333333342</v>
      </c>
      <c r="L153" s="342">
        <v>41706.866666666669</v>
      </c>
      <c r="M153" s="344">
        <v>40989</v>
      </c>
      <c r="N153" s="344">
        <v>40040.15</v>
      </c>
      <c r="O153" s="344">
        <v>169185</v>
      </c>
      <c r="P153" s="347">
        <v>6.395623054428827E-2</v>
      </c>
    </row>
    <row r="154" spans="1:16" ht="12.75" customHeight="1">
      <c r="A154" s="33">
        <v>144</v>
      </c>
      <c r="B154" s="364" t="s">
        <v>43</v>
      </c>
      <c r="C154" s="343" t="s">
        <v>196</v>
      </c>
      <c r="D154" s="365">
        <v>45197</v>
      </c>
      <c r="E154" s="346">
        <v>1072.95</v>
      </c>
      <c r="F154" s="343">
        <v>1068.4833333333333</v>
      </c>
      <c r="G154" s="342">
        <v>1057.5166666666667</v>
      </c>
      <c r="H154" s="342">
        <v>1042.0833333333333</v>
      </c>
      <c r="I154" s="342">
        <v>1031.1166666666666</v>
      </c>
      <c r="J154" s="342">
        <v>1083.9166666666667</v>
      </c>
      <c r="K154" s="342">
        <v>1094.8833333333334</v>
      </c>
      <c r="L154" s="342">
        <v>1110.3166666666668</v>
      </c>
      <c r="M154" s="344">
        <v>1079.45</v>
      </c>
      <c r="N154" s="344">
        <v>1053.05</v>
      </c>
      <c r="O154" s="344">
        <v>11576250</v>
      </c>
      <c r="P154" s="347">
        <v>8.2322417782764182E-2</v>
      </c>
    </row>
    <row r="155" spans="1:16" ht="12.75" customHeight="1">
      <c r="A155" s="33">
        <v>145</v>
      </c>
      <c r="B155" s="364" t="s">
        <v>87</v>
      </c>
      <c r="C155" s="348" t="s">
        <v>197</v>
      </c>
      <c r="D155" s="365">
        <v>45197</v>
      </c>
      <c r="E155" s="346">
        <v>5936.3</v>
      </c>
      <c r="F155" s="343">
        <v>5887.9833333333336</v>
      </c>
      <c r="G155" s="342">
        <v>5830.916666666667</v>
      </c>
      <c r="H155" s="342">
        <v>5725.5333333333338</v>
      </c>
      <c r="I155" s="342">
        <v>5668.4666666666672</v>
      </c>
      <c r="J155" s="342">
        <v>5993.3666666666668</v>
      </c>
      <c r="K155" s="342">
        <v>6050.4333333333325</v>
      </c>
      <c r="L155" s="342">
        <v>6155.8166666666666</v>
      </c>
      <c r="M155" s="344">
        <v>5945.05</v>
      </c>
      <c r="N155" s="344">
        <v>5782.6</v>
      </c>
      <c r="O155" s="344">
        <v>1128925</v>
      </c>
      <c r="P155" s="347">
        <v>1.7989584977118511E-2</v>
      </c>
    </row>
    <row r="156" spans="1:16" ht="12.75" customHeight="1">
      <c r="A156" s="33">
        <v>146</v>
      </c>
      <c r="B156" s="364" t="s">
        <v>84</v>
      </c>
      <c r="C156" s="343" t="s">
        <v>198</v>
      </c>
      <c r="D156" s="365">
        <v>45197</v>
      </c>
      <c r="E156" s="346">
        <v>244.35</v>
      </c>
      <c r="F156" s="343">
        <v>242.18333333333331</v>
      </c>
      <c r="G156" s="342">
        <v>239.66666666666663</v>
      </c>
      <c r="H156" s="342">
        <v>234.98333333333332</v>
      </c>
      <c r="I156" s="342">
        <v>232.46666666666664</v>
      </c>
      <c r="J156" s="342">
        <v>246.86666666666662</v>
      </c>
      <c r="K156" s="342">
        <v>249.38333333333333</v>
      </c>
      <c r="L156" s="342">
        <v>254.06666666666661</v>
      </c>
      <c r="M156" s="344">
        <v>244.7</v>
      </c>
      <c r="N156" s="344">
        <v>237.5</v>
      </c>
      <c r="O156" s="344">
        <v>21693000</v>
      </c>
      <c r="P156" s="347">
        <v>-8.2907282022937686E-4</v>
      </c>
    </row>
    <row r="157" spans="1:16" ht="12.75" customHeight="1">
      <c r="A157" s="33">
        <v>147</v>
      </c>
      <c r="B157" s="364" t="s">
        <v>68</v>
      </c>
      <c r="C157" s="343" t="s">
        <v>199</v>
      </c>
      <c r="D157" s="365">
        <v>45197</v>
      </c>
      <c r="E157" s="346">
        <v>280.75</v>
      </c>
      <c r="F157" s="343">
        <v>280.26666666666665</v>
      </c>
      <c r="G157" s="342">
        <v>276.0333333333333</v>
      </c>
      <c r="H157" s="342">
        <v>271.31666666666666</v>
      </c>
      <c r="I157" s="342">
        <v>267.08333333333331</v>
      </c>
      <c r="J157" s="342">
        <v>284.98333333333329</v>
      </c>
      <c r="K157" s="342">
        <v>289.21666666666664</v>
      </c>
      <c r="L157" s="342">
        <v>293.93333333333328</v>
      </c>
      <c r="M157" s="344">
        <v>284.5</v>
      </c>
      <c r="N157" s="344">
        <v>275.55</v>
      </c>
      <c r="O157" s="344">
        <v>63029200</v>
      </c>
      <c r="P157" s="347">
        <v>3.6712217009993879E-2</v>
      </c>
    </row>
    <row r="158" spans="1:16" ht="12.75" customHeight="1">
      <c r="A158" s="33">
        <v>148</v>
      </c>
      <c r="B158" s="364" t="s">
        <v>59</v>
      </c>
      <c r="C158" s="343" t="s">
        <v>200</v>
      </c>
      <c r="D158" s="365">
        <v>45197</v>
      </c>
      <c r="E158" s="346">
        <v>2485.4</v>
      </c>
      <c r="F158" s="343">
        <v>2484.6333333333332</v>
      </c>
      <c r="G158" s="342">
        <v>2469.2666666666664</v>
      </c>
      <c r="H158" s="342">
        <v>2453.1333333333332</v>
      </c>
      <c r="I158" s="342">
        <v>2437.7666666666664</v>
      </c>
      <c r="J158" s="342">
        <v>2500.7666666666664</v>
      </c>
      <c r="K158" s="342">
        <v>2516.1333333333332</v>
      </c>
      <c r="L158" s="342">
        <v>2532.2666666666664</v>
      </c>
      <c r="M158" s="344">
        <v>2500</v>
      </c>
      <c r="N158" s="344">
        <v>2468.5</v>
      </c>
      <c r="O158" s="344">
        <v>2766250</v>
      </c>
      <c r="P158" s="347">
        <v>1.1703392155069946E-2</v>
      </c>
    </row>
    <row r="159" spans="1:16" ht="12.75" customHeight="1">
      <c r="A159" s="33">
        <v>149</v>
      </c>
      <c r="B159" s="364" t="s">
        <v>39</v>
      </c>
      <c r="C159" s="343" t="s">
        <v>201</v>
      </c>
      <c r="D159" s="365">
        <v>45197</v>
      </c>
      <c r="E159" s="346">
        <v>3660.8</v>
      </c>
      <c r="F159" s="343">
        <v>3665.5</v>
      </c>
      <c r="G159" s="342">
        <v>3632.05</v>
      </c>
      <c r="H159" s="342">
        <v>3603.3</v>
      </c>
      <c r="I159" s="342">
        <v>3569.8500000000004</v>
      </c>
      <c r="J159" s="342">
        <v>3694.25</v>
      </c>
      <c r="K159" s="342">
        <v>3727.7</v>
      </c>
      <c r="L159" s="342">
        <v>3756.45</v>
      </c>
      <c r="M159" s="344">
        <v>3698.95</v>
      </c>
      <c r="N159" s="344">
        <v>3636.75</v>
      </c>
      <c r="O159" s="344">
        <v>2670500</v>
      </c>
      <c r="P159" s="347">
        <v>-6.3255813953488373E-3</v>
      </c>
    </row>
    <row r="160" spans="1:16" ht="12.75" customHeight="1">
      <c r="A160" s="33">
        <v>150</v>
      </c>
      <c r="B160" s="364" t="s">
        <v>63</v>
      </c>
      <c r="C160" s="343" t="s">
        <v>202</v>
      </c>
      <c r="D160" s="365">
        <v>45197</v>
      </c>
      <c r="E160" s="346">
        <v>73.849999999999994</v>
      </c>
      <c r="F160" s="343">
        <v>73.399999999999991</v>
      </c>
      <c r="G160" s="342">
        <v>72.499999999999986</v>
      </c>
      <c r="H160" s="342">
        <v>71.149999999999991</v>
      </c>
      <c r="I160" s="342">
        <v>70.249999999999986</v>
      </c>
      <c r="J160" s="342">
        <v>74.749999999999986</v>
      </c>
      <c r="K160" s="342">
        <v>75.649999999999991</v>
      </c>
      <c r="L160" s="342">
        <v>76.999999999999986</v>
      </c>
      <c r="M160" s="344">
        <v>74.3</v>
      </c>
      <c r="N160" s="344">
        <v>72.05</v>
      </c>
      <c r="O160" s="344">
        <v>272288000</v>
      </c>
      <c r="P160" s="347">
        <v>-4.212990052662376E-3</v>
      </c>
    </row>
    <row r="161" spans="1:16" ht="12.75" customHeight="1">
      <c r="A161" s="33">
        <v>151</v>
      </c>
      <c r="B161" s="364" t="s">
        <v>45</v>
      </c>
      <c r="C161" s="340" t="s">
        <v>203</v>
      </c>
      <c r="D161" s="365">
        <v>45197</v>
      </c>
      <c r="E161" s="346">
        <v>5174.6499999999996</v>
      </c>
      <c r="F161" s="343">
        <v>5139.5</v>
      </c>
      <c r="G161" s="342">
        <v>5097.3999999999996</v>
      </c>
      <c r="H161" s="342">
        <v>5020.1499999999996</v>
      </c>
      <c r="I161" s="342">
        <v>4978.0499999999993</v>
      </c>
      <c r="J161" s="342">
        <v>5216.75</v>
      </c>
      <c r="K161" s="342">
        <v>5258.85</v>
      </c>
      <c r="L161" s="342">
        <v>5336.1</v>
      </c>
      <c r="M161" s="344">
        <v>5181.6000000000004</v>
      </c>
      <c r="N161" s="344">
        <v>5062.25</v>
      </c>
      <c r="O161" s="344">
        <v>1866000</v>
      </c>
      <c r="P161" s="347">
        <v>1.2040351448096323E-2</v>
      </c>
    </row>
    <row r="162" spans="1:16" ht="12.75" customHeight="1">
      <c r="A162" s="33">
        <v>152</v>
      </c>
      <c r="B162" s="364" t="s">
        <v>190</v>
      </c>
      <c r="C162" s="343" t="s">
        <v>204</v>
      </c>
      <c r="D162" s="365">
        <v>45197</v>
      </c>
      <c r="E162" s="346">
        <v>195.5</v>
      </c>
      <c r="F162" s="343">
        <v>195.13333333333333</v>
      </c>
      <c r="G162" s="342">
        <v>194.36666666666665</v>
      </c>
      <c r="H162" s="342">
        <v>193.23333333333332</v>
      </c>
      <c r="I162" s="342">
        <v>192.46666666666664</v>
      </c>
      <c r="J162" s="342">
        <v>196.26666666666665</v>
      </c>
      <c r="K162" s="342">
        <v>197.0333333333333</v>
      </c>
      <c r="L162" s="342">
        <v>198.16666666666666</v>
      </c>
      <c r="M162" s="344">
        <v>195.9</v>
      </c>
      <c r="N162" s="344">
        <v>194</v>
      </c>
      <c r="O162" s="344">
        <v>72000000</v>
      </c>
      <c r="P162" s="347">
        <v>-3.4877927254608871E-3</v>
      </c>
    </row>
    <row r="163" spans="1:16" ht="12.75" customHeight="1">
      <c r="A163" s="33">
        <v>153</v>
      </c>
      <c r="B163" s="364" t="s">
        <v>205</v>
      </c>
      <c r="C163" s="343" t="s">
        <v>206</v>
      </c>
      <c r="D163" s="365">
        <v>45197</v>
      </c>
      <c r="E163" s="346">
        <v>1781.6</v>
      </c>
      <c r="F163" s="343">
        <v>1782.7</v>
      </c>
      <c r="G163" s="342">
        <v>1774.5</v>
      </c>
      <c r="H163" s="342">
        <v>1767.3999999999999</v>
      </c>
      <c r="I163" s="342">
        <v>1759.1999999999998</v>
      </c>
      <c r="J163" s="342">
        <v>1789.8000000000002</v>
      </c>
      <c r="K163" s="342">
        <v>1798.0000000000005</v>
      </c>
      <c r="L163" s="342">
        <v>1805.1000000000004</v>
      </c>
      <c r="M163" s="344">
        <v>1790.9</v>
      </c>
      <c r="N163" s="344">
        <v>1775.6</v>
      </c>
      <c r="O163" s="344">
        <v>4986157</v>
      </c>
      <c r="P163" s="347">
        <v>1.4239589369980959E-2</v>
      </c>
    </row>
    <row r="164" spans="1:16" ht="12.75" customHeight="1">
      <c r="A164" s="33">
        <v>154</v>
      </c>
      <c r="B164" s="364" t="s">
        <v>49</v>
      </c>
      <c r="C164" s="343" t="s">
        <v>208</v>
      </c>
      <c r="D164" s="365">
        <v>45197</v>
      </c>
      <c r="E164" s="346">
        <v>895.5</v>
      </c>
      <c r="F164" s="343">
        <v>896.51666666666677</v>
      </c>
      <c r="G164" s="342">
        <v>886.03333333333353</v>
      </c>
      <c r="H164" s="342">
        <v>876.56666666666672</v>
      </c>
      <c r="I164" s="342">
        <v>866.08333333333348</v>
      </c>
      <c r="J164" s="342">
        <v>905.98333333333358</v>
      </c>
      <c r="K164" s="342">
        <v>916.46666666666692</v>
      </c>
      <c r="L164" s="342">
        <v>925.93333333333362</v>
      </c>
      <c r="M164" s="344">
        <v>907</v>
      </c>
      <c r="N164" s="344">
        <v>887.05</v>
      </c>
      <c r="O164" s="344">
        <v>3576800</v>
      </c>
      <c r="P164" s="347">
        <v>3.8167938931297708E-3</v>
      </c>
    </row>
    <row r="165" spans="1:16" ht="12.75" customHeight="1">
      <c r="A165" s="33">
        <v>155</v>
      </c>
      <c r="B165" s="364" t="s">
        <v>63</v>
      </c>
      <c r="C165" s="343" t="s">
        <v>209</v>
      </c>
      <c r="D165" s="365">
        <v>45197</v>
      </c>
      <c r="E165" s="346">
        <v>229.5</v>
      </c>
      <c r="F165" s="343">
        <v>228.81666666666669</v>
      </c>
      <c r="G165" s="342">
        <v>226.38333333333338</v>
      </c>
      <c r="H165" s="342">
        <v>223.26666666666668</v>
      </c>
      <c r="I165" s="342">
        <v>220.83333333333337</v>
      </c>
      <c r="J165" s="342">
        <v>231.93333333333339</v>
      </c>
      <c r="K165" s="342">
        <v>234.36666666666673</v>
      </c>
      <c r="L165" s="342">
        <v>237.48333333333341</v>
      </c>
      <c r="M165" s="344">
        <v>231.25</v>
      </c>
      <c r="N165" s="344">
        <v>225.7</v>
      </c>
      <c r="O165" s="344">
        <v>50250000</v>
      </c>
      <c r="P165" s="347">
        <v>2.8343395068044612E-2</v>
      </c>
    </row>
    <row r="166" spans="1:16" ht="12.75" customHeight="1">
      <c r="A166" s="33">
        <v>156</v>
      </c>
      <c r="B166" s="364" t="s">
        <v>190</v>
      </c>
      <c r="C166" s="343" t="s">
        <v>210</v>
      </c>
      <c r="D166" s="365">
        <v>45197</v>
      </c>
      <c r="E166" s="346">
        <v>247.05</v>
      </c>
      <c r="F166" s="343">
        <v>246.66666666666666</v>
      </c>
      <c r="G166" s="342">
        <v>242.7833333333333</v>
      </c>
      <c r="H166" s="342">
        <v>238.51666666666665</v>
      </c>
      <c r="I166" s="342">
        <v>234.6333333333333</v>
      </c>
      <c r="J166" s="342">
        <v>250.93333333333331</v>
      </c>
      <c r="K166" s="342">
        <v>254.81666666666669</v>
      </c>
      <c r="L166" s="342">
        <v>259.08333333333331</v>
      </c>
      <c r="M166" s="344">
        <v>250.55</v>
      </c>
      <c r="N166" s="344">
        <v>242.4</v>
      </c>
      <c r="O166" s="344">
        <v>70968000</v>
      </c>
      <c r="P166" s="347">
        <v>-7.622617931896282E-2</v>
      </c>
    </row>
    <row r="167" spans="1:16" ht="12.75" customHeight="1">
      <c r="A167" s="33">
        <v>157</v>
      </c>
      <c r="B167" s="364" t="s">
        <v>84</v>
      </c>
      <c r="C167" s="343" t="s">
        <v>211</v>
      </c>
      <c r="D167" s="365">
        <v>45197</v>
      </c>
      <c r="E167" s="346">
        <v>2461.6999999999998</v>
      </c>
      <c r="F167" s="343">
        <v>2461.4166666666665</v>
      </c>
      <c r="G167" s="342">
        <v>2452.3833333333332</v>
      </c>
      <c r="H167" s="342">
        <v>2443.0666666666666</v>
      </c>
      <c r="I167" s="342">
        <v>2434.0333333333333</v>
      </c>
      <c r="J167" s="342">
        <v>2470.7333333333331</v>
      </c>
      <c r="K167" s="342">
        <v>2479.7666666666669</v>
      </c>
      <c r="L167" s="342">
        <v>2489.083333333333</v>
      </c>
      <c r="M167" s="344">
        <v>2470.4499999999998</v>
      </c>
      <c r="N167" s="344">
        <v>2452.1</v>
      </c>
      <c r="O167" s="344">
        <v>44598750</v>
      </c>
      <c r="P167" s="347">
        <v>6.6301771809050896E-3</v>
      </c>
    </row>
    <row r="168" spans="1:16" ht="12.75" customHeight="1">
      <c r="A168" s="33">
        <v>158</v>
      </c>
      <c r="B168" s="364" t="s">
        <v>132</v>
      </c>
      <c r="C168" s="343" t="s">
        <v>212</v>
      </c>
      <c r="D168" s="365">
        <v>45197</v>
      </c>
      <c r="E168" s="346">
        <v>99</v>
      </c>
      <c r="F168" s="343">
        <v>98.25</v>
      </c>
      <c r="G168" s="342">
        <v>97.3</v>
      </c>
      <c r="H168" s="342">
        <v>95.6</v>
      </c>
      <c r="I168" s="342">
        <v>94.649999999999991</v>
      </c>
      <c r="J168" s="342">
        <v>99.95</v>
      </c>
      <c r="K168" s="342">
        <v>100.89999999999999</v>
      </c>
      <c r="L168" s="342">
        <v>102.60000000000001</v>
      </c>
      <c r="M168" s="344">
        <v>99.2</v>
      </c>
      <c r="N168" s="344">
        <v>96.55</v>
      </c>
      <c r="O168" s="344">
        <v>134360000</v>
      </c>
      <c r="P168" s="347">
        <v>-1.3972876181529972E-2</v>
      </c>
    </row>
    <row r="169" spans="1:16" ht="12.75" customHeight="1">
      <c r="A169" s="33">
        <v>159</v>
      </c>
      <c r="B169" s="364" t="s">
        <v>63</v>
      </c>
      <c r="C169" s="348" t="s">
        <v>213</v>
      </c>
      <c r="D169" s="365">
        <v>45197</v>
      </c>
      <c r="E169" s="346">
        <v>828.65</v>
      </c>
      <c r="F169" s="343">
        <v>832.61666666666679</v>
      </c>
      <c r="G169" s="342">
        <v>823.23333333333358</v>
      </c>
      <c r="H169" s="342">
        <v>817.81666666666683</v>
      </c>
      <c r="I169" s="342">
        <v>808.43333333333362</v>
      </c>
      <c r="J169" s="342">
        <v>838.03333333333353</v>
      </c>
      <c r="K169" s="342">
        <v>847.41666666666674</v>
      </c>
      <c r="L169" s="342">
        <v>852.83333333333348</v>
      </c>
      <c r="M169" s="344">
        <v>842</v>
      </c>
      <c r="N169" s="344">
        <v>827.2</v>
      </c>
      <c r="O169" s="344">
        <v>9725600</v>
      </c>
      <c r="P169" s="347">
        <v>2.6513552309381069E-2</v>
      </c>
    </row>
    <row r="170" spans="1:16" ht="12.75" customHeight="1">
      <c r="A170" s="33">
        <v>160</v>
      </c>
      <c r="B170" s="364" t="s">
        <v>68</v>
      </c>
      <c r="C170" s="343" t="s">
        <v>214</v>
      </c>
      <c r="D170" s="365">
        <v>45197</v>
      </c>
      <c r="E170" s="346">
        <v>1356.1</v>
      </c>
      <c r="F170" s="343">
        <v>1354.4333333333334</v>
      </c>
      <c r="G170" s="342">
        <v>1346.8666666666668</v>
      </c>
      <c r="H170" s="342">
        <v>1337.6333333333334</v>
      </c>
      <c r="I170" s="342">
        <v>1330.0666666666668</v>
      </c>
      <c r="J170" s="342">
        <v>1363.6666666666667</v>
      </c>
      <c r="K170" s="342">
        <v>1371.2333333333333</v>
      </c>
      <c r="L170" s="342">
        <v>1380.4666666666667</v>
      </c>
      <c r="M170" s="344">
        <v>1362</v>
      </c>
      <c r="N170" s="344">
        <v>1345.2</v>
      </c>
      <c r="O170" s="344">
        <v>8685000</v>
      </c>
      <c r="P170" s="347">
        <v>1.6770568092018615E-2</v>
      </c>
    </row>
    <row r="171" spans="1:16" ht="12.75" customHeight="1">
      <c r="A171" s="33">
        <v>161</v>
      </c>
      <c r="B171" s="364" t="s">
        <v>63</v>
      </c>
      <c r="C171" s="343" t="s">
        <v>215</v>
      </c>
      <c r="D171" s="365">
        <v>45197</v>
      </c>
      <c r="E171" s="346">
        <v>599.4</v>
      </c>
      <c r="F171" s="343">
        <v>600.66666666666663</v>
      </c>
      <c r="G171" s="342">
        <v>596.08333333333326</v>
      </c>
      <c r="H171" s="342">
        <v>592.76666666666665</v>
      </c>
      <c r="I171" s="342">
        <v>588.18333333333328</v>
      </c>
      <c r="J171" s="342">
        <v>603.98333333333323</v>
      </c>
      <c r="K171" s="342">
        <v>608.56666666666649</v>
      </c>
      <c r="L171" s="342">
        <v>611.88333333333321</v>
      </c>
      <c r="M171" s="344">
        <v>605.25</v>
      </c>
      <c r="N171" s="344">
        <v>597.35</v>
      </c>
      <c r="O171" s="344">
        <v>82819500</v>
      </c>
      <c r="P171" s="347">
        <v>-1.3278290085066839E-2</v>
      </c>
    </row>
    <row r="172" spans="1:16" ht="12.75" customHeight="1">
      <c r="A172" s="33">
        <v>162</v>
      </c>
      <c r="B172" s="364" t="s">
        <v>49</v>
      </c>
      <c r="C172" s="343" t="s">
        <v>216</v>
      </c>
      <c r="D172" s="365">
        <v>45197</v>
      </c>
      <c r="E172" s="346">
        <v>26492.75</v>
      </c>
      <c r="F172" s="343">
        <v>26410.899999999998</v>
      </c>
      <c r="G172" s="342">
        <v>26296.599999999995</v>
      </c>
      <c r="H172" s="342">
        <v>26100.449999999997</v>
      </c>
      <c r="I172" s="342">
        <v>25986.149999999994</v>
      </c>
      <c r="J172" s="342">
        <v>26607.049999999996</v>
      </c>
      <c r="K172" s="342">
        <v>26721.35</v>
      </c>
      <c r="L172" s="342">
        <v>26917.499999999996</v>
      </c>
      <c r="M172" s="344">
        <v>26525.200000000001</v>
      </c>
      <c r="N172" s="344">
        <v>26214.75</v>
      </c>
      <c r="O172" s="344">
        <v>175725</v>
      </c>
      <c r="P172" s="347">
        <v>-1.6923076923076923E-2</v>
      </c>
    </row>
    <row r="173" spans="1:16" ht="12.75" customHeight="1">
      <c r="A173" s="33">
        <v>163</v>
      </c>
      <c r="B173" s="364" t="s">
        <v>41</v>
      </c>
      <c r="C173" s="343" t="s">
        <v>217</v>
      </c>
      <c r="D173" s="365">
        <v>45197</v>
      </c>
      <c r="E173" s="346">
        <v>3843.8</v>
      </c>
      <c r="F173" s="343">
        <v>3839.8333333333335</v>
      </c>
      <c r="G173" s="342">
        <v>3815.1166666666668</v>
      </c>
      <c r="H173" s="342">
        <v>3786.4333333333334</v>
      </c>
      <c r="I173" s="342">
        <v>3761.7166666666667</v>
      </c>
      <c r="J173" s="342">
        <v>3868.5166666666669</v>
      </c>
      <c r="K173" s="342">
        <v>3893.2333333333331</v>
      </c>
      <c r="L173" s="342">
        <v>3921.916666666667</v>
      </c>
      <c r="M173" s="344">
        <v>3864.55</v>
      </c>
      <c r="N173" s="344">
        <v>3811.15</v>
      </c>
      <c r="O173" s="344">
        <v>1657150</v>
      </c>
      <c r="P173" s="347">
        <v>1.8077377935462071E-2</v>
      </c>
    </row>
    <row r="174" spans="1:16" ht="12.75" customHeight="1">
      <c r="A174" s="33">
        <v>164</v>
      </c>
      <c r="B174" s="364" t="s">
        <v>47</v>
      </c>
      <c r="C174" s="343" t="s">
        <v>218</v>
      </c>
      <c r="D174" s="365">
        <v>45197</v>
      </c>
      <c r="E174" s="346">
        <v>2404.4499999999998</v>
      </c>
      <c r="F174" s="343">
        <v>2401.7999999999997</v>
      </c>
      <c r="G174" s="342">
        <v>2382.5999999999995</v>
      </c>
      <c r="H174" s="342">
        <v>2360.7499999999995</v>
      </c>
      <c r="I174" s="342">
        <v>2341.5499999999993</v>
      </c>
      <c r="J174" s="342">
        <v>2423.6499999999996</v>
      </c>
      <c r="K174" s="342">
        <v>2442.8499999999995</v>
      </c>
      <c r="L174" s="342">
        <v>2464.6999999999998</v>
      </c>
      <c r="M174" s="344">
        <v>2421</v>
      </c>
      <c r="N174" s="344">
        <v>2379.9499999999998</v>
      </c>
      <c r="O174" s="344">
        <v>3388125</v>
      </c>
      <c r="P174" s="347">
        <v>8.7636932707355245E-2</v>
      </c>
    </row>
    <row r="175" spans="1:16" ht="12.75" customHeight="1">
      <c r="A175" s="33">
        <v>165</v>
      </c>
      <c r="B175" s="364" t="s">
        <v>68</v>
      </c>
      <c r="C175" s="343" t="s">
        <v>219</v>
      </c>
      <c r="D175" s="365">
        <v>45197</v>
      </c>
      <c r="E175" s="346">
        <v>1922.55</v>
      </c>
      <c r="F175" s="343">
        <v>1920.1166666666668</v>
      </c>
      <c r="G175" s="342">
        <v>1910.2333333333336</v>
      </c>
      <c r="H175" s="342">
        <v>1897.9166666666667</v>
      </c>
      <c r="I175" s="342">
        <v>1888.0333333333335</v>
      </c>
      <c r="J175" s="342">
        <v>1932.4333333333336</v>
      </c>
      <c r="K175" s="342">
        <v>1942.3166666666668</v>
      </c>
      <c r="L175" s="342">
        <v>1954.6333333333337</v>
      </c>
      <c r="M175" s="344">
        <v>1930</v>
      </c>
      <c r="N175" s="344">
        <v>1907.8</v>
      </c>
      <c r="O175" s="344">
        <v>7275600</v>
      </c>
      <c r="P175" s="347">
        <v>2.0535263423666048E-2</v>
      </c>
    </row>
    <row r="176" spans="1:16" ht="12.75" customHeight="1">
      <c r="A176" s="33">
        <v>166</v>
      </c>
      <c r="B176" s="364" t="s">
        <v>43</v>
      </c>
      <c r="C176" s="343" t="s">
        <v>220</v>
      </c>
      <c r="D176" s="365">
        <v>45197</v>
      </c>
      <c r="E176" s="346">
        <v>1147.5</v>
      </c>
      <c r="F176" s="343">
        <v>1148.4333333333334</v>
      </c>
      <c r="G176" s="342">
        <v>1142.2666666666669</v>
      </c>
      <c r="H176" s="342">
        <v>1137.0333333333335</v>
      </c>
      <c r="I176" s="342">
        <v>1130.866666666667</v>
      </c>
      <c r="J176" s="342">
        <v>1153.6666666666667</v>
      </c>
      <c r="K176" s="342">
        <v>1159.8333333333333</v>
      </c>
      <c r="L176" s="342">
        <v>1165.0666666666666</v>
      </c>
      <c r="M176" s="344">
        <v>1154.5999999999999</v>
      </c>
      <c r="N176" s="344">
        <v>1143.2</v>
      </c>
      <c r="O176" s="344">
        <v>25610900</v>
      </c>
      <c r="P176" s="347">
        <v>1.1556858082888661E-2</v>
      </c>
    </row>
    <row r="177" spans="1:16" ht="12.75" customHeight="1">
      <c r="A177" s="33">
        <v>167</v>
      </c>
      <c r="B177" s="364" t="s">
        <v>205</v>
      </c>
      <c r="C177" s="343" t="s">
        <v>221</v>
      </c>
      <c r="D177" s="365">
        <v>45197</v>
      </c>
      <c r="E177" s="346">
        <v>607.85</v>
      </c>
      <c r="F177" s="343">
        <v>606.50000000000011</v>
      </c>
      <c r="G177" s="342">
        <v>603.55000000000018</v>
      </c>
      <c r="H177" s="342">
        <v>599.25000000000011</v>
      </c>
      <c r="I177" s="342">
        <v>596.30000000000018</v>
      </c>
      <c r="J177" s="342">
        <v>610.80000000000018</v>
      </c>
      <c r="K177" s="342">
        <v>613.75000000000023</v>
      </c>
      <c r="L177" s="342">
        <v>618.05000000000018</v>
      </c>
      <c r="M177" s="344">
        <v>609.45000000000005</v>
      </c>
      <c r="N177" s="344">
        <v>602.20000000000005</v>
      </c>
      <c r="O177" s="344">
        <v>8197500</v>
      </c>
      <c r="P177" s="347">
        <v>1.2224486015928876E-2</v>
      </c>
    </row>
    <row r="178" spans="1:16" ht="12.75" customHeight="1">
      <c r="A178" s="33">
        <v>168</v>
      </c>
      <c r="B178" s="364" t="s">
        <v>43</v>
      </c>
      <c r="C178" s="340" t="s">
        <v>222</v>
      </c>
      <c r="D178" s="365">
        <v>45197</v>
      </c>
      <c r="E178" s="346">
        <v>835</v>
      </c>
      <c r="F178" s="343">
        <v>836.65</v>
      </c>
      <c r="G178" s="342">
        <v>824.3</v>
      </c>
      <c r="H178" s="342">
        <v>813.6</v>
      </c>
      <c r="I178" s="342">
        <v>801.25</v>
      </c>
      <c r="J178" s="342">
        <v>847.34999999999991</v>
      </c>
      <c r="K178" s="342">
        <v>859.7</v>
      </c>
      <c r="L178" s="342">
        <v>870.39999999999986</v>
      </c>
      <c r="M178" s="344">
        <v>849</v>
      </c>
      <c r="N178" s="344">
        <v>825.95</v>
      </c>
      <c r="O178" s="344">
        <v>4138000</v>
      </c>
      <c r="P178" s="347">
        <v>-2.2442712024568864E-2</v>
      </c>
    </row>
    <row r="179" spans="1:16" ht="12.75" customHeight="1">
      <c r="A179" s="33">
        <v>169</v>
      </c>
      <c r="B179" s="364" t="s">
        <v>39</v>
      </c>
      <c r="C179" s="343" t="s">
        <v>223</v>
      </c>
      <c r="D179" s="365">
        <v>45197</v>
      </c>
      <c r="E179" s="346">
        <v>1079</v>
      </c>
      <c r="F179" s="343">
        <v>1073.7833333333333</v>
      </c>
      <c r="G179" s="342">
        <v>1066.7166666666667</v>
      </c>
      <c r="H179" s="342">
        <v>1054.4333333333334</v>
      </c>
      <c r="I179" s="342">
        <v>1047.3666666666668</v>
      </c>
      <c r="J179" s="342">
        <v>1086.0666666666666</v>
      </c>
      <c r="K179" s="342">
        <v>1093.1333333333332</v>
      </c>
      <c r="L179" s="342">
        <v>1105.4166666666665</v>
      </c>
      <c r="M179" s="344">
        <v>1080.8499999999999</v>
      </c>
      <c r="N179" s="344">
        <v>1061.5</v>
      </c>
      <c r="O179" s="344">
        <v>8870950</v>
      </c>
      <c r="P179" s="347">
        <v>2.3868469497873419E-2</v>
      </c>
    </row>
    <row r="180" spans="1:16" ht="12.75" customHeight="1">
      <c r="A180" s="33">
        <v>170</v>
      </c>
      <c r="B180" s="364" t="s">
        <v>79</v>
      </c>
      <c r="C180" s="349" t="s">
        <v>224</v>
      </c>
      <c r="D180" s="365">
        <v>45197</v>
      </c>
      <c r="E180" s="346">
        <v>1925.95</v>
      </c>
      <c r="F180" s="343">
        <v>1921.2166666666665</v>
      </c>
      <c r="G180" s="342">
        <v>1909.7333333333329</v>
      </c>
      <c r="H180" s="342">
        <v>1893.5166666666664</v>
      </c>
      <c r="I180" s="342">
        <v>1882.0333333333328</v>
      </c>
      <c r="J180" s="342">
        <v>1937.4333333333329</v>
      </c>
      <c r="K180" s="342">
        <v>1948.9166666666665</v>
      </c>
      <c r="L180" s="342">
        <v>1965.133333333333</v>
      </c>
      <c r="M180" s="344">
        <v>1932.7</v>
      </c>
      <c r="N180" s="344">
        <v>1905</v>
      </c>
      <c r="O180" s="344">
        <v>6096000</v>
      </c>
      <c r="P180" s="347">
        <v>-4.0528842370347054E-2</v>
      </c>
    </row>
    <row r="181" spans="1:16" ht="12.75" customHeight="1">
      <c r="A181" s="33">
        <v>171</v>
      </c>
      <c r="B181" s="364" t="s">
        <v>59</v>
      </c>
      <c r="C181" s="343" t="s">
        <v>225</v>
      </c>
      <c r="D181" s="365">
        <v>45197</v>
      </c>
      <c r="E181" s="346">
        <v>885.15</v>
      </c>
      <c r="F181" s="343">
        <v>888.80000000000007</v>
      </c>
      <c r="G181" s="342">
        <v>878.50000000000011</v>
      </c>
      <c r="H181" s="342">
        <v>871.85</v>
      </c>
      <c r="I181" s="342">
        <v>861.55000000000007</v>
      </c>
      <c r="J181" s="342">
        <v>895.45000000000016</v>
      </c>
      <c r="K181" s="342">
        <v>905.75000000000011</v>
      </c>
      <c r="L181" s="342">
        <v>912.4000000000002</v>
      </c>
      <c r="M181" s="344">
        <v>899.1</v>
      </c>
      <c r="N181" s="344">
        <v>882.15</v>
      </c>
      <c r="O181" s="344">
        <v>10435500</v>
      </c>
      <c r="P181" s="347">
        <v>4.7804084583408638E-2</v>
      </c>
    </row>
    <row r="182" spans="1:16" ht="12.75" customHeight="1">
      <c r="A182" s="33">
        <v>172</v>
      </c>
      <c r="B182" s="364" t="s">
        <v>56</v>
      </c>
      <c r="C182" s="343" t="s">
        <v>226</v>
      </c>
      <c r="D182" s="365">
        <v>45197</v>
      </c>
      <c r="E182" s="346">
        <v>626.20000000000005</v>
      </c>
      <c r="F182" s="343">
        <v>627.2833333333333</v>
      </c>
      <c r="G182" s="342">
        <v>622.91666666666663</v>
      </c>
      <c r="H182" s="342">
        <v>619.63333333333333</v>
      </c>
      <c r="I182" s="342">
        <v>615.26666666666665</v>
      </c>
      <c r="J182" s="342">
        <v>630.56666666666661</v>
      </c>
      <c r="K182" s="342">
        <v>634.93333333333339</v>
      </c>
      <c r="L182" s="342">
        <v>638.21666666666658</v>
      </c>
      <c r="M182" s="344">
        <v>631.65</v>
      </c>
      <c r="N182" s="344">
        <v>624</v>
      </c>
      <c r="O182" s="344">
        <v>66831075</v>
      </c>
      <c r="P182" s="347">
        <v>1.4493067122369075E-2</v>
      </c>
    </row>
    <row r="183" spans="1:16" ht="12.75" customHeight="1">
      <c r="A183" s="33">
        <v>173</v>
      </c>
      <c r="B183" s="364" t="s">
        <v>190</v>
      </c>
      <c r="C183" s="343" t="s">
        <v>227</v>
      </c>
      <c r="D183" s="365">
        <v>45197</v>
      </c>
      <c r="E183" s="346">
        <v>266.14999999999998</v>
      </c>
      <c r="F183" s="343">
        <v>266.11666666666662</v>
      </c>
      <c r="G183" s="342">
        <v>264.03333333333325</v>
      </c>
      <c r="H183" s="342">
        <v>261.91666666666663</v>
      </c>
      <c r="I183" s="342">
        <v>259.83333333333326</v>
      </c>
      <c r="J183" s="342">
        <v>268.23333333333323</v>
      </c>
      <c r="K183" s="342">
        <v>270.31666666666661</v>
      </c>
      <c r="L183" s="342">
        <v>272.43333333333322</v>
      </c>
      <c r="M183" s="344">
        <v>268.2</v>
      </c>
      <c r="N183" s="344">
        <v>264</v>
      </c>
      <c r="O183" s="344">
        <v>93406500</v>
      </c>
      <c r="P183" s="347">
        <v>3.9904229848363925E-3</v>
      </c>
    </row>
    <row r="184" spans="1:16" ht="12.75" customHeight="1">
      <c r="A184" s="33">
        <v>174</v>
      </c>
      <c r="B184" s="364" t="s">
        <v>132</v>
      </c>
      <c r="C184" s="343" t="s">
        <v>228</v>
      </c>
      <c r="D184" s="365">
        <v>45197</v>
      </c>
      <c r="E184" s="346">
        <v>132.15</v>
      </c>
      <c r="F184" s="343">
        <v>132.51666666666668</v>
      </c>
      <c r="G184" s="342">
        <v>130.38333333333335</v>
      </c>
      <c r="H184" s="342">
        <v>128.61666666666667</v>
      </c>
      <c r="I184" s="342">
        <v>126.48333333333335</v>
      </c>
      <c r="J184" s="342">
        <v>134.28333333333336</v>
      </c>
      <c r="K184" s="342">
        <v>136.41666666666669</v>
      </c>
      <c r="L184" s="342">
        <v>138.18333333333337</v>
      </c>
      <c r="M184" s="344">
        <v>134.65</v>
      </c>
      <c r="N184" s="344">
        <v>130.75</v>
      </c>
      <c r="O184" s="344">
        <v>231517000</v>
      </c>
      <c r="P184" s="347">
        <v>4.0462713498282128E-2</v>
      </c>
    </row>
    <row r="185" spans="1:16" ht="12.75" customHeight="1">
      <c r="A185" s="33">
        <v>175</v>
      </c>
      <c r="B185" s="364" t="s">
        <v>87</v>
      </c>
      <c r="C185" s="343" t="s">
        <v>229</v>
      </c>
      <c r="D185" s="365">
        <v>45197</v>
      </c>
      <c r="E185" s="346">
        <v>3573.05</v>
      </c>
      <c r="F185" s="343">
        <v>3579.0333333333333</v>
      </c>
      <c r="G185" s="342">
        <v>3553.4166666666665</v>
      </c>
      <c r="H185" s="342">
        <v>3533.7833333333333</v>
      </c>
      <c r="I185" s="342">
        <v>3508.1666666666665</v>
      </c>
      <c r="J185" s="342">
        <v>3598.6666666666665</v>
      </c>
      <c r="K185" s="342">
        <v>3624.2833333333333</v>
      </c>
      <c r="L185" s="342">
        <v>3643.9166666666665</v>
      </c>
      <c r="M185" s="344">
        <v>3604.65</v>
      </c>
      <c r="N185" s="344">
        <v>3559.4</v>
      </c>
      <c r="O185" s="344">
        <v>10363850</v>
      </c>
      <c r="P185" s="347">
        <v>3.7072060239908937E-2</v>
      </c>
    </row>
    <row r="186" spans="1:16" ht="12.75" customHeight="1">
      <c r="A186" s="33">
        <v>176</v>
      </c>
      <c r="B186" s="364" t="s">
        <v>87</v>
      </c>
      <c r="C186" s="343" t="s">
        <v>230</v>
      </c>
      <c r="D186" s="365">
        <v>45197</v>
      </c>
      <c r="E186" s="346">
        <v>1280.2</v>
      </c>
      <c r="F186" s="343">
        <v>1279.7833333333333</v>
      </c>
      <c r="G186" s="342">
        <v>1266.5666666666666</v>
      </c>
      <c r="H186" s="342">
        <v>1252.9333333333334</v>
      </c>
      <c r="I186" s="342">
        <v>1239.7166666666667</v>
      </c>
      <c r="J186" s="342">
        <v>1293.4166666666665</v>
      </c>
      <c r="K186" s="342">
        <v>1306.6333333333332</v>
      </c>
      <c r="L186" s="342">
        <v>1320.2666666666664</v>
      </c>
      <c r="M186" s="344">
        <v>1293</v>
      </c>
      <c r="N186" s="344">
        <v>1266.1500000000001</v>
      </c>
      <c r="O186" s="344">
        <v>12899400</v>
      </c>
      <c r="P186" s="347">
        <v>3.2811299000768637E-2</v>
      </c>
    </row>
    <row r="187" spans="1:16" ht="12.75" customHeight="1">
      <c r="A187" s="33">
        <v>177</v>
      </c>
      <c r="B187" s="364" t="s">
        <v>59</v>
      </c>
      <c r="C187" s="343" t="s">
        <v>231</v>
      </c>
      <c r="D187" s="365">
        <v>45197</v>
      </c>
      <c r="E187" s="346">
        <v>3262.45</v>
      </c>
      <c r="F187" s="343">
        <v>3269.35</v>
      </c>
      <c r="G187" s="342">
        <v>3239.7</v>
      </c>
      <c r="H187" s="342">
        <v>3216.95</v>
      </c>
      <c r="I187" s="342">
        <v>3187.2999999999997</v>
      </c>
      <c r="J187" s="342">
        <v>3292.1</v>
      </c>
      <c r="K187" s="342">
        <v>3321.7500000000005</v>
      </c>
      <c r="L187" s="342">
        <v>3344.5</v>
      </c>
      <c r="M187" s="344">
        <v>3299</v>
      </c>
      <c r="N187" s="344">
        <v>3246.6</v>
      </c>
      <c r="O187" s="344">
        <v>5263500</v>
      </c>
      <c r="P187" s="347">
        <v>3.0618988178280345E-2</v>
      </c>
    </row>
    <row r="188" spans="1:16" ht="12.75" customHeight="1">
      <c r="A188" s="33">
        <v>178</v>
      </c>
      <c r="B188" s="364" t="s">
        <v>43</v>
      </c>
      <c r="C188" s="343" t="s">
        <v>232</v>
      </c>
      <c r="D188" s="365">
        <v>45197</v>
      </c>
      <c r="E188" s="346">
        <v>1847.2</v>
      </c>
      <c r="F188" s="343">
        <v>1859.8333333333333</v>
      </c>
      <c r="G188" s="342">
        <v>1833.2166666666665</v>
      </c>
      <c r="H188" s="342">
        <v>1819.2333333333331</v>
      </c>
      <c r="I188" s="342">
        <v>1792.6166666666663</v>
      </c>
      <c r="J188" s="342">
        <v>1873.8166666666666</v>
      </c>
      <c r="K188" s="342">
        <v>1900.4333333333334</v>
      </c>
      <c r="L188" s="342">
        <v>1914.4166666666667</v>
      </c>
      <c r="M188" s="344">
        <v>1886.45</v>
      </c>
      <c r="N188" s="344">
        <v>1845.85</v>
      </c>
      <c r="O188" s="344">
        <v>2356000</v>
      </c>
      <c r="P188" s="347">
        <v>6.0783430886987844E-2</v>
      </c>
    </row>
    <row r="189" spans="1:16" ht="12.75" customHeight="1">
      <c r="A189" s="33">
        <v>179</v>
      </c>
      <c r="B189" s="364" t="s">
        <v>45</v>
      </c>
      <c r="C189" s="343" t="s">
        <v>233</v>
      </c>
      <c r="D189" s="365">
        <v>45197</v>
      </c>
      <c r="E189" s="346">
        <v>2067.4499999999998</v>
      </c>
      <c r="F189" s="343">
        <v>2071.4833333333331</v>
      </c>
      <c r="G189" s="342">
        <v>2047.9666666666662</v>
      </c>
      <c r="H189" s="342">
        <v>2028.4833333333331</v>
      </c>
      <c r="I189" s="342">
        <v>2004.9666666666662</v>
      </c>
      <c r="J189" s="342">
        <v>2090.9666666666662</v>
      </c>
      <c r="K189" s="342">
        <v>2114.4833333333336</v>
      </c>
      <c r="L189" s="342">
        <v>2133.9666666666662</v>
      </c>
      <c r="M189" s="344">
        <v>2095</v>
      </c>
      <c r="N189" s="344">
        <v>2052</v>
      </c>
      <c r="O189" s="344">
        <v>3568800</v>
      </c>
      <c r="P189" s="347">
        <v>1.4209389564624303E-2</v>
      </c>
    </row>
    <row r="190" spans="1:16" ht="12.75" customHeight="1">
      <c r="A190" s="33">
        <v>180</v>
      </c>
      <c r="B190" s="364" t="s">
        <v>56</v>
      </c>
      <c r="C190" s="343" t="s">
        <v>234</v>
      </c>
      <c r="D190" s="365">
        <v>45197</v>
      </c>
      <c r="E190" s="346">
        <v>1469</v>
      </c>
      <c r="F190" s="343">
        <v>1465.5666666666666</v>
      </c>
      <c r="G190" s="342">
        <v>1458.9333333333332</v>
      </c>
      <c r="H190" s="342">
        <v>1448.8666666666666</v>
      </c>
      <c r="I190" s="342">
        <v>1442.2333333333331</v>
      </c>
      <c r="J190" s="342">
        <v>1475.6333333333332</v>
      </c>
      <c r="K190" s="342">
        <v>1482.2666666666664</v>
      </c>
      <c r="L190" s="342">
        <v>1492.3333333333333</v>
      </c>
      <c r="M190" s="344">
        <v>1472.2</v>
      </c>
      <c r="N190" s="344">
        <v>1455.5</v>
      </c>
      <c r="O190" s="344">
        <v>6896400</v>
      </c>
      <c r="P190" s="347">
        <v>-9.6501809408926411E-3</v>
      </c>
    </row>
    <row r="191" spans="1:16" ht="12.75" customHeight="1">
      <c r="A191" s="33">
        <v>181</v>
      </c>
      <c r="B191" s="364" t="s">
        <v>59</v>
      </c>
      <c r="C191" s="343" t="s">
        <v>235</v>
      </c>
      <c r="D191" s="365">
        <v>45197</v>
      </c>
      <c r="E191" s="346">
        <v>1631.2</v>
      </c>
      <c r="F191" s="343">
        <v>1625.3833333333332</v>
      </c>
      <c r="G191" s="342">
        <v>1615.8166666666664</v>
      </c>
      <c r="H191" s="342">
        <v>1600.4333333333332</v>
      </c>
      <c r="I191" s="342">
        <v>1590.8666666666663</v>
      </c>
      <c r="J191" s="342">
        <v>1640.7666666666664</v>
      </c>
      <c r="K191" s="342">
        <v>1650.333333333333</v>
      </c>
      <c r="L191" s="342">
        <v>1665.7166666666665</v>
      </c>
      <c r="M191" s="344">
        <v>1634.95</v>
      </c>
      <c r="N191" s="344">
        <v>1610</v>
      </c>
      <c r="O191" s="344">
        <v>2153600</v>
      </c>
      <c r="P191" s="347">
        <v>4.0386473429951691E-2</v>
      </c>
    </row>
    <row r="192" spans="1:16" ht="12.75" customHeight="1">
      <c r="A192" s="33">
        <v>182</v>
      </c>
      <c r="B192" s="364" t="s">
        <v>49</v>
      </c>
      <c r="C192" s="343" t="s">
        <v>236</v>
      </c>
      <c r="D192" s="365">
        <v>45197</v>
      </c>
      <c r="E192" s="346">
        <v>8697.7999999999993</v>
      </c>
      <c r="F192" s="343">
        <v>8676.0333333333328</v>
      </c>
      <c r="G192" s="342">
        <v>8638.5166666666664</v>
      </c>
      <c r="H192" s="342">
        <v>8579.2333333333336</v>
      </c>
      <c r="I192" s="342">
        <v>8541.7166666666672</v>
      </c>
      <c r="J192" s="342">
        <v>8735.3166666666657</v>
      </c>
      <c r="K192" s="342">
        <v>8772.8333333333321</v>
      </c>
      <c r="L192" s="342">
        <v>8832.116666666665</v>
      </c>
      <c r="M192" s="344">
        <v>8713.5499999999993</v>
      </c>
      <c r="N192" s="344">
        <v>8616.75</v>
      </c>
      <c r="O192" s="344">
        <v>1514900</v>
      </c>
      <c r="P192" s="347">
        <v>3.3426563885667511E-2</v>
      </c>
    </row>
    <row r="193" spans="1:16" ht="12.75" customHeight="1">
      <c r="A193" s="33">
        <v>183</v>
      </c>
      <c r="B193" s="364" t="s">
        <v>39</v>
      </c>
      <c r="C193" s="343" t="s">
        <v>237</v>
      </c>
      <c r="D193" s="365">
        <v>45197</v>
      </c>
      <c r="E193" s="346">
        <v>633.75</v>
      </c>
      <c r="F193" s="343">
        <v>627.2833333333333</v>
      </c>
      <c r="G193" s="342">
        <v>618.56666666666661</v>
      </c>
      <c r="H193" s="342">
        <v>603.38333333333333</v>
      </c>
      <c r="I193" s="342">
        <v>594.66666666666663</v>
      </c>
      <c r="J193" s="342">
        <v>642.46666666666658</v>
      </c>
      <c r="K193" s="342">
        <v>651.18333333333328</v>
      </c>
      <c r="L193" s="342">
        <v>666.36666666666656</v>
      </c>
      <c r="M193" s="344">
        <v>636</v>
      </c>
      <c r="N193" s="344">
        <v>612.1</v>
      </c>
      <c r="O193" s="344">
        <v>36916100</v>
      </c>
      <c r="P193" s="347">
        <v>-2.435923864495293E-2</v>
      </c>
    </row>
    <row r="194" spans="1:16" ht="12.75" customHeight="1">
      <c r="A194" s="33">
        <v>184</v>
      </c>
      <c r="B194" s="364" t="s">
        <v>132</v>
      </c>
      <c r="C194" s="343" t="s">
        <v>238</v>
      </c>
      <c r="D194" s="365">
        <v>45197</v>
      </c>
      <c r="E194" s="346">
        <v>237.2</v>
      </c>
      <c r="F194" s="343">
        <v>236.81666666666669</v>
      </c>
      <c r="G194" s="342">
        <v>234.73333333333338</v>
      </c>
      <c r="H194" s="342">
        <v>232.26666666666668</v>
      </c>
      <c r="I194" s="342">
        <v>230.18333333333337</v>
      </c>
      <c r="J194" s="342">
        <v>239.28333333333339</v>
      </c>
      <c r="K194" s="342">
        <v>241.3666666666667</v>
      </c>
      <c r="L194" s="342">
        <v>243.8333333333334</v>
      </c>
      <c r="M194" s="344">
        <v>238.9</v>
      </c>
      <c r="N194" s="344">
        <v>234.35</v>
      </c>
      <c r="O194" s="344">
        <v>62886000</v>
      </c>
      <c r="P194" s="347">
        <v>-3.7703567581268615E-3</v>
      </c>
    </row>
    <row r="195" spans="1:16" ht="12.75" customHeight="1">
      <c r="A195" s="33">
        <v>185</v>
      </c>
      <c r="B195" s="364" t="s">
        <v>41</v>
      </c>
      <c r="C195" s="343" t="s">
        <v>239</v>
      </c>
      <c r="D195" s="365">
        <v>45197</v>
      </c>
      <c r="E195" s="346">
        <v>890.55</v>
      </c>
      <c r="F195" s="343">
        <v>890.9666666666667</v>
      </c>
      <c r="G195" s="342">
        <v>885.58333333333337</v>
      </c>
      <c r="H195" s="342">
        <v>880.61666666666667</v>
      </c>
      <c r="I195" s="342">
        <v>875.23333333333335</v>
      </c>
      <c r="J195" s="342">
        <v>895.93333333333339</v>
      </c>
      <c r="K195" s="342">
        <v>901.31666666666661</v>
      </c>
      <c r="L195" s="342">
        <v>906.28333333333342</v>
      </c>
      <c r="M195" s="344">
        <v>896.35</v>
      </c>
      <c r="N195" s="344">
        <v>886</v>
      </c>
      <c r="O195" s="344">
        <v>7365000</v>
      </c>
      <c r="P195" s="347">
        <v>4.747483015470246E-3</v>
      </c>
    </row>
    <row r="196" spans="1:16" ht="12.75" customHeight="1">
      <c r="A196" s="33">
        <v>186</v>
      </c>
      <c r="B196" s="364" t="s">
        <v>87</v>
      </c>
      <c r="C196" s="343" t="s">
        <v>240</v>
      </c>
      <c r="D196" s="365">
        <v>45197</v>
      </c>
      <c r="E196" s="346">
        <v>438.25</v>
      </c>
      <c r="F196" s="343">
        <v>439.9666666666667</v>
      </c>
      <c r="G196" s="342">
        <v>435.53333333333342</v>
      </c>
      <c r="H196" s="342">
        <v>432.81666666666672</v>
      </c>
      <c r="I196" s="342">
        <v>428.38333333333344</v>
      </c>
      <c r="J196" s="342">
        <v>442.68333333333339</v>
      </c>
      <c r="K196" s="342">
        <v>447.11666666666667</v>
      </c>
      <c r="L196" s="342">
        <v>449.83333333333337</v>
      </c>
      <c r="M196" s="344">
        <v>444.4</v>
      </c>
      <c r="N196" s="344">
        <v>437.25</v>
      </c>
      <c r="O196" s="344">
        <v>39969000</v>
      </c>
      <c r="P196" s="347">
        <v>6.1086333227142402E-2</v>
      </c>
    </row>
    <row r="197" spans="1:16" ht="12.75" customHeight="1">
      <c r="A197" s="33">
        <v>187</v>
      </c>
      <c r="B197" s="364" t="s">
        <v>205</v>
      </c>
      <c r="C197" s="343" t="s">
        <v>241</v>
      </c>
      <c r="D197" s="365">
        <v>45197</v>
      </c>
      <c r="E197" s="346">
        <v>273.3</v>
      </c>
      <c r="F197" s="343">
        <v>274.59999999999997</v>
      </c>
      <c r="G197" s="342">
        <v>267.89999999999992</v>
      </c>
      <c r="H197" s="342">
        <v>262.49999999999994</v>
      </c>
      <c r="I197" s="342">
        <v>255.7999999999999</v>
      </c>
      <c r="J197" s="342">
        <v>279.99999999999994</v>
      </c>
      <c r="K197" s="342">
        <v>286.7</v>
      </c>
      <c r="L197" s="342">
        <v>292.09999999999997</v>
      </c>
      <c r="M197" s="344">
        <v>281.3</v>
      </c>
      <c r="N197" s="344">
        <v>269.2</v>
      </c>
      <c r="O197" s="344">
        <v>101172000</v>
      </c>
      <c r="P197" s="347">
        <v>5.6185405574694647E-2</v>
      </c>
    </row>
    <row r="198" spans="1:16" ht="12.75" customHeight="1">
      <c r="A198" s="33">
        <v>188</v>
      </c>
      <c r="B198" s="364" t="s">
        <v>43</v>
      </c>
      <c r="C198" s="343" t="s">
        <v>242</v>
      </c>
      <c r="D198" s="365">
        <v>45197</v>
      </c>
      <c r="E198" s="346">
        <v>642.29999999999995</v>
      </c>
      <c r="F198" s="343">
        <v>643.68333333333328</v>
      </c>
      <c r="G198" s="342">
        <v>637.61666666666656</v>
      </c>
      <c r="H198" s="342">
        <v>632.93333333333328</v>
      </c>
      <c r="I198" s="342">
        <v>626.86666666666656</v>
      </c>
      <c r="J198" s="342">
        <v>648.36666666666656</v>
      </c>
      <c r="K198" s="342">
        <v>654.43333333333339</v>
      </c>
      <c r="L198" s="342">
        <v>659.11666666666656</v>
      </c>
      <c r="M198" s="344">
        <v>649.75</v>
      </c>
      <c r="N198" s="344">
        <v>639</v>
      </c>
      <c r="O198" s="344">
        <v>7268400</v>
      </c>
      <c r="P198" s="347">
        <v>6.2297533017692495E-3</v>
      </c>
    </row>
    <row r="199" spans="1:16" ht="12.75" customHeight="1">
      <c r="A199" s="31">
        <v>191</v>
      </c>
      <c r="B199" s="41"/>
      <c r="C199" s="37"/>
      <c r="D199" s="38"/>
      <c r="E199" s="39"/>
      <c r="F199" s="39"/>
      <c r="G199" s="40"/>
      <c r="H199" s="40"/>
      <c r="I199" s="40"/>
      <c r="J199" s="40"/>
      <c r="K199" s="40"/>
      <c r="L199" s="1"/>
      <c r="M199" s="1"/>
      <c r="N199" s="1"/>
      <c r="O199" s="1"/>
      <c r="P199" s="1"/>
    </row>
    <row r="200" spans="1:16" ht="12.75" customHeight="1">
      <c r="A200" s="31">
        <v>192</v>
      </c>
      <c r="B200" s="4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31">
        <v>193</v>
      </c>
      <c r="B201" s="4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31">
        <v>194</v>
      </c>
      <c r="B202" s="4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/>
      <c r="B203" s="4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/>
      <c r="B204" s="4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2" t="s">
        <v>243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2" t="s">
        <v>244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2" t="s">
        <v>245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2" t="s">
        <v>246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2" t="s">
        <v>247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24" t="s">
        <v>248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3" t="s">
        <v>249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3" t="s">
        <v>250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3" t="s">
        <v>251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3" t="s">
        <v>252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3" t="s">
        <v>253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3" t="s">
        <v>254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3" t="s">
        <v>255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3" t="s">
        <v>256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3" t="s">
        <v>257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</row>
    <row r="433" spans="1:1" ht="12.75" customHeight="1">
      <c r="A433" s="1"/>
    </row>
    <row r="434" spans="1:1" ht="12.75" customHeight="1">
      <c r="A434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4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5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5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5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4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45184</v>
      </c>
      <c r="L6" s="44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4"/>
      <c r="M7" s="1"/>
      <c r="N7" s="1"/>
      <c r="O7" s="1"/>
    </row>
    <row r="8" spans="1:15" ht="28.5" customHeight="1">
      <c r="A8" s="353" t="s">
        <v>16</v>
      </c>
      <c r="B8" s="355"/>
      <c r="C8" s="358" t="s">
        <v>20</v>
      </c>
      <c r="D8" s="358" t="s">
        <v>21</v>
      </c>
      <c r="E8" s="350" t="s">
        <v>22</v>
      </c>
      <c r="F8" s="351"/>
      <c r="G8" s="352"/>
      <c r="H8" s="350" t="s">
        <v>23</v>
      </c>
      <c r="I8" s="351"/>
      <c r="J8" s="352"/>
      <c r="K8" s="26"/>
      <c r="L8" s="46"/>
      <c r="M8" s="46"/>
      <c r="N8" s="1"/>
      <c r="O8" s="1"/>
    </row>
    <row r="9" spans="1:15" ht="36" customHeight="1">
      <c r="A9" s="356"/>
      <c r="B9" s="357"/>
      <c r="C9" s="357"/>
      <c r="D9" s="35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7" t="s">
        <v>32</v>
      </c>
      <c r="M9" s="48" t="s">
        <v>258</v>
      </c>
      <c r="N9" s="1"/>
      <c r="O9" s="1"/>
    </row>
    <row r="10" spans="1:15" ht="12.75" customHeight="1">
      <c r="A10" s="49">
        <v>1</v>
      </c>
      <c r="B10" s="34" t="s">
        <v>259</v>
      </c>
      <c r="C10" s="34">
        <v>20103.099999999999</v>
      </c>
      <c r="D10" s="34">
        <v>20104.73</v>
      </c>
      <c r="E10" s="34">
        <v>20041.82</v>
      </c>
      <c r="F10" s="34">
        <v>19980.53</v>
      </c>
      <c r="G10" s="34">
        <v>19917.62</v>
      </c>
      <c r="H10" s="34">
        <v>20166.02</v>
      </c>
      <c r="I10" s="34">
        <v>20228.93</v>
      </c>
      <c r="J10" s="34">
        <v>20290.22</v>
      </c>
      <c r="K10" s="34">
        <v>20167.650000000001</v>
      </c>
      <c r="L10" s="34">
        <v>20043.45</v>
      </c>
      <c r="M10" s="50"/>
      <c r="N10" s="1"/>
      <c r="O10" s="1"/>
    </row>
    <row r="11" spans="1:15" ht="12.75" customHeight="1">
      <c r="A11" s="49">
        <v>2</v>
      </c>
      <c r="B11" s="35" t="s">
        <v>260</v>
      </c>
      <c r="C11" s="34">
        <v>46000.85</v>
      </c>
      <c r="D11" s="34">
        <v>45985.42</v>
      </c>
      <c r="E11" s="34">
        <v>45816.93</v>
      </c>
      <c r="F11" s="34">
        <v>45633.02</v>
      </c>
      <c r="G11" s="34">
        <v>45464.53</v>
      </c>
      <c r="H11" s="34">
        <v>46169.33</v>
      </c>
      <c r="I11" s="34">
        <v>46337.82</v>
      </c>
      <c r="J11" s="34">
        <v>46521.73</v>
      </c>
      <c r="K11" s="34">
        <v>46153.9</v>
      </c>
      <c r="L11" s="34">
        <v>45801.5</v>
      </c>
      <c r="M11" s="50"/>
      <c r="N11" s="1"/>
      <c r="O11" s="1"/>
    </row>
    <row r="12" spans="1:15" ht="12.75" customHeight="1">
      <c r="A12" s="49">
        <v>3</v>
      </c>
      <c r="B12" s="31" t="s">
        <v>261</v>
      </c>
      <c r="C12" s="36">
        <v>3812.7</v>
      </c>
      <c r="D12" s="36">
        <v>3804.73</v>
      </c>
      <c r="E12" s="36">
        <v>3791.37</v>
      </c>
      <c r="F12" s="36">
        <v>3770.03</v>
      </c>
      <c r="G12" s="36">
        <v>3756.67</v>
      </c>
      <c r="H12" s="36">
        <v>3826.07</v>
      </c>
      <c r="I12" s="36">
        <v>3839.43</v>
      </c>
      <c r="J12" s="36">
        <v>3860.77</v>
      </c>
      <c r="K12" s="36">
        <v>3818.1</v>
      </c>
      <c r="L12" s="36">
        <v>3783.4</v>
      </c>
      <c r="M12" s="50"/>
      <c r="N12" s="1"/>
      <c r="O12" s="1"/>
    </row>
    <row r="13" spans="1:15" ht="12.75" customHeight="1">
      <c r="A13" s="49">
        <v>4</v>
      </c>
      <c r="B13" s="31" t="s">
        <v>262</v>
      </c>
      <c r="C13" s="36">
        <v>6281.9</v>
      </c>
      <c r="D13" s="36">
        <v>6274.68</v>
      </c>
      <c r="E13" s="36">
        <v>6263.02</v>
      </c>
      <c r="F13" s="36">
        <v>6244.13</v>
      </c>
      <c r="G13" s="36">
        <v>6232.47</v>
      </c>
      <c r="H13" s="36">
        <v>6293.57</v>
      </c>
      <c r="I13" s="36">
        <v>6305.23</v>
      </c>
      <c r="J13" s="36">
        <v>6324.12</v>
      </c>
      <c r="K13" s="36">
        <v>6286.35</v>
      </c>
      <c r="L13" s="36">
        <v>6255.8</v>
      </c>
      <c r="M13" s="50"/>
      <c r="N13" s="1"/>
      <c r="O13" s="1"/>
    </row>
    <row r="14" spans="1:15" ht="12.75" customHeight="1">
      <c r="A14" s="49">
        <v>5</v>
      </c>
      <c r="B14" s="31" t="s">
        <v>263</v>
      </c>
      <c r="C14" s="36">
        <v>33045.4</v>
      </c>
      <c r="D14" s="36">
        <v>33078.379999999997</v>
      </c>
      <c r="E14" s="36">
        <v>32916.57</v>
      </c>
      <c r="F14" s="36">
        <v>32787.730000000003</v>
      </c>
      <c r="G14" s="36">
        <v>32625.919999999998</v>
      </c>
      <c r="H14" s="36">
        <v>33207.22</v>
      </c>
      <c r="I14" s="36">
        <v>33369.03</v>
      </c>
      <c r="J14" s="36">
        <v>33497.870000000003</v>
      </c>
      <c r="K14" s="36">
        <v>33240.199999999997</v>
      </c>
      <c r="L14" s="36">
        <v>32949.550000000003</v>
      </c>
      <c r="M14" s="50"/>
      <c r="N14" s="1"/>
      <c r="O14" s="1"/>
    </row>
    <row r="15" spans="1:15" ht="12.75" customHeight="1">
      <c r="A15" s="49">
        <v>6</v>
      </c>
      <c r="B15" s="31" t="s">
        <v>264</v>
      </c>
      <c r="C15" s="36">
        <v>5871.6</v>
      </c>
      <c r="D15" s="36">
        <v>5857.42</v>
      </c>
      <c r="E15" s="36">
        <v>5836.18</v>
      </c>
      <c r="F15" s="36">
        <v>5800.77</v>
      </c>
      <c r="G15" s="36">
        <v>5779.53</v>
      </c>
      <c r="H15" s="36">
        <v>5892.83</v>
      </c>
      <c r="I15" s="36">
        <v>5914.07</v>
      </c>
      <c r="J15" s="36">
        <v>5949.48</v>
      </c>
      <c r="K15" s="36">
        <v>5878.65</v>
      </c>
      <c r="L15" s="36">
        <v>5822</v>
      </c>
      <c r="M15" s="50"/>
      <c r="N15" s="1"/>
      <c r="O15" s="1"/>
    </row>
    <row r="16" spans="1:15" ht="12.75" customHeight="1">
      <c r="A16" s="49">
        <v>7</v>
      </c>
      <c r="B16" s="31" t="s">
        <v>265</v>
      </c>
      <c r="C16" s="36">
        <v>11582.8</v>
      </c>
      <c r="D16" s="36">
        <v>11556.35</v>
      </c>
      <c r="E16" s="36">
        <v>11523.5</v>
      </c>
      <c r="F16" s="36">
        <v>11464.2</v>
      </c>
      <c r="G16" s="36">
        <v>11431.35</v>
      </c>
      <c r="H16" s="36">
        <v>11615.65</v>
      </c>
      <c r="I16" s="36">
        <v>11648.5</v>
      </c>
      <c r="J16" s="36">
        <v>11707.8</v>
      </c>
      <c r="K16" s="36">
        <v>11589.2</v>
      </c>
      <c r="L16" s="36">
        <v>11497.05</v>
      </c>
      <c r="M16" s="50"/>
      <c r="N16" s="1"/>
      <c r="O16" s="1"/>
    </row>
    <row r="17" spans="1:15" ht="12.75" customHeight="1">
      <c r="A17" s="49">
        <v>8</v>
      </c>
      <c r="B17" s="51" t="s">
        <v>42</v>
      </c>
      <c r="C17" s="31">
        <v>4366.2</v>
      </c>
      <c r="D17" s="36">
        <v>4356.67</v>
      </c>
      <c r="E17" s="36">
        <v>4325.83</v>
      </c>
      <c r="F17" s="36">
        <v>4285.47</v>
      </c>
      <c r="G17" s="36">
        <v>4254.63</v>
      </c>
      <c r="H17" s="36">
        <v>4397.03</v>
      </c>
      <c r="I17" s="36">
        <v>4427.87</v>
      </c>
      <c r="J17" s="36">
        <v>4468.2299999999996</v>
      </c>
      <c r="K17" s="31">
        <v>4387.5</v>
      </c>
      <c r="L17" s="31">
        <v>4316.3</v>
      </c>
      <c r="M17" s="31">
        <v>1.3830100000000001</v>
      </c>
      <c r="N17" s="1"/>
      <c r="O17" s="1"/>
    </row>
    <row r="18" spans="1:15" ht="12.75" customHeight="1">
      <c r="A18" s="49">
        <v>9</v>
      </c>
      <c r="B18" s="51" t="s">
        <v>44</v>
      </c>
      <c r="C18" s="31">
        <v>22910.6</v>
      </c>
      <c r="D18" s="36">
        <v>22985.65</v>
      </c>
      <c r="E18" s="36">
        <v>22785</v>
      </c>
      <c r="F18" s="36">
        <v>22659.4</v>
      </c>
      <c r="G18" s="36">
        <v>22458.75</v>
      </c>
      <c r="H18" s="36">
        <v>23111.25</v>
      </c>
      <c r="I18" s="36">
        <v>23311.9</v>
      </c>
      <c r="J18" s="36">
        <v>23437.5</v>
      </c>
      <c r="K18" s="31">
        <v>23186.3</v>
      </c>
      <c r="L18" s="31">
        <v>22860.05</v>
      </c>
      <c r="M18" s="31">
        <v>0.16366</v>
      </c>
      <c r="N18" s="1"/>
      <c r="O18" s="1"/>
    </row>
    <row r="19" spans="1:15" ht="12.75" customHeight="1">
      <c r="A19" s="49">
        <v>10</v>
      </c>
      <c r="B19" s="51" t="s">
        <v>46</v>
      </c>
      <c r="C19" s="31">
        <v>181.9</v>
      </c>
      <c r="D19" s="36">
        <v>181.9</v>
      </c>
      <c r="E19" s="36">
        <v>180.05</v>
      </c>
      <c r="F19" s="36">
        <v>178.2</v>
      </c>
      <c r="G19" s="36">
        <v>176.35</v>
      </c>
      <c r="H19" s="36">
        <v>183.75</v>
      </c>
      <c r="I19" s="36">
        <v>185.6</v>
      </c>
      <c r="J19" s="36">
        <v>187.45</v>
      </c>
      <c r="K19" s="31">
        <v>183.75</v>
      </c>
      <c r="L19" s="31">
        <v>180.05</v>
      </c>
      <c r="M19" s="31">
        <v>34.546570000000003</v>
      </c>
      <c r="N19" s="1"/>
      <c r="O19" s="1"/>
    </row>
    <row r="20" spans="1:15" ht="12.75" customHeight="1">
      <c r="A20" s="49">
        <v>11</v>
      </c>
      <c r="B20" s="51" t="s">
        <v>48</v>
      </c>
      <c r="C20" s="31">
        <v>227.25</v>
      </c>
      <c r="D20" s="36">
        <v>226.5</v>
      </c>
      <c r="E20" s="36">
        <v>225.05</v>
      </c>
      <c r="F20" s="36">
        <v>222.85</v>
      </c>
      <c r="G20" s="36">
        <v>221.4</v>
      </c>
      <c r="H20" s="36">
        <v>228.7</v>
      </c>
      <c r="I20" s="36">
        <v>230.15</v>
      </c>
      <c r="J20" s="36">
        <v>232.35</v>
      </c>
      <c r="K20" s="31">
        <v>227.95</v>
      </c>
      <c r="L20" s="31">
        <v>224.3</v>
      </c>
      <c r="M20" s="31">
        <v>19.983260000000001</v>
      </c>
      <c r="N20" s="1"/>
      <c r="O20" s="1"/>
    </row>
    <row r="21" spans="1:15" ht="12.75" customHeight="1">
      <c r="A21" s="49">
        <v>12</v>
      </c>
      <c r="B21" s="51" t="s">
        <v>50</v>
      </c>
      <c r="C21" s="31">
        <v>2038.3</v>
      </c>
      <c r="D21" s="36">
        <v>2050.9299999999998</v>
      </c>
      <c r="E21" s="36">
        <v>2019.77</v>
      </c>
      <c r="F21" s="36">
        <v>2001.23</v>
      </c>
      <c r="G21" s="36">
        <v>1970.07</v>
      </c>
      <c r="H21" s="36">
        <v>2069.4699999999998</v>
      </c>
      <c r="I21" s="36">
        <v>2100.63</v>
      </c>
      <c r="J21" s="36">
        <v>2119.17</v>
      </c>
      <c r="K21" s="31">
        <v>2082.1</v>
      </c>
      <c r="L21" s="31">
        <v>2032.4</v>
      </c>
      <c r="M21" s="31">
        <v>3.88273</v>
      </c>
      <c r="N21" s="1"/>
      <c r="O21" s="1"/>
    </row>
    <row r="22" spans="1:15" ht="12.75" customHeight="1">
      <c r="A22" s="49">
        <v>13</v>
      </c>
      <c r="B22" s="51" t="s">
        <v>51</v>
      </c>
      <c r="C22" s="31">
        <v>2519.8000000000002</v>
      </c>
      <c r="D22" s="36">
        <v>2523.62</v>
      </c>
      <c r="E22" s="36">
        <v>2502.23</v>
      </c>
      <c r="F22" s="36">
        <v>2484.67</v>
      </c>
      <c r="G22" s="36">
        <v>2463.2800000000002</v>
      </c>
      <c r="H22" s="36">
        <v>2541.1799999999998</v>
      </c>
      <c r="I22" s="36">
        <v>2562.5700000000002</v>
      </c>
      <c r="J22" s="36">
        <v>2580.13</v>
      </c>
      <c r="K22" s="31">
        <v>2545</v>
      </c>
      <c r="L22" s="31">
        <v>2506.0500000000002</v>
      </c>
      <c r="M22" s="31">
        <v>12.184810000000001</v>
      </c>
      <c r="N22" s="1"/>
      <c r="O22" s="1"/>
    </row>
    <row r="23" spans="1:15" ht="12.75" customHeight="1">
      <c r="A23" s="49">
        <v>14</v>
      </c>
      <c r="B23" s="51" t="s">
        <v>266</v>
      </c>
      <c r="C23" s="31">
        <v>983.8</v>
      </c>
      <c r="D23" s="36">
        <v>988.58</v>
      </c>
      <c r="E23" s="36">
        <v>977.22</v>
      </c>
      <c r="F23" s="36">
        <v>970.63</v>
      </c>
      <c r="G23" s="36">
        <v>959.27</v>
      </c>
      <c r="H23" s="36">
        <v>995.17</v>
      </c>
      <c r="I23" s="36">
        <v>1006.53</v>
      </c>
      <c r="J23" s="36">
        <v>1013.12</v>
      </c>
      <c r="K23" s="31">
        <v>999.95</v>
      </c>
      <c r="L23" s="31">
        <v>982</v>
      </c>
      <c r="M23" s="31">
        <v>4.6689499999999997</v>
      </c>
      <c r="N23" s="1"/>
      <c r="O23" s="1"/>
    </row>
    <row r="24" spans="1:15" ht="12.75" customHeight="1">
      <c r="A24" s="49">
        <v>15</v>
      </c>
      <c r="B24" s="51" t="s">
        <v>52</v>
      </c>
      <c r="C24" s="31">
        <v>849.8</v>
      </c>
      <c r="D24" s="36">
        <v>849.55</v>
      </c>
      <c r="E24" s="36">
        <v>841.25</v>
      </c>
      <c r="F24" s="36">
        <v>832.7</v>
      </c>
      <c r="G24" s="36">
        <v>824.4</v>
      </c>
      <c r="H24" s="36">
        <v>858.1</v>
      </c>
      <c r="I24" s="36">
        <v>866.4</v>
      </c>
      <c r="J24" s="36">
        <v>874.95</v>
      </c>
      <c r="K24" s="31">
        <v>857.85</v>
      </c>
      <c r="L24" s="31">
        <v>841</v>
      </c>
      <c r="M24" s="31">
        <v>62.34825</v>
      </c>
      <c r="N24" s="1"/>
      <c r="O24" s="1"/>
    </row>
    <row r="25" spans="1:15" ht="12.75" customHeight="1">
      <c r="A25" s="49">
        <v>16</v>
      </c>
      <c r="B25" s="51" t="s">
        <v>844</v>
      </c>
      <c r="C25" s="31">
        <v>377.15</v>
      </c>
      <c r="D25" s="36">
        <v>378.68</v>
      </c>
      <c r="E25" s="36">
        <v>373.57</v>
      </c>
      <c r="F25" s="36">
        <v>369.98</v>
      </c>
      <c r="G25" s="36">
        <v>364.87</v>
      </c>
      <c r="H25" s="36">
        <v>382.27</v>
      </c>
      <c r="I25" s="36">
        <v>387.38</v>
      </c>
      <c r="J25" s="36">
        <v>390.97</v>
      </c>
      <c r="K25" s="31">
        <v>383.8</v>
      </c>
      <c r="L25" s="31">
        <v>375.1</v>
      </c>
      <c r="M25" s="31">
        <v>68.981719999999996</v>
      </c>
      <c r="N25" s="1"/>
      <c r="O25" s="1"/>
    </row>
    <row r="26" spans="1:15" ht="12.75" customHeight="1">
      <c r="A26" s="49">
        <v>17</v>
      </c>
      <c r="B26" s="51" t="s">
        <v>53</v>
      </c>
      <c r="C26" s="31">
        <v>3709.45</v>
      </c>
      <c r="D26" s="36">
        <v>3717.15</v>
      </c>
      <c r="E26" s="36">
        <v>3663.35</v>
      </c>
      <c r="F26" s="36">
        <v>3617.25</v>
      </c>
      <c r="G26" s="36">
        <v>3563.45</v>
      </c>
      <c r="H26" s="36">
        <v>3763.25</v>
      </c>
      <c r="I26" s="36">
        <v>3817.05</v>
      </c>
      <c r="J26" s="36">
        <v>3863.15</v>
      </c>
      <c r="K26" s="31">
        <v>3770.95</v>
      </c>
      <c r="L26" s="31">
        <v>3671.05</v>
      </c>
      <c r="M26" s="31">
        <v>2.4436200000000001</v>
      </c>
      <c r="N26" s="1"/>
      <c r="O26" s="1"/>
    </row>
    <row r="27" spans="1:15" ht="12.75" customHeight="1">
      <c r="A27" s="49">
        <v>18</v>
      </c>
      <c r="B27" s="51" t="s">
        <v>54</v>
      </c>
      <c r="C27" s="31">
        <v>445.2</v>
      </c>
      <c r="D27" s="36">
        <v>444.43</v>
      </c>
      <c r="E27" s="36">
        <v>442.47</v>
      </c>
      <c r="F27" s="36">
        <v>439.73</v>
      </c>
      <c r="G27" s="36">
        <v>437.77</v>
      </c>
      <c r="H27" s="36">
        <v>447.17</v>
      </c>
      <c r="I27" s="36">
        <v>449.13</v>
      </c>
      <c r="J27" s="36">
        <v>451.87</v>
      </c>
      <c r="K27" s="31">
        <v>446.4</v>
      </c>
      <c r="L27" s="31">
        <v>441.7</v>
      </c>
      <c r="M27" s="31">
        <v>20.00637</v>
      </c>
      <c r="N27" s="1"/>
      <c r="O27" s="1"/>
    </row>
    <row r="28" spans="1:15" ht="12.75" customHeight="1">
      <c r="A28" s="49">
        <v>19</v>
      </c>
      <c r="B28" s="51" t="s">
        <v>55</v>
      </c>
      <c r="C28" s="31">
        <v>5084.55</v>
      </c>
      <c r="D28" s="36">
        <v>5060.0200000000004</v>
      </c>
      <c r="E28" s="36">
        <v>5020.03</v>
      </c>
      <c r="F28" s="36">
        <v>4955.5200000000004</v>
      </c>
      <c r="G28" s="36">
        <v>4915.53</v>
      </c>
      <c r="H28" s="36">
        <v>5124.53</v>
      </c>
      <c r="I28" s="36">
        <v>5164.5200000000004</v>
      </c>
      <c r="J28" s="36">
        <v>5229.03</v>
      </c>
      <c r="K28" s="31">
        <v>5100</v>
      </c>
      <c r="L28" s="31">
        <v>4995.5</v>
      </c>
      <c r="M28" s="31">
        <v>4.14391</v>
      </c>
      <c r="N28" s="1"/>
      <c r="O28" s="1"/>
    </row>
    <row r="29" spans="1:15" ht="12.75" customHeight="1">
      <c r="A29" s="49">
        <v>20</v>
      </c>
      <c r="B29" s="51" t="s">
        <v>57</v>
      </c>
      <c r="C29" s="31">
        <v>382.55</v>
      </c>
      <c r="D29" s="36">
        <v>383.85</v>
      </c>
      <c r="E29" s="36">
        <v>379.7</v>
      </c>
      <c r="F29" s="36">
        <v>376.85</v>
      </c>
      <c r="G29" s="36">
        <v>372.7</v>
      </c>
      <c r="H29" s="36">
        <v>386.7</v>
      </c>
      <c r="I29" s="36">
        <v>390.85</v>
      </c>
      <c r="J29" s="36">
        <v>393.7</v>
      </c>
      <c r="K29" s="31">
        <v>388</v>
      </c>
      <c r="L29" s="31">
        <v>381</v>
      </c>
      <c r="M29" s="31">
        <v>25.760619999999999</v>
      </c>
      <c r="N29" s="1"/>
      <c r="O29" s="1"/>
    </row>
    <row r="30" spans="1:15" ht="12.75" customHeight="1">
      <c r="A30" s="49">
        <v>21</v>
      </c>
      <c r="B30" s="51" t="s">
        <v>58</v>
      </c>
      <c r="C30" s="31">
        <v>179.9</v>
      </c>
      <c r="D30" s="36">
        <v>180.03</v>
      </c>
      <c r="E30" s="36">
        <v>178.92</v>
      </c>
      <c r="F30" s="36">
        <v>177.93</v>
      </c>
      <c r="G30" s="36">
        <v>176.82</v>
      </c>
      <c r="H30" s="36">
        <v>181.02</v>
      </c>
      <c r="I30" s="36">
        <v>182.13</v>
      </c>
      <c r="J30" s="36">
        <v>183.12</v>
      </c>
      <c r="K30" s="31">
        <v>181.15</v>
      </c>
      <c r="L30" s="31">
        <v>179.05</v>
      </c>
      <c r="M30" s="31">
        <v>71.694779999999994</v>
      </c>
      <c r="N30" s="1"/>
      <c r="O30" s="1"/>
    </row>
    <row r="31" spans="1:15" ht="12.75" customHeight="1">
      <c r="A31" s="49">
        <v>22</v>
      </c>
      <c r="B31" s="51" t="s">
        <v>60</v>
      </c>
      <c r="C31" s="31">
        <v>3240.25</v>
      </c>
      <c r="D31" s="36">
        <v>3252.57</v>
      </c>
      <c r="E31" s="36">
        <v>3210.93</v>
      </c>
      <c r="F31" s="36">
        <v>3181.62</v>
      </c>
      <c r="G31" s="36">
        <v>3139.98</v>
      </c>
      <c r="H31" s="36">
        <v>3281.88</v>
      </c>
      <c r="I31" s="36">
        <v>3323.52</v>
      </c>
      <c r="J31" s="36">
        <v>3352.83</v>
      </c>
      <c r="K31" s="31">
        <v>3294.2</v>
      </c>
      <c r="L31" s="31">
        <v>3223.25</v>
      </c>
      <c r="M31" s="31">
        <v>11.025539999999999</v>
      </c>
      <c r="N31" s="1"/>
      <c r="O31" s="1"/>
    </row>
    <row r="32" spans="1:15" ht="12.75" customHeight="1">
      <c r="A32" s="49">
        <v>23</v>
      </c>
      <c r="B32" s="51" t="s">
        <v>61</v>
      </c>
      <c r="C32" s="31">
        <v>1908</v>
      </c>
      <c r="D32" s="36">
        <v>1910.82</v>
      </c>
      <c r="E32" s="36">
        <v>1891.63</v>
      </c>
      <c r="F32" s="36">
        <v>1875.27</v>
      </c>
      <c r="G32" s="36">
        <v>1856.08</v>
      </c>
      <c r="H32" s="36">
        <v>1927.18</v>
      </c>
      <c r="I32" s="36">
        <v>1946.37</v>
      </c>
      <c r="J32" s="36">
        <v>1962.73</v>
      </c>
      <c r="K32" s="31">
        <v>1930</v>
      </c>
      <c r="L32" s="31">
        <v>1894.45</v>
      </c>
      <c r="M32" s="31">
        <v>4.4415399999999998</v>
      </c>
      <c r="N32" s="1"/>
      <c r="O32" s="1"/>
    </row>
    <row r="33" spans="1:15" ht="12.75" customHeight="1">
      <c r="A33" s="49">
        <v>24</v>
      </c>
      <c r="B33" s="51" t="s">
        <v>267</v>
      </c>
      <c r="C33" s="31">
        <v>641.9</v>
      </c>
      <c r="D33" s="36">
        <v>642.54999999999995</v>
      </c>
      <c r="E33" s="36">
        <v>637.4</v>
      </c>
      <c r="F33" s="36">
        <v>632.9</v>
      </c>
      <c r="G33" s="36">
        <v>627.75</v>
      </c>
      <c r="H33" s="36">
        <v>647.04999999999995</v>
      </c>
      <c r="I33" s="36">
        <v>652.20000000000005</v>
      </c>
      <c r="J33" s="36">
        <v>656.7</v>
      </c>
      <c r="K33" s="31">
        <v>647.70000000000005</v>
      </c>
      <c r="L33" s="31">
        <v>638.04999999999995</v>
      </c>
      <c r="M33" s="31">
        <v>3.7107700000000001</v>
      </c>
      <c r="N33" s="1"/>
      <c r="O33" s="1"/>
    </row>
    <row r="34" spans="1:15" ht="12.75" customHeight="1">
      <c r="A34" s="49">
        <v>25</v>
      </c>
      <c r="B34" s="51" t="s">
        <v>64</v>
      </c>
      <c r="C34" s="31">
        <v>738.75</v>
      </c>
      <c r="D34" s="36">
        <v>736.13</v>
      </c>
      <c r="E34" s="36">
        <v>728.27</v>
      </c>
      <c r="F34" s="36">
        <v>717.78</v>
      </c>
      <c r="G34" s="36">
        <v>709.92</v>
      </c>
      <c r="H34" s="36">
        <v>746.62</v>
      </c>
      <c r="I34" s="36">
        <v>754.48</v>
      </c>
      <c r="J34" s="36">
        <v>764.97</v>
      </c>
      <c r="K34" s="31">
        <v>744</v>
      </c>
      <c r="L34" s="31">
        <v>725.65</v>
      </c>
      <c r="M34" s="31">
        <v>12.484299999999999</v>
      </c>
      <c r="N34" s="1"/>
      <c r="O34" s="1"/>
    </row>
    <row r="35" spans="1:15" ht="12.75" customHeight="1">
      <c r="A35" s="49">
        <v>26</v>
      </c>
      <c r="B35" s="51" t="s">
        <v>65</v>
      </c>
      <c r="C35" s="31">
        <v>895.75</v>
      </c>
      <c r="D35" s="36">
        <v>895.12</v>
      </c>
      <c r="E35" s="36">
        <v>885.73</v>
      </c>
      <c r="F35" s="36">
        <v>875.72</v>
      </c>
      <c r="G35" s="36">
        <v>866.33</v>
      </c>
      <c r="H35" s="36">
        <v>905.13</v>
      </c>
      <c r="I35" s="36">
        <v>914.52</v>
      </c>
      <c r="J35" s="36">
        <v>924.53</v>
      </c>
      <c r="K35" s="31">
        <v>904.5</v>
      </c>
      <c r="L35" s="31">
        <v>885.1</v>
      </c>
      <c r="M35" s="31">
        <v>14.81077</v>
      </c>
      <c r="N35" s="1"/>
      <c r="O35" s="1"/>
    </row>
    <row r="36" spans="1:15" ht="12.75" customHeight="1">
      <c r="A36" s="49">
        <v>27</v>
      </c>
      <c r="B36" s="51" t="s">
        <v>268</v>
      </c>
      <c r="C36" s="31">
        <v>352.65</v>
      </c>
      <c r="D36" s="36">
        <v>353.57</v>
      </c>
      <c r="E36" s="36">
        <v>351.08</v>
      </c>
      <c r="F36" s="36">
        <v>349.52</v>
      </c>
      <c r="G36" s="36">
        <v>347.03</v>
      </c>
      <c r="H36" s="36">
        <v>355.13</v>
      </c>
      <c r="I36" s="36">
        <v>357.62</v>
      </c>
      <c r="J36" s="36">
        <v>359.18</v>
      </c>
      <c r="K36" s="31">
        <v>356.05</v>
      </c>
      <c r="L36" s="31">
        <v>352</v>
      </c>
      <c r="M36" s="31">
        <v>9.7670999999999992</v>
      </c>
      <c r="N36" s="1"/>
      <c r="O36" s="1"/>
    </row>
    <row r="37" spans="1:15" ht="12.75" customHeight="1">
      <c r="A37" s="49">
        <v>28</v>
      </c>
      <c r="B37" s="51" t="s">
        <v>66</v>
      </c>
      <c r="C37" s="31">
        <v>1020.9</v>
      </c>
      <c r="D37" s="36">
        <v>1017.45</v>
      </c>
      <c r="E37" s="36">
        <v>1012.5</v>
      </c>
      <c r="F37" s="36">
        <v>1004.1</v>
      </c>
      <c r="G37" s="36">
        <v>999.15</v>
      </c>
      <c r="H37" s="36">
        <v>1025.8499999999999</v>
      </c>
      <c r="I37" s="36">
        <v>1030.8</v>
      </c>
      <c r="J37" s="36">
        <v>1039.2</v>
      </c>
      <c r="K37" s="31">
        <v>1022.4</v>
      </c>
      <c r="L37" s="31">
        <v>1009.05</v>
      </c>
      <c r="M37" s="31">
        <v>78.555580000000006</v>
      </c>
      <c r="N37" s="1"/>
      <c r="O37" s="1"/>
    </row>
    <row r="38" spans="1:15" ht="12.75" customHeight="1">
      <c r="A38" s="49">
        <v>29</v>
      </c>
      <c r="B38" s="51" t="s">
        <v>67</v>
      </c>
      <c r="C38" s="31">
        <v>4844.5</v>
      </c>
      <c r="D38" s="36">
        <v>4830.0200000000004</v>
      </c>
      <c r="E38" s="36">
        <v>4802.03</v>
      </c>
      <c r="F38" s="36">
        <v>4759.57</v>
      </c>
      <c r="G38" s="36">
        <v>4731.58</v>
      </c>
      <c r="H38" s="36">
        <v>4872.4799999999996</v>
      </c>
      <c r="I38" s="36">
        <v>4900.47</v>
      </c>
      <c r="J38" s="36">
        <v>4942.93</v>
      </c>
      <c r="K38" s="31">
        <v>4858</v>
      </c>
      <c r="L38" s="31">
        <v>4787.55</v>
      </c>
      <c r="M38" s="31">
        <v>2.49498</v>
      </c>
      <c r="N38" s="1"/>
      <c r="O38" s="1"/>
    </row>
    <row r="39" spans="1:15" ht="12.75" customHeight="1">
      <c r="A39" s="49">
        <v>30</v>
      </c>
      <c r="B39" s="51" t="s">
        <v>69</v>
      </c>
      <c r="C39" s="31">
        <v>1550.9</v>
      </c>
      <c r="D39" s="36">
        <v>1551.9</v>
      </c>
      <c r="E39" s="36">
        <v>1540.2</v>
      </c>
      <c r="F39" s="36">
        <v>1529.5</v>
      </c>
      <c r="G39" s="36">
        <v>1517.8</v>
      </c>
      <c r="H39" s="36">
        <v>1562.6</v>
      </c>
      <c r="I39" s="36">
        <v>1574.3</v>
      </c>
      <c r="J39" s="36">
        <v>1585</v>
      </c>
      <c r="K39" s="31">
        <v>1563.6</v>
      </c>
      <c r="L39" s="31">
        <v>1541.2</v>
      </c>
      <c r="M39" s="31">
        <v>9.2090499999999995</v>
      </c>
      <c r="N39" s="1"/>
      <c r="O39" s="1"/>
    </row>
    <row r="40" spans="1:15" ht="12.75" customHeight="1">
      <c r="A40" s="49">
        <v>31</v>
      </c>
      <c r="B40" s="51" t="s">
        <v>270</v>
      </c>
      <c r="C40" s="31">
        <v>7125.05</v>
      </c>
      <c r="D40" s="36">
        <v>7123.17</v>
      </c>
      <c r="E40" s="36">
        <v>7099.58</v>
      </c>
      <c r="F40" s="36">
        <v>7074.12</v>
      </c>
      <c r="G40" s="36">
        <v>7050.53</v>
      </c>
      <c r="H40" s="36">
        <v>7148.63</v>
      </c>
      <c r="I40" s="36">
        <v>7172.22</v>
      </c>
      <c r="J40" s="36">
        <v>7197.68</v>
      </c>
      <c r="K40" s="31">
        <v>7146.75</v>
      </c>
      <c r="L40" s="31">
        <v>7097.7</v>
      </c>
      <c r="M40" s="31">
        <v>0.13303000000000001</v>
      </c>
      <c r="N40" s="1"/>
      <c r="O40" s="1"/>
    </row>
    <row r="41" spans="1:15" ht="12.75" customHeight="1">
      <c r="A41" s="49">
        <v>32</v>
      </c>
      <c r="B41" s="51" t="s">
        <v>70</v>
      </c>
      <c r="C41" s="31">
        <v>7494.3</v>
      </c>
      <c r="D41" s="36">
        <v>7477.68</v>
      </c>
      <c r="E41" s="36">
        <v>7443.67</v>
      </c>
      <c r="F41" s="36">
        <v>7393.03</v>
      </c>
      <c r="G41" s="36">
        <v>7359.02</v>
      </c>
      <c r="H41" s="36">
        <v>7528.32</v>
      </c>
      <c r="I41" s="36">
        <v>7562.33</v>
      </c>
      <c r="J41" s="36">
        <v>7612.97</v>
      </c>
      <c r="K41" s="31">
        <v>7511.7</v>
      </c>
      <c r="L41" s="31">
        <v>7427.05</v>
      </c>
      <c r="M41" s="31">
        <v>6.5037200000000004</v>
      </c>
      <c r="N41" s="1"/>
      <c r="O41" s="1"/>
    </row>
    <row r="42" spans="1:15" ht="12.75" customHeight="1">
      <c r="A42" s="49">
        <v>33</v>
      </c>
      <c r="B42" s="51" t="s">
        <v>71</v>
      </c>
      <c r="C42" s="31">
        <v>2502.6</v>
      </c>
      <c r="D42" s="36">
        <v>2476.52</v>
      </c>
      <c r="E42" s="36">
        <v>2433.08</v>
      </c>
      <c r="F42" s="36">
        <v>2363.5700000000002</v>
      </c>
      <c r="G42" s="36">
        <v>2320.13</v>
      </c>
      <c r="H42" s="36">
        <v>2546.0300000000002</v>
      </c>
      <c r="I42" s="36">
        <v>2589.4699999999998</v>
      </c>
      <c r="J42" s="36">
        <v>2658.98</v>
      </c>
      <c r="K42" s="31">
        <v>2519.9499999999998</v>
      </c>
      <c r="L42" s="31">
        <v>2407</v>
      </c>
      <c r="M42" s="31">
        <v>5.1027500000000003</v>
      </c>
      <c r="N42" s="1"/>
      <c r="O42" s="1"/>
    </row>
    <row r="43" spans="1:15" ht="12.75" customHeight="1">
      <c r="A43" s="49">
        <v>34</v>
      </c>
      <c r="B43" s="51" t="s">
        <v>73</v>
      </c>
      <c r="C43" s="31">
        <v>239.55</v>
      </c>
      <c r="D43" s="36">
        <v>238.7</v>
      </c>
      <c r="E43" s="36">
        <v>235.95</v>
      </c>
      <c r="F43" s="36">
        <v>232.35</v>
      </c>
      <c r="G43" s="36">
        <v>229.6</v>
      </c>
      <c r="H43" s="36">
        <v>242.3</v>
      </c>
      <c r="I43" s="36">
        <v>245.05</v>
      </c>
      <c r="J43" s="36">
        <v>248.65</v>
      </c>
      <c r="K43" s="31">
        <v>241.45</v>
      </c>
      <c r="L43" s="31">
        <v>235.1</v>
      </c>
      <c r="M43" s="31">
        <v>139.12743</v>
      </c>
      <c r="N43" s="1"/>
      <c r="O43" s="1"/>
    </row>
    <row r="44" spans="1:15" ht="12.75" customHeight="1">
      <c r="A44" s="49">
        <v>35</v>
      </c>
      <c r="B44" s="51" t="s">
        <v>74</v>
      </c>
      <c r="C44" s="31">
        <v>211.9</v>
      </c>
      <c r="D44" s="36">
        <v>211.53</v>
      </c>
      <c r="E44" s="36">
        <v>209.87</v>
      </c>
      <c r="F44" s="36">
        <v>207.83</v>
      </c>
      <c r="G44" s="36">
        <v>206.17</v>
      </c>
      <c r="H44" s="36">
        <v>213.57</v>
      </c>
      <c r="I44" s="36">
        <v>215.23</v>
      </c>
      <c r="J44" s="36">
        <v>217.27</v>
      </c>
      <c r="K44" s="31">
        <v>213.2</v>
      </c>
      <c r="L44" s="31">
        <v>209.5</v>
      </c>
      <c r="M44" s="31">
        <v>298.26454999999999</v>
      </c>
      <c r="N44" s="1"/>
      <c r="O44" s="1"/>
    </row>
    <row r="45" spans="1:15" ht="12.75" customHeight="1">
      <c r="A45" s="49">
        <v>36</v>
      </c>
      <c r="B45" s="51" t="s">
        <v>271</v>
      </c>
      <c r="C45" s="31">
        <v>107.25</v>
      </c>
      <c r="D45" s="36">
        <v>106.77</v>
      </c>
      <c r="E45" s="36">
        <v>105.13</v>
      </c>
      <c r="F45" s="36">
        <v>103.02</v>
      </c>
      <c r="G45" s="36">
        <v>101.38</v>
      </c>
      <c r="H45" s="36">
        <v>108.88</v>
      </c>
      <c r="I45" s="36">
        <v>110.52</v>
      </c>
      <c r="J45" s="36">
        <v>112.63</v>
      </c>
      <c r="K45" s="31">
        <v>108.4</v>
      </c>
      <c r="L45" s="31">
        <v>104.65</v>
      </c>
      <c r="M45" s="31">
        <v>482.19117</v>
      </c>
      <c r="N45" s="1"/>
      <c r="O45" s="1"/>
    </row>
    <row r="46" spans="1:15" ht="12.75" customHeight="1">
      <c r="A46" s="49">
        <v>37</v>
      </c>
      <c r="B46" s="51" t="s">
        <v>75</v>
      </c>
      <c r="C46" s="31">
        <v>1659.95</v>
      </c>
      <c r="D46" s="36">
        <v>1663.37</v>
      </c>
      <c r="E46" s="36">
        <v>1642.58</v>
      </c>
      <c r="F46" s="36">
        <v>1625.22</v>
      </c>
      <c r="G46" s="36">
        <v>1604.43</v>
      </c>
      <c r="H46" s="36">
        <v>1680.73</v>
      </c>
      <c r="I46" s="36">
        <v>1701.52</v>
      </c>
      <c r="J46" s="36">
        <v>1718.88</v>
      </c>
      <c r="K46" s="31">
        <v>1684.15</v>
      </c>
      <c r="L46" s="31">
        <v>1646</v>
      </c>
      <c r="M46" s="31">
        <v>2.4687000000000001</v>
      </c>
      <c r="N46" s="1"/>
      <c r="O46" s="1"/>
    </row>
    <row r="47" spans="1:15" ht="12.75" customHeight="1">
      <c r="A47" s="49">
        <v>38</v>
      </c>
      <c r="B47" s="51" t="s">
        <v>76</v>
      </c>
      <c r="C47" s="31">
        <v>136.80000000000001</v>
      </c>
      <c r="D47" s="36">
        <v>137</v>
      </c>
      <c r="E47" s="36">
        <v>135.30000000000001</v>
      </c>
      <c r="F47" s="36">
        <v>133.80000000000001</v>
      </c>
      <c r="G47" s="36">
        <v>132.1</v>
      </c>
      <c r="H47" s="36">
        <v>138.5</v>
      </c>
      <c r="I47" s="36">
        <v>140.19999999999999</v>
      </c>
      <c r="J47" s="36">
        <v>141.69999999999999</v>
      </c>
      <c r="K47" s="31">
        <v>138.69999999999999</v>
      </c>
      <c r="L47" s="31">
        <v>135.5</v>
      </c>
      <c r="M47" s="31">
        <v>131.97189</v>
      </c>
      <c r="N47" s="1"/>
      <c r="O47" s="1"/>
    </row>
    <row r="48" spans="1:15" ht="12.75" customHeight="1">
      <c r="A48" s="49">
        <v>39</v>
      </c>
      <c r="B48" s="51" t="s">
        <v>77</v>
      </c>
      <c r="C48" s="31">
        <v>729</v>
      </c>
      <c r="D48" s="36">
        <v>730.57</v>
      </c>
      <c r="E48" s="36">
        <v>718.43</v>
      </c>
      <c r="F48" s="36">
        <v>707.87</v>
      </c>
      <c r="G48" s="36">
        <v>695.73</v>
      </c>
      <c r="H48" s="36">
        <v>741.13</v>
      </c>
      <c r="I48" s="36">
        <v>753.27</v>
      </c>
      <c r="J48" s="36">
        <v>763.83</v>
      </c>
      <c r="K48" s="31">
        <v>742.7</v>
      </c>
      <c r="L48" s="31">
        <v>720</v>
      </c>
      <c r="M48" s="31">
        <v>14.31826</v>
      </c>
      <c r="N48" s="1"/>
      <c r="O48" s="1"/>
    </row>
    <row r="49" spans="1:15" ht="12.75" customHeight="1">
      <c r="A49" s="49">
        <v>40</v>
      </c>
      <c r="B49" s="51" t="s">
        <v>78</v>
      </c>
      <c r="C49" s="31">
        <v>1108.2</v>
      </c>
      <c r="D49" s="36">
        <v>1105.8499999999999</v>
      </c>
      <c r="E49" s="36">
        <v>1093.3499999999999</v>
      </c>
      <c r="F49" s="36">
        <v>1078.5</v>
      </c>
      <c r="G49" s="36">
        <v>1066</v>
      </c>
      <c r="H49" s="36">
        <v>1120.7</v>
      </c>
      <c r="I49" s="36">
        <v>1133.2</v>
      </c>
      <c r="J49" s="36">
        <v>1148.05</v>
      </c>
      <c r="K49" s="31">
        <v>1118.3499999999999</v>
      </c>
      <c r="L49" s="31">
        <v>1091</v>
      </c>
      <c r="M49" s="31">
        <v>13.389480000000001</v>
      </c>
      <c r="N49" s="1"/>
      <c r="O49" s="1"/>
    </row>
    <row r="50" spans="1:15" ht="12.75" customHeight="1">
      <c r="A50" s="49">
        <v>41</v>
      </c>
      <c r="B50" s="51" t="s">
        <v>80</v>
      </c>
      <c r="C50" s="31">
        <v>914.95</v>
      </c>
      <c r="D50" s="36">
        <v>915.22</v>
      </c>
      <c r="E50" s="36">
        <v>909.83</v>
      </c>
      <c r="F50" s="36">
        <v>904.72</v>
      </c>
      <c r="G50" s="36">
        <v>899.33</v>
      </c>
      <c r="H50" s="36">
        <v>920.33</v>
      </c>
      <c r="I50" s="36">
        <v>925.72</v>
      </c>
      <c r="J50" s="36">
        <v>930.83</v>
      </c>
      <c r="K50" s="31">
        <v>920.6</v>
      </c>
      <c r="L50" s="31">
        <v>910.1</v>
      </c>
      <c r="M50" s="31">
        <v>55.131059999999998</v>
      </c>
      <c r="N50" s="1"/>
      <c r="O50" s="1"/>
    </row>
    <row r="51" spans="1:15" ht="12.75" customHeight="1">
      <c r="A51" s="49">
        <v>42</v>
      </c>
      <c r="B51" s="51" t="s">
        <v>81</v>
      </c>
      <c r="C51" s="31">
        <v>129.9</v>
      </c>
      <c r="D51" s="36">
        <v>130.1</v>
      </c>
      <c r="E51" s="36">
        <v>125.95</v>
      </c>
      <c r="F51" s="36">
        <v>122</v>
      </c>
      <c r="G51" s="36">
        <v>117.85</v>
      </c>
      <c r="H51" s="36">
        <v>134.05000000000001</v>
      </c>
      <c r="I51" s="36">
        <v>138.19999999999999</v>
      </c>
      <c r="J51" s="36">
        <v>142.15</v>
      </c>
      <c r="K51" s="31">
        <v>134.25</v>
      </c>
      <c r="L51" s="31">
        <v>126.15</v>
      </c>
      <c r="M51" s="31">
        <v>639.95421999999996</v>
      </c>
      <c r="N51" s="1"/>
      <c r="O51" s="1"/>
    </row>
    <row r="52" spans="1:15" ht="12.75" customHeight="1">
      <c r="A52" s="49">
        <v>43</v>
      </c>
      <c r="B52" s="51" t="s">
        <v>82</v>
      </c>
      <c r="C52" s="31">
        <v>274.95</v>
      </c>
      <c r="D52" s="36">
        <v>273.95</v>
      </c>
      <c r="E52" s="36">
        <v>272.5</v>
      </c>
      <c r="F52" s="36">
        <v>270.05</v>
      </c>
      <c r="G52" s="36">
        <v>268.60000000000002</v>
      </c>
      <c r="H52" s="36">
        <v>276.39999999999998</v>
      </c>
      <c r="I52" s="36">
        <v>277.85000000000002</v>
      </c>
      <c r="J52" s="36">
        <v>280.3</v>
      </c>
      <c r="K52" s="31">
        <v>275.39999999999998</v>
      </c>
      <c r="L52" s="31">
        <v>271.5</v>
      </c>
      <c r="M52" s="31">
        <v>24.861000000000001</v>
      </c>
      <c r="N52" s="1"/>
      <c r="O52" s="1"/>
    </row>
    <row r="53" spans="1:15" ht="12.75" customHeight="1">
      <c r="A53" s="49">
        <v>44</v>
      </c>
      <c r="B53" s="51" t="s">
        <v>83</v>
      </c>
      <c r="C53" s="31">
        <v>19489.75</v>
      </c>
      <c r="D53" s="36">
        <v>19544.43</v>
      </c>
      <c r="E53" s="36">
        <v>19338.919999999998</v>
      </c>
      <c r="F53" s="36">
        <v>19188.080000000002</v>
      </c>
      <c r="G53" s="36">
        <v>18982.57</v>
      </c>
      <c r="H53" s="36">
        <v>19695.27</v>
      </c>
      <c r="I53" s="36">
        <v>19900.78</v>
      </c>
      <c r="J53" s="36">
        <v>20051.62</v>
      </c>
      <c r="K53" s="31">
        <v>19749.95</v>
      </c>
      <c r="L53" s="31">
        <v>19393.599999999999</v>
      </c>
      <c r="M53" s="31">
        <v>0.21565000000000001</v>
      </c>
      <c r="N53" s="1"/>
      <c r="O53" s="1"/>
    </row>
    <row r="54" spans="1:15" ht="12.75" customHeight="1">
      <c r="A54" s="49">
        <v>45</v>
      </c>
      <c r="B54" s="51" t="s">
        <v>85</v>
      </c>
      <c r="C54" s="31">
        <v>358.75</v>
      </c>
      <c r="D54" s="36">
        <v>359.03</v>
      </c>
      <c r="E54" s="36">
        <v>355.82</v>
      </c>
      <c r="F54" s="36">
        <v>352.88</v>
      </c>
      <c r="G54" s="36">
        <v>349.67</v>
      </c>
      <c r="H54" s="36">
        <v>361.97</v>
      </c>
      <c r="I54" s="36">
        <v>365.18</v>
      </c>
      <c r="J54" s="36">
        <v>368.12</v>
      </c>
      <c r="K54" s="31">
        <v>362.25</v>
      </c>
      <c r="L54" s="31">
        <v>356.1</v>
      </c>
      <c r="M54" s="31">
        <v>50.583689999999997</v>
      </c>
      <c r="N54" s="1"/>
      <c r="O54" s="1"/>
    </row>
    <row r="55" spans="1:15" ht="12.75" customHeight="1">
      <c r="A55" s="49">
        <v>46</v>
      </c>
      <c r="B55" s="51" t="s">
        <v>86</v>
      </c>
      <c r="C55" s="31">
        <v>4574.3500000000004</v>
      </c>
      <c r="D55" s="36">
        <v>4586.32</v>
      </c>
      <c r="E55" s="36">
        <v>4540.68</v>
      </c>
      <c r="F55" s="36">
        <v>4507.0200000000004</v>
      </c>
      <c r="G55" s="36">
        <v>4461.38</v>
      </c>
      <c r="H55" s="36">
        <v>4619.9799999999996</v>
      </c>
      <c r="I55" s="36">
        <v>4665.62</v>
      </c>
      <c r="J55" s="36">
        <v>4699.28</v>
      </c>
      <c r="K55" s="31">
        <v>4631.95</v>
      </c>
      <c r="L55" s="31">
        <v>4552.6499999999996</v>
      </c>
      <c r="M55" s="31">
        <v>4.7308500000000002</v>
      </c>
      <c r="N55" s="1"/>
      <c r="O55" s="1"/>
    </row>
    <row r="56" spans="1:15" ht="12.75" customHeight="1">
      <c r="A56" s="49">
        <v>47</v>
      </c>
      <c r="B56" s="51" t="s">
        <v>89</v>
      </c>
      <c r="C56" s="31">
        <v>365</v>
      </c>
      <c r="D56" s="36">
        <v>364.87</v>
      </c>
      <c r="E56" s="36">
        <v>361.03</v>
      </c>
      <c r="F56" s="36">
        <v>357.07</v>
      </c>
      <c r="G56" s="36">
        <v>353.23</v>
      </c>
      <c r="H56" s="36">
        <v>368.83</v>
      </c>
      <c r="I56" s="36">
        <v>372.67</v>
      </c>
      <c r="J56" s="36">
        <v>376.63</v>
      </c>
      <c r="K56" s="31">
        <v>368.7</v>
      </c>
      <c r="L56" s="31">
        <v>360.9</v>
      </c>
      <c r="M56" s="31">
        <v>106.63824</v>
      </c>
      <c r="N56" s="1"/>
      <c r="O56" s="1"/>
    </row>
    <row r="57" spans="1:15" ht="12.75" customHeight="1">
      <c r="A57" s="49">
        <v>48</v>
      </c>
      <c r="B57" s="51" t="s">
        <v>349</v>
      </c>
      <c r="C57" s="31">
        <v>444.85</v>
      </c>
      <c r="D57" s="36">
        <v>441.83</v>
      </c>
      <c r="E57" s="36">
        <v>437.17</v>
      </c>
      <c r="F57" s="36">
        <v>429.48</v>
      </c>
      <c r="G57" s="36">
        <v>424.82</v>
      </c>
      <c r="H57" s="36">
        <v>449.52</v>
      </c>
      <c r="I57" s="36">
        <v>454.18</v>
      </c>
      <c r="J57" s="36">
        <v>461.87</v>
      </c>
      <c r="K57" s="31">
        <v>446.5</v>
      </c>
      <c r="L57" s="31">
        <v>434.15</v>
      </c>
      <c r="M57" s="31">
        <v>17.650079999999999</v>
      </c>
      <c r="N57" s="1"/>
      <c r="O57" s="1"/>
    </row>
    <row r="58" spans="1:15" ht="12.75" customHeight="1">
      <c r="A58" s="49">
        <v>49</v>
      </c>
      <c r="B58" s="51" t="s">
        <v>92</v>
      </c>
      <c r="C58" s="31">
        <v>1208.55</v>
      </c>
      <c r="D58" s="36">
        <v>1194.03</v>
      </c>
      <c r="E58" s="36">
        <v>1174.07</v>
      </c>
      <c r="F58" s="36">
        <v>1139.58</v>
      </c>
      <c r="G58" s="36">
        <v>1119.6199999999999</v>
      </c>
      <c r="H58" s="36">
        <v>1228.52</v>
      </c>
      <c r="I58" s="36">
        <v>1248.48</v>
      </c>
      <c r="J58" s="36">
        <v>1282.97</v>
      </c>
      <c r="K58" s="31">
        <v>1214</v>
      </c>
      <c r="L58" s="31">
        <v>1159.55</v>
      </c>
      <c r="M58" s="31">
        <v>35.11627</v>
      </c>
      <c r="N58" s="1"/>
      <c r="O58" s="1"/>
    </row>
    <row r="59" spans="1:15" ht="12.75" customHeight="1">
      <c r="A59" s="49">
        <v>50</v>
      </c>
      <c r="B59" s="51" t="s">
        <v>93</v>
      </c>
      <c r="C59" s="31">
        <v>1233.75</v>
      </c>
      <c r="D59" s="36">
        <v>1234.33</v>
      </c>
      <c r="E59" s="36">
        <v>1224.42</v>
      </c>
      <c r="F59" s="36">
        <v>1215.08</v>
      </c>
      <c r="G59" s="36">
        <v>1205.17</v>
      </c>
      <c r="H59" s="36">
        <v>1243.67</v>
      </c>
      <c r="I59" s="36">
        <v>1253.58</v>
      </c>
      <c r="J59" s="36">
        <v>1262.92</v>
      </c>
      <c r="K59" s="31">
        <v>1244.25</v>
      </c>
      <c r="L59" s="31">
        <v>1225</v>
      </c>
      <c r="M59" s="31">
        <v>17.131419999999999</v>
      </c>
      <c r="N59" s="1"/>
      <c r="O59" s="1"/>
    </row>
    <row r="60" spans="1:15" ht="12.75" customHeight="1">
      <c r="A60" s="49">
        <v>51</v>
      </c>
      <c r="B60" s="51" t="s">
        <v>94</v>
      </c>
      <c r="C60" s="31">
        <v>277.55</v>
      </c>
      <c r="D60" s="36">
        <v>278.82</v>
      </c>
      <c r="E60" s="36">
        <v>275.43</v>
      </c>
      <c r="F60" s="36">
        <v>273.32</v>
      </c>
      <c r="G60" s="36">
        <v>269.93</v>
      </c>
      <c r="H60" s="36">
        <v>280.93</v>
      </c>
      <c r="I60" s="36">
        <v>284.32</v>
      </c>
      <c r="J60" s="36">
        <v>286.43</v>
      </c>
      <c r="K60" s="31">
        <v>282.2</v>
      </c>
      <c r="L60" s="31">
        <v>276.7</v>
      </c>
      <c r="M60" s="31">
        <v>120.33796</v>
      </c>
      <c r="N60" s="1"/>
      <c r="O60" s="1"/>
    </row>
    <row r="61" spans="1:15" ht="12.75" customHeight="1">
      <c r="A61" s="49">
        <v>52</v>
      </c>
      <c r="B61" s="51" t="s">
        <v>95</v>
      </c>
      <c r="C61" s="31">
        <v>5456.65</v>
      </c>
      <c r="D61" s="36">
        <v>5480.53</v>
      </c>
      <c r="E61" s="36">
        <v>5421.12</v>
      </c>
      <c r="F61" s="36">
        <v>5385.58</v>
      </c>
      <c r="G61" s="36">
        <v>5326.17</v>
      </c>
      <c r="H61" s="36">
        <v>5516.07</v>
      </c>
      <c r="I61" s="36">
        <v>5575.48</v>
      </c>
      <c r="J61" s="36">
        <v>5611.02</v>
      </c>
      <c r="K61" s="31">
        <v>5539.95</v>
      </c>
      <c r="L61" s="31">
        <v>5445</v>
      </c>
      <c r="M61" s="31">
        <v>2.02149</v>
      </c>
      <c r="N61" s="1"/>
      <c r="O61" s="1"/>
    </row>
    <row r="62" spans="1:15" ht="12.75" customHeight="1">
      <c r="A62" s="49">
        <v>53</v>
      </c>
      <c r="B62" s="51" t="s">
        <v>96</v>
      </c>
      <c r="C62" s="31">
        <v>1949.3</v>
      </c>
      <c r="D62" s="36">
        <v>1950.82</v>
      </c>
      <c r="E62" s="36">
        <v>1927.53</v>
      </c>
      <c r="F62" s="36">
        <v>1905.77</v>
      </c>
      <c r="G62" s="36">
        <v>1882.48</v>
      </c>
      <c r="H62" s="36">
        <v>1972.58</v>
      </c>
      <c r="I62" s="36">
        <v>1995.87</v>
      </c>
      <c r="J62" s="36">
        <v>2017.63</v>
      </c>
      <c r="K62" s="31">
        <v>1974.1</v>
      </c>
      <c r="L62" s="31">
        <v>1929.05</v>
      </c>
      <c r="M62" s="31">
        <v>5.5457799999999997</v>
      </c>
      <c r="N62" s="1"/>
      <c r="O62" s="1"/>
    </row>
    <row r="63" spans="1:15" ht="12.75" customHeight="1">
      <c r="A63" s="49">
        <v>54</v>
      </c>
      <c r="B63" s="51" t="s">
        <v>97</v>
      </c>
      <c r="C63" s="31">
        <v>722.85</v>
      </c>
      <c r="D63" s="36">
        <v>718.63</v>
      </c>
      <c r="E63" s="36">
        <v>712.27</v>
      </c>
      <c r="F63" s="36">
        <v>701.68</v>
      </c>
      <c r="G63" s="36">
        <v>695.32</v>
      </c>
      <c r="H63" s="36">
        <v>729.22</v>
      </c>
      <c r="I63" s="36">
        <v>735.58</v>
      </c>
      <c r="J63" s="36">
        <v>746.17</v>
      </c>
      <c r="K63" s="31">
        <v>725</v>
      </c>
      <c r="L63" s="31">
        <v>708.05</v>
      </c>
      <c r="M63" s="31">
        <v>28.362279999999998</v>
      </c>
      <c r="N63" s="1"/>
      <c r="O63" s="1"/>
    </row>
    <row r="64" spans="1:15" ht="12.75" customHeight="1">
      <c r="A64" s="49">
        <v>55</v>
      </c>
      <c r="B64" s="51" t="s">
        <v>98</v>
      </c>
      <c r="C64" s="31">
        <v>1127.8</v>
      </c>
      <c r="D64" s="36">
        <v>1128.22</v>
      </c>
      <c r="E64" s="36">
        <v>1119.58</v>
      </c>
      <c r="F64" s="36">
        <v>1111.3699999999999</v>
      </c>
      <c r="G64" s="36">
        <v>1102.73</v>
      </c>
      <c r="H64" s="36">
        <v>1136.43</v>
      </c>
      <c r="I64" s="36">
        <v>1145.07</v>
      </c>
      <c r="J64" s="36">
        <v>1153.28</v>
      </c>
      <c r="K64" s="31">
        <v>1136.8499999999999</v>
      </c>
      <c r="L64" s="31">
        <v>1120</v>
      </c>
      <c r="M64" s="31">
        <v>1.97143</v>
      </c>
      <c r="N64" s="1"/>
      <c r="O64" s="1"/>
    </row>
    <row r="65" spans="1:15" ht="12.75" customHeight="1">
      <c r="A65" s="49">
        <v>56</v>
      </c>
      <c r="B65" s="51" t="s">
        <v>99</v>
      </c>
      <c r="C65" s="31">
        <v>303.05</v>
      </c>
      <c r="D65" s="36">
        <v>304</v>
      </c>
      <c r="E65" s="36">
        <v>300.05</v>
      </c>
      <c r="F65" s="36">
        <v>297.05</v>
      </c>
      <c r="G65" s="36">
        <v>293.10000000000002</v>
      </c>
      <c r="H65" s="36">
        <v>307</v>
      </c>
      <c r="I65" s="36">
        <v>310.95</v>
      </c>
      <c r="J65" s="36">
        <v>313.95</v>
      </c>
      <c r="K65" s="31">
        <v>307.95</v>
      </c>
      <c r="L65" s="31">
        <v>301</v>
      </c>
      <c r="M65" s="31">
        <v>24.287389999999998</v>
      </c>
      <c r="N65" s="1"/>
      <c r="O65" s="1"/>
    </row>
    <row r="66" spans="1:15" ht="12.75" customHeight="1">
      <c r="A66" s="49">
        <v>57</v>
      </c>
      <c r="B66" s="51" t="s">
        <v>101</v>
      </c>
      <c r="C66" s="31">
        <v>1725.75</v>
      </c>
      <c r="D66" s="36">
        <v>1724.85</v>
      </c>
      <c r="E66" s="36">
        <v>1711.2</v>
      </c>
      <c r="F66" s="36">
        <v>1696.65</v>
      </c>
      <c r="G66" s="36">
        <v>1683</v>
      </c>
      <c r="H66" s="36">
        <v>1739.4</v>
      </c>
      <c r="I66" s="36">
        <v>1753.05</v>
      </c>
      <c r="J66" s="36">
        <v>1767.6</v>
      </c>
      <c r="K66" s="31">
        <v>1738.5</v>
      </c>
      <c r="L66" s="31">
        <v>1710.3</v>
      </c>
      <c r="M66" s="31">
        <v>4.6324300000000003</v>
      </c>
      <c r="N66" s="1"/>
      <c r="O66" s="1"/>
    </row>
    <row r="67" spans="1:15" ht="12.75" customHeight="1">
      <c r="A67" s="49">
        <v>58</v>
      </c>
      <c r="B67" s="51" t="s">
        <v>102</v>
      </c>
      <c r="C67" s="31">
        <v>567.45000000000005</v>
      </c>
      <c r="D67" s="36">
        <v>566.66999999999996</v>
      </c>
      <c r="E67" s="36">
        <v>563.92999999999995</v>
      </c>
      <c r="F67" s="36">
        <v>560.41999999999996</v>
      </c>
      <c r="G67" s="36">
        <v>557.67999999999995</v>
      </c>
      <c r="H67" s="36">
        <v>570.17999999999995</v>
      </c>
      <c r="I67" s="36">
        <v>572.91999999999996</v>
      </c>
      <c r="J67" s="36">
        <v>576.42999999999995</v>
      </c>
      <c r="K67" s="31">
        <v>569.4</v>
      </c>
      <c r="L67" s="31">
        <v>563.15</v>
      </c>
      <c r="M67" s="31">
        <v>9.9873100000000008</v>
      </c>
      <c r="N67" s="1"/>
      <c r="O67" s="1"/>
    </row>
    <row r="68" spans="1:15" ht="12.75" customHeight="1">
      <c r="A68" s="49">
        <v>59</v>
      </c>
      <c r="B68" s="51" t="s">
        <v>103</v>
      </c>
      <c r="C68" s="31">
        <v>2403.6999999999998</v>
      </c>
      <c r="D68" s="36">
        <v>2388.83</v>
      </c>
      <c r="E68" s="36">
        <v>2367.67</v>
      </c>
      <c r="F68" s="36">
        <v>2331.63</v>
      </c>
      <c r="G68" s="36">
        <v>2310.4699999999998</v>
      </c>
      <c r="H68" s="36">
        <v>2424.87</v>
      </c>
      <c r="I68" s="36">
        <v>2446.0300000000002</v>
      </c>
      <c r="J68" s="36">
        <v>2482.0700000000002</v>
      </c>
      <c r="K68" s="31">
        <v>2410</v>
      </c>
      <c r="L68" s="31">
        <v>2352.8000000000002</v>
      </c>
      <c r="M68" s="31">
        <v>5.9155600000000002</v>
      </c>
      <c r="N68" s="1"/>
      <c r="O68" s="1"/>
    </row>
    <row r="69" spans="1:15" ht="12.75" customHeight="1">
      <c r="A69" s="49">
        <v>60</v>
      </c>
      <c r="B69" s="51" t="s">
        <v>104</v>
      </c>
      <c r="C69" s="31">
        <v>2267.5500000000002</v>
      </c>
      <c r="D69" s="36">
        <v>2275.4499999999998</v>
      </c>
      <c r="E69" s="36">
        <v>2245.1</v>
      </c>
      <c r="F69" s="36">
        <v>2222.65</v>
      </c>
      <c r="G69" s="36">
        <v>2192.3000000000002</v>
      </c>
      <c r="H69" s="36">
        <v>2297.9</v>
      </c>
      <c r="I69" s="36">
        <v>2328.25</v>
      </c>
      <c r="J69" s="36">
        <v>2350.6999999999998</v>
      </c>
      <c r="K69" s="31">
        <v>2305.8000000000002</v>
      </c>
      <c r="L69" s="31">
        <v>2253</v>
      </c>
      <c r="M69" s="31">
        <v>2.7861799999999999</v>
      </c>
      <c r="N69" s="1"/>
      <c r="O69" s="1"/>
    </row>
    <row r="70" spans="1:15" ht="12.75" customHeight="1">
      <c r="A70" s="49">
        <v>61</v>
      </c>
      <c r="B70" s="51" t="s">
        <v>273</v>
      </c>
      <c r="C70" s="31">
        <v>435</v>
      </c>
      <c r="D70" s="36">
        <v>436.32</v>
      </c>
      <c r="E70" s="36">
        <v>428.63</v>
      </c>
      <c r="F70" s="36">
        <v>422.27</v>
      </c>
      <c r="G70" s="36">
        <v>414.58</v>
      </c>
      <c r="H70" s="36">
        <v>442.68</v>
      </c>
      <c r="I70" s="36">
        <v>450.37</v>
      </c>
      <c r="J70" s="36">
        <v>456.73</v>
      </c>
      <c r="K70" s="31">
        <v>444</v>
      </c>
      <c r="L70" s="31">
        <v>429.95</v>
      </c>
      <c r="M70" s="31">
        <v>10.26084</v>
      </c>
      <c r="N70" s="1"/>
      <c r="O70" s="1"/>
    </row>
    <row r="71" spans="1:15" ht="12.75" customHeight="1">
      <c r="A71" s="49">
        <v>62</v>
      </c>
      <c r="B71" s="51" t="s">
        <v>371</v>
      </c>
      <c r="C71" s="31">
        <v>211.15</v>
      </c>
      <c r="D71" s="36">
        <v>212.47</v>
      </c>
      <c r="E71" s="36">
        <v>208.98</v>
      </c>
      <c r="F71" s="36">
        <v>206.82</v>
      </c>
      <c r="G71" s="36">
        <v>203.33</v>
      </c>
      <c r="H71" s="36">
        <v>214.63</v>
      </c>
      <c r="I71" s="36">
        <v>218.12</v>
      </c>
      <c r="J71" s="36">
        <v>220.28</v>
      </c>
      <c r="K71" s="31">
        <v>215.95</v>
      </c>
      <c r="L71" s="31">
        <v>210.3</v>
      </c>
      <c r="M71" s="31">
        <v>26.96171</v>
      </c>
      <c r="N71" s="1"/>
      <c r="O71" s="1"/>
    </row>
    <row r="72" spans="1:15" ht="12.75" customHeight="1">
      <c r="A72" s="49">
        <v>63</v>
      </c>
      <c r="B72" s="51" t="s">
        <v>106</v>
      </c>
      <c r="C72" s="31">
        <v>3817.9</v>
      </c>
      <c r="D72" s="36">
        <v>3800.47</v>
      </c>
      <c r="E72" s="36">
        <v>3772.98</v>
      </c>
      <c r="F72" s="36">
        <v>3728.07</v>
      </c>
      <c r="G72" s="36">
        <v>3700.58</v>
      </c>
      <c r="H72" s="36">
        <v>3845.38</v>
      </c>
      <c r="I72" s="36">
        <v>3872.87</v>
      </c>
      <c r="J72" s="36">
        <v>3917.78</v>
      </c>
      <c r="K72" s="31">
        <v>3827.95</v>
      </c>
      <c r="L72" s="31">
        <v>3755.55</v>
      </c>
      <c r="M72" s="31">
        <v>4.8360799999999999</v>
      </c>
      <c r="N72" s="1"/>
      <c r="O72" s="1"/>
    </row>
    <row r="73" spans="1:15" ht="12.75" customHeight="1">
      <c r="A73" s="49">
        <v>64</v>
      </c>
      <c r="B73" s="51" t="s">
        <v>107</v>
      </c>
      <c r="C73" s="31">
        <v>5078.1000000000004</v>
      </c>
      <c r="D73" s="36">
        <v>5082.67</v>
      </c>
      <c r="E73" s="36">
        <v>5045.43</v>
      </c>
      <c r="F73" s="36">
        <v>5012.7700000000004</v>
      </c>
      <c r="G73" s="36">
        <v>4975.53</v>
      </c>
      <c r="H73" s="36">
        <v>5115.33</v>
      </c>
      <c r="I73" s="36">
        <v>5152.57</v>
      </c>
      <c r="J73" s="36">
        <v>5185.2299999999996</v>
      </c>
      <c r="K73" s="31">
        <v>5119.8999999999996</v>
      </c>
      <c r="L73" s="31">
        <v>5050</v>
      </c>
      <c r="M73" s="31">
        <v>1.44259</v>
      </c>
      <c r="N73" s="1"/>
      <c r="O73" s="1"/>
    </row>
    <row r="74" spans="1:15" ht="12.75" customHeight="1">
      <c r="A74" s="49">
        <v>65</v>
      </c>
      <c r="B74" s="51" t="s">
        <v>109</v>
      </c>
      <c r="C74" s="31">
        <v>537.35</v>
      </c>
      <c r="D74" s="36">
        <v>537.29999999999995</v>
      </c>
      <c r="E74" s="36">
        <v>531.15</v>
      </c>
      <c r="F74" s="36">
        <v>524.95000000000005</v>
      </c>
      <c r="G74" s="36">
        <v>518.79999999999995</v>
      </c>
      <c r="H74" s="36">
        <v>543.5</v>
      </c>
      <c r="I74" s="36">
        <v>549.65</v>
      </c>
      <c r="J74" s="36">
        <v>555.85</v>
      </c>
      <c r="K74" s="31">
        <v>543.45000000000005</v>
      </c>
      <c r="L74" s="31">
        <v>531.1</v>
      </c>
      <c r="M74" s="31">
        <v>36.612520000000004</v>
      </c>
      <c r="N74" s="1"/>
      <c r="O74" s="1"/>
    </row>
    <row r="75" spans="1:15" ht="12.75" customHeight="1">
      <c r="A75" s="49">
        <v>66</v>
      </c>
      <c r="B75" s="51" t="s">
        <v>269</v>
      </c>
      <c r="C75" s="31">
        <v>3808.05</v>
      </c>
      <c r="D75" s="36">
        <v>3811.02</v>
      </c>
      <c r="E75" s="36">
        <v>3772.03</v>
      </c>
      <c r="F75" s="36">
        <v>3736.02</v>
      </c>
      <c r="G75" s="36">
        <v>3697.03</v>
      </c>
      <c r="H75" s="36">
        <v>3847.03</v>
      </c>
      <c r="I75" s="36">
        <v>3886.02</v>
      </c>
      <c r="J75" s="36">
        <v>3922.03</v>
      </c>
      <c r="K75" s="31">
        <v>3850</v>
      </c>
      <c r="L75" s="31">
        <v>3775</v>
      </c>
      <c r="M75" s="31">
        <v>2.8167900000000001</v>
      </c>
      <c r="N75" s="1"/>
      <c r="O75" s="1"/>
    </row>
    <row r="76" spans="1:15" ht="12.75" customHeight="1">
      <c r="A76" s="49">
        <v>67</v>
      </c>
      <c r="B76" s="51" t="s">
        <v>110</v>
      </c>
      <c r="C76" s="31">
        <v>5744.65</v>
      </c>
      <c r="D76" s="36">
        <v>5741.83</v>
      </c>
      <c r="E76" s="36">
        <v>5707.37</v>
      </c>
      <c r="F76" s="36">
        <v>5670.08</v>
      </c>
      <c r="G76" s="36">
        <v>5635.62</v>
      </c>
      <c r="H76" s="36">
        <v>5779.12</v>
      </c>
      <c r="I76" s="36">
        <v>5813.58</v>
      </c>
      <c r="J76" s="36">
        <v>5850.87</v>
      </c>
      <c r="K76" s="31">
        <v>5776.3</v>
      </c>
      <c r="L76" s="31">
        <v>5704.55</v>
      </c>
      <c r="M76" s="31">
        <v>2.2794599999999998</v>
      </c>
      <c r="N76" s="1"/>
      <c r="O76" s="1"/>
    </row>
    <row r="77" spans="1:15" ht="12.75" customHeight="1">
      <c r="A77" s="49">
        <v>68</v>
      </c>
      <c r="B77" s="51" t="s">
        <v>111</v>
      </c>
      <c r="C77" s="31">
        <v>3381.4</v>
      </c>
      <c r="D77" s="36">
        <v>3363.83</v>
      </c>
      <c r="E77" s="36">
        <v>3342.67</v>
      </c>
      <c r="F77" s="36">
        <v>3303.93</v>
      </c>
      <c r="G77" s="36">
        <v>3282.77</v>
      </c>
      <c r="H77" s="36">
        <v>3402.57</v>
      </c>
      <c r="I77" s="36">
        <v>3423.73</v>
      </c>
      <c r="J77" s="36">
        <v>3462.47</v>
      </c>
      <c r="K77" s="31">
        <v>3385</v>
      </c>
      <c r="L77" s="31">
        <v>3325.1</v>
      </c>
      <c r="M77" s="31">
        <v>4.3633499999999996</v>
      </c>
      <c r="N77" s="1"/>
      <c r="O77" s="1"/>
    </row>
    <row r="78" spans="1:15" ht="12.75" customHeight="1">
      <c r="A78" s="49">
        <v>69</v>
      </c>
      <c r="B78" s="51" t="s">
        <v>112</v>
      </c>
      <c r="C78" s="31">
        <v>3119.35</v>
      </c>
      <c r="D78" s="36">
        <v>3121.18</v>
      </c>
      <c r="E78" s="36">
        <v>3088.17</v>
      </c>
      <c r="F78" s="36">
        <v>3056.98</v>
      </c>
      <c r="G78" s="36">
        <v>3023.97</v>
      </c>
      <c r="H78" s="36">
        <v>3152.37</v>
      </c>
      <c r="I78" s="36">
        <v>3185.38</v>
      </c>
      <c r="J78" s="36">
        <v>3216.57</v>
      </c>
      <c r="K78" s="31">
        <v>3154.2</v>
      </c>
      <c r="L78" s="31">
        <v>3090</v>
      </c>
      <c r="M78" s="31">
        <v>1.5193700000000001</v>
      </c>
      <c r="N78" s="1"/>
      <c r="O78" s="1"/>
    </row>
    <row r="79" spans="1:15" ht="12.75" customHeight="1">
      <c r="A79" s="49">
        <v>70</v>
      </c>
      <c r="B79" s="51" t="s">
        <v>114</v>
      </c>
      <c r="C79" s="31">
        <v>147.5</v>
      </c>
      <c r="D79" s="36">
        <v>146.97</v>
      </c>
      <c r="E79" s="36">
        <v>146.03</v>
      </c>
      <c r="F79" s="36">
        <v>144.57</v>
      </c>
      <c r="G79" s="36">
        <v>143.63</v>
      </c>
      <c r="H79" s="36">
        <v>148.43</v>
      </c>
      <c r="I79" s="36">
        <v>149.37</v>
      </c>
      <c r="J79" s="36">
        <v>150.83000000000001</v>
      </c>
      <c r="K79" s="31">
        <v>147.9</v>
      </c>
      <c r="L79" s="31">
        <v>145.5</v>
      </c>
      <c r="M79" s="31">
        <v>103.78267</v>
      </c>
      <c r="N79" s="1"/>
      <c r="O79" s="1"/>
    </row>
    <row r="80" spans="1:15" ht="12.75" customHeight="1">
      <c r="A80" s="49">
        <v>71</v>
      </c>
      <c r="B80" s="51" t="s">
        <v>402</v>
      </c>
      <c r="C80" s="31">
        <v>3118.25</v>
      </c>
      <c r="D80" s="36">
        <v>3106.7</v>
      </c>
      <c r="E80" s="36">
        <v>3073.4</v>
      </c>
      <c r="F80" s="36">
        <v>3028.55</v>
      </c>
      <c r="G80" s="36">
        <v>2995.25</v>
      </c>
      <c r="H80" s="36">
        <v>3151.55</v>
      </c>
      <c r="I80" s="36">
        <v>3184.85</v>
      </c>
      <c r="J80" s="36">
        <v>3229.7</v>
      </c>
      <c r="K80" s="31">
        <v>3140</v>
      </c>
      <c r="L80" s="31">
        <v>3061.85</v>
      </c>
      <c r="M80" s="31">
        <v>1.8454299999999999</v>
      </c>
      <c r="N80" s="1"/>
      <c r="O80" s="1"/>
    </row>
    <row r="81" spans="1:15" ht="12.75" customHeight="1">
      <c r="A81" s="49">
        <v>72</v>
      </c>
      <c r="B81" s="51" t="s">
        <v>276</v>
      </c>
      <c r="C81" s="31">
        <v>332.65</v>
      </c>
      <c r="D81" s="36">
        <v>332.68</v>
      </c>
      <c r="E81" s="36">
        <v>327.42</v>
      </c>
      <c r="F81" s="36">
        <v>322.18</v>
      </c>
      <c r="G81" s="36">
        <v>316.92</v>
      </c>
      <c r="H81" s="36">
        <v>337.92</v>
      </c>
      <c r="I81" s="36">
        <v>343.18</v>
      </c>
      <c r="J81" s="36">
        <v>348.42</v>
      </c>
      <c r="K81" s="31">
        <v>337.95</v>
      </c>
      <c r="L81" s="31">
        <v>327.45</v>
      </c>
      <c r="M81" s="31">
        <v>5.8435199999999998</v>
      </c>
      <c r="N81" s="1"/>
      <c r="O81" s="1"/>
    </row>
    <row r="82" spans="1:15" ht="12.75" customHeight="1">
      <c r="A82" s="49">
        <v>73</v>
      </c>
      <c r="B82" s="51" t="s">
        <v>115</v>
      </c>
      <c r="C82" s="31">
        <v>125.9</v>
      </c>
      <c r="D82" s="36">
        <v>125.43</v>
      </c>
      <c r="E82" s="36">
        <v>124.07</v>
      </c>
      <c r="F82" s="36">
        <v>122.23</v>
      </c>
      <c r="G82" s="36">
        <v>120.87</v>
      </c>
      <c r="H82" s="36">
        <v>127.27</v>
      </c>
      <c r="I82" s="36">
        <v>128.63</v>
      </c>
      <c r="J82" s="36">
        <v>130.47</v>
      </c>
      <c r="K82" s="31">
        <v>126.8</v>
      </c>
      <c r="L82" s="31">
        <v>123.6</v>
      </c>
      <c r="M82" s="31">
        <v>123.0823</v>
      </c>
      <c r="N82" s="1"/>
      <c r="O82" s="1"/>
    </row>
    <row r="83" spans="1:15" ht="12.75" customHeight="1">
      <c r="A83" s="49">
        <v>74</v>
      </c>
      <c r="B83" s="51" t="s">
        <v>277</v>
      </c>
      <c r="C83" s="31">
        <v>1659.9</v>
      </c>
      <c r="D83" s="36">
        <v>1659.1</v>
      </c>
      <c r="E83" s="36">
        <v>1641.85</v>
      </c>
      <c r="F83" s="36">
        <v>1623.8</v>
      </c>
      <c r="G83" s="36">
        <v>1606.55</v>
      </c>
      <c r="H83" s="36">
        <v>1677.15</v>
      </c>
      <c r="I83" s="36">
        <v>1694.4</v>
      </c>
      <c r="J83" s="36">
        <v>1712.45</v>
      </c>
      <c r="K83" s="31">
        <v>1676.35</v>
      </c>
      <c r="L83" s="31">
        <v>1641.05</v>
      </c>
      <c r="M83" s="31">
        <v>1.4497199999999999</v>
      </c>
      <c r="N83" s="1"/>
      <c r="O83" s="1"/>
    </row>
    <row r="84" spans="1:15" ht="12.75" customHeight="1">
      <c r="A84" s="49">
        <v>75</v>
      </c>
      <c r="B84" s="51" t="s">
        <v>120</v>
      </c>
      <c r="C84" s="31">
        <v>1006.55</v>
      </c>
      <c r="D84" s="36">
        <v>1005.53</v>
      </c>
      <c r="E84" s="36">
        <v>1001.27</v>
      </c>
      <c r="F84" s="36">
        <v>995.98</v>
      </c>
      <c r="G84" s="36">
        <v>991.72</v>
      </c>
      <c r="H84" s="36">
        <v>1010.82</v>
      </c>
      <c r="I84" s="36">
        <v>1015.08</v>
      </c>
      <c r="J84" s="36">
        <v>1020.37</v>
      </c>
      <c r="K84" s="31">
        <v>1009.8</v>
      </c>
      <c r="L84" s="31">
        <v>1000.25</v>
      </c>
      <c r="M84" s="31">
        <v>8.2871699999999997</v>
      </c>
      <c r="N84" s="1"/>
      <c r="O84" s="1"/>
    </row>
    <row r="85" spans="1:15" ht="12.75" customHeight="1">
      <c r="A85" s="49">
        <v>76</v>
      </c>
      <c r="B85" s="51" t="s">
        <v>121</v>
      </c>
      <c r="C85" s="31">
        <v>1674.2</v>
      </c>
      <c r="D85" s="36">
        <v>1679.23</v>
      </c>
      <c r="E85" s="36">
        <v>1650.57</v>
      </c>
      <c r="F85" s="36">
        <v>1626.93</v>
      </c>
      <c r="G85" s="36">
        <v>1598.27</v>
      </c>
      <c r="H85" s="36">
        <v>1702.87</v>
      </c>
      <c r="I85" s="36">
        <v>1731.53</v>
      </c>
      <c r="J85" s="36">
        <v>1755.17</v>
      </c>
      <c r="K85" s="31">
        <v>1707.9</v>
      </c>
      <c r="L85" s="31">
        <v>1655.6</v>
      </c>
      <c r="M85" s="31">
        <v>5.6921900000000001</v>
      </c>
      <c r="N85" s="1"/>
      <c r="O85" s="1"/>
    </row>
    <row r="86" spans="1:15" ht="12.75" customHeight="1">
      <c r="A86" s="49">
        <v>77</v>
      </c>
      <c r="B86" s="51" t="s">
        <v>123</v>
      </c>
      <c r="C86" s="31">
        <v>1931.6</v>
      </c>
      <c r="D86" s="36">
        <v>1934.72</v>
      </c>
      <c r="E86" s="36">
        <v>1915.43</v>
      </c>
      <c r="F86" s="36">
        <v>1899.27</v>
      </c>
      <c r="G86" s="36">
        <v>1879.98</v>
      </c>
      <c r="H86" s="36">
        <v>1950.88</v>
      </c>
      <c r="I86" s="36">
        <v>1970.17</v>
      </c>
      <c r="J86" s="36">
        <v>1986.33</v>
      </c>
      <c r="K86" s="31">
        <v>1954</v>
      </c>
      <c r="L86" s="31">
        <v>1918.55</v>
      </c>
      <c r="M86" s="31">
        <v>12.2112</v>
      </c>
      <c r="N86" s="1"/>
      <c r="O86" s="1"/>
    </row>
    <row r="87" spans="1:15" ht="12.75" customHeight="1">
      <c r="A87" s="49">
        <v>78</v>
      </c>
      <c r="B87" s="51" t="s">
        <v>124</v>
      </c>
      <c r="C87" s="31">
        <v>452.2</v>
      </c>
      <c r="D87" s="36">
        <v>451.03</v>
      </c>
      <c r="E87" s="36">
        <v>449.17</v>
      </c>
      <c r="F87" s="36">
        <v>446.13</v>
      </c>
      <c r="G87" s="36">
        <v>444.27</v>
      </c>
      <c r="H87" s="36">
        <v>454.07</v>
      </c>
      <c r="I87" s="36">
        <v>455.93</v>
      </c>
      <c r="J87" s="36">
        <v>458.97</v>
      </c>
      <c r="K87" s="31">
        <v>452.9</v>
      </c>
      <c r="L87" s="31">
        <v>448</v>
      </c>
      <c r="M87" s="31">
        <v>11.334440000000001</v>
      </c>
      <c r="N87" s="1"/>
      <c r="O87" s="1"/>
    </row>
    <row r="88" spans="1:15" ht="12.75" customHeight="1">
      <c r="A88" s="49">
        <v>79</v>
      </c>
      <c r="B88" s="51" t="s">
        <v>125</v>
      </c>
      <c r="C88" s="31">
        <v>3958.2</v>
      </c>
      <c r="D88" s="36">
        <v>3962.57</v>
      </c>
      <c r="E88" s="36">
        <v>3935.63</v>
      </c>
      <c r="F88" s="36">
        <v>3913.07</v>
      </c>
      <c r="G88" s="36">
        <v>3886.13</v>
      </c>
      <c r="H88" s="36">
        <v>3985.13</v>
      </c>
      <c r="I88" s="36">
        <v>4012.07</v>
      </c>
      <c r="J88" s="36">
        <v>4034.63</v>
      </c>
      <c r="K88" s="31">
        <v>3989.5</v>
      </c>
      <c r="L88" s="31">
        <v>3940</v>
      </c>
      <c r="M88" s="31">
        <v>3.61084</v>
      </c>
      <c r="N88" s="1"/>
      <c r="O88" s="1"/>
    </row>
    <row r="89" spans="1:15" ht="12.75" customHeight="1">
      <c r="A89" s="49">
        <v>80</v>
      </c>
      <c r="B89" s="51" t="s">
        <v>126</v>
      </c>
      <c r="C89" s="31">
        <v>1391.9</v>
      </c>
      <c r="D89" s="36">
        <v>1396.82</v>
      </c>
      <c r="E89" s="36">
        <v>1381.68</v>
      </c>
      <c r="F89" s="36">
        <v>1371.47</v>
      </c>
      <c r="G89" s="36">
        <v>1356.33</v>
      </c>
      <c r="H89" s="36">
        <v>1407.03</v>
      </c>
      <c r="I89" s="36">
        <v>1422.17</v>
      </c>
      <c r="J89" s="36">
        <v>1432.38</v>
      </c>
      <c r="K89" s="31">
        <v>1411.95</v>
      </c>
      <c r="L89" s="31">
        <v>1386.6</v>
      </c>
      <c r="M89" s="31">
        <v>6.0167999999999999</v>
      </c>
      <c r="N89" s="1"/>
      <c r="O89" s="1"/>
    </row>
    <row r="90" spans="1:15" ht="12.75" customHeight="1">
      <c r="A90" s="49">
        <v>81</v>
      </c>
      <c r="B90" s="51" t="s">
        <v>127</v>
      </c>
      <c r="C90" s="31">
        <v>1283.5999999999999</v>
      </c>
      <c r="D90" s="36">
        <v>1283.3</v>
      </c>
      <c r="E90" s="36">
        <v>1275.9000000000001</v>
      </c>
      <c r="F90" s="36">
        <v>1268.2</v>
      </c>
      <c r="G90" s="36">
        <v>1260.8</v>
      </c>
      <c r="H90" s="36">
        <v>1291</v>
      </c>
      <c r="I90" s="36">
        <v>1298.4000000000001</v>
      </c>
      <c r="J90" s="36">
        <v>1306.0999999999999</v>
      </c>
      <c r="K90" s="31">
        <v>1290.7</v>
      </c>
      <c r="L90" s="31">
        <v>1275.5999999999999</v>
      </c>
      <c r="M90" s="31">
        <v>26.55172</v>
      </c>
      <c r="N90" s="1"/>
      <c r="O90" s="1"/>
    </row>
    <row r="91" spans="1:15" ht="12.75" customHeight="1">
      <c r="A91" s="49">
        <v>82</v>
      </c>
      <c r="B91" s="51" t="s">
        <v>128</v>
      </c>
      <c r="C91" s="31">
        <v>2665.55</v>
      </c>
      <c r="D91" s="36">
        <v>2659.72</v>
      </c>
      <c r="E91" s="36">
        <v>2630.88</v>
      </c>
      <c r="F91" s="36">
        <v>2596.2199999999998</v>
      </c>
      <c r="G91" s="36">
        <v>2567.38</v>
      </c>
      <c r="H91" s="36">
        <v>2694.38</v>
      </c>
      <c r="I91" s="36">
        <v>2723.22</v>
      </c>
      <c r="J91" s="36">
        <v>2757.88</v>
      </c>
      <c r="K91" s="31">
        <v>2688.55</v>
      </c>
      <c r="L91" s="31">
        <v>2625.05</v>
      </c>
      <c r="M91" s="31">
        <v>4.99003</v>
      </c>
      <c r="N91" s="1"/>
      <c r="O91" s="1"/>
    </row>
    <row r="92" spans="1:15" ht="12.75" customHeight="1">
      <c r="A92" s="49">
        <v>83</v>
      </c>
      <c r="B92" s="51" t="s">
        <v>129</v>
      </c>
      <c r="C92" s="31">
        <v>1642.9</v>
      </c>
      <c r="D92" s="36">
        <v>1642.67</v>
      </c>
      <c r="E92" s="36">
        <v>1635.33</v>
      </c>
      <c r="F92" s="36">
        <v>1627.77</v>
      </c>
      <c r="G92" s="36">
        <v>1620.43</v>
      </c>
      <c r="H92" s="36">
        <v>1650.23</v>
      </c>
      <c r="I92" s="36">
        <v>1657.57</v>
      </c>
      <c r="J92" s="36">
        <v>1665.13</v>
      </c>
      <c r="K92" s="31">
        <v>1650</v>
      </c>
      <c r="L92" s="31">
        <v>1635.1</v>
      </c>
      <c r="M92" s="31">
        <v>117.69423999999999</v>
      </c>
      <c r="N92" s="1"/>
      <c r="O92" s="1"/>
    </row>
    <row r="93" spans="1:15" ht="12.75" customHeight="1">
      <c r="A93" s="49">
        <v>84</v>
      </c>
      <c r="B93" s="51" t="s">
        <v>130</v>
      </c>
      <c r="C93" s="31">
        <v>645.45000000000005</v>
      </c>
      <c r="D93" s="36">
        <v>647.95000000000005</v>
      </c>
      <c r="E93" s="36">
        <v>640.5</v>
      </c>
      <c r="F93" s="36">
        <v>635.54999999999995</v>
      </c>
      <c r="G93" s="36">
        <v>628.1</v>
      </c>
      <c r="H93" s="36">
        <v>652.9</v>
      </c>
      <c r="I93" s="36">
        <v>660.35</v>
      </c>
      <c r="J93" s="36">
        <v>665.3</v>
      </c>
      <c r="K93" s="31">
        <v>655.4</v>
      </c>
      <c r="L93" s="31">
        <v>643</v>
      </c>
      <c r="M93" s="31">
        <v>37.355789999999999</v>
      </c>
      <c r="N93" s="1"/>
      <c r="O93" s="1"/>
    </row>
    <row r="94" spans="1:15" ht="12.75" customHeight="1">
      <c r="A94" s="49">
        <v>85</v>
      </c>
      <c r="B94" s="51" t="s">
        <v>131</v>
      </c>
      <c r="C94" s="31">
        <v>2998.4</v>
      </c>
      <c r="D94" s="36">
        <v>3001.12</v>
      </c>
      <c r="E94" s="36">
        <v>2973.28</v>
      </c>
      <c r="F94" s="36">
        <v>2948.17</v>
      </c>
      <c r="G94" s="36">
        <v>2920.33</v>
      </c>
      <c r="H94" s="36">
        <v>3026.23</v>
      </c>
      <c r="I94" s="36">
        <v>3054.07</v>
      </c>
      <c r="J94" s="36">
        <v>3079.18</v>
      </c>
      <c r="K94" s="31">
        <v>3028.95</v>
      </c>
      <c r="L94" s="31">
        <v>2976</v>
      </c>
      <c r="M94" s="31">
        <v>3.1124499999999999</v>
      </c>
      <c r="N94" s="1"/>
      <c r="O94" s="1"/>
    </row>
    <row r="95" spans="1:15" ht="12.75" customHeight="1">
      <c r="A95" s="49">
        <v>86</v>
      </c>
      <c r="B95" s="51" t="s">
        <v>133</v>
      </c>
      <c r="C95" s="31">
        <v>497.35</v>
      </c>
      <c r="D95" s="36">
        <v>497.42</v>
      </c>
      <c r="E95" s="36">
        <v>485.93</v>
      </c>
      <c r="F95" s="36">
        <v>474.52</v>
      </c>
      <c r="G95" s="36">
        <v>463.03</v>
      </c>
      <c r="H95" s="36">
        <v>508.83</v>
      </c>
      <c r="I95" s="36">
        <v>520.32000000000005</v>
      </c>
      <c r="J95" s="36">
        <v>531.73</v>
      </c>
      <c r="K95" s="31">
        <v>508.9</v>
      </c>
      <c r="L95" s="31">
        <v>486</v>
      </c>
      <c r="M95" s="31">
        <v>161.08768000000001</v>
      </c>
      <c r="N95" s="1"/>
      <c r="O95" s="1"/>
    </row>
    <row r="96" spans="1:15" ht="12.75" customHeight="1">
      <c r="A96" s="49">
        <v>87</v>
      </c>
      <c r="B96" s="51" t="s">
        <v>135</v>
      </c>
      <c r="C96" s="31">
        <v>258.5</v>
      </c>
      <c r="D96" s="36">
        <v>257.48</v>
      </c>
      <c r="E96" s="36">
        <v>255.67</v>
      </c>
      <c r="F96" s="36">
        <v>252.83</v>
      </c>
      <c r="G96" s="36">
        <v>251.02</v>
      </c>
      <c r="H96" s="36">
        <v>260.32</v>
      </c>
      <c r="I96" s="36">
        <v>262.13</v>
      </c>
      <c r="J96" s="36">
        <v>264.97000000000003</v>
      </c>
      <c r="K96" s="31">
        <v>259.3</v>
      </c>
      <c r="L96" s="31">
        <v>254.65</v>
      </c>
      <c r="M96" s="31">
        <v>30.702639999999999</v>
      </c>
      <c r="N96" s="1"/>
      <c r="O96" s="1"/>
    </row>
    <row r="97" spans="1:15" ht="12.75" customHeight="1">
      <c r="A97" s="49">
        <v>88</v>
      </c>
      <c r="B97" s="51" t="s">
        <v>136</v>
      </c>
      <c r="C97" s="31">
        <v>2500.8000000000002</v>
      </c>
      <c r="D97" s="36">
        <v>2502.63</v>
      </c>
      <c r="E97" s="36">
        <v>2491.27</v>
      </c>
      <c r="F97" s="36">
        <v>2481.73</v>
      </c>
      <c r="G97" s="36">
        <v>2470.37</v>
      </c>
      <c r="H97" s="36">
        <v>2512.17</v>
      </c>
      <c r="I97" s="36">
        <v>2523.5300000000002</v>
      </c>
      <c r="J97" s="36">
        <v>2533.0700000000002</v>
      </c>
      <c r="K97" s="31">
        <v>2514</v>
      </c>
      <c r="L97" s="31">
        <v>2493.1</v>
      </c>
      <c r="M97" s="31">
        <v>20.81195</v>
      </c>
      <c r="N97" s="1"/>
      <c r="O97" s="1"/>
    </row>
    <row r="98" spans="1:15" ht="12.75" customHeight="1">
      <c r="A98" s="49">
        <v>89</v>
      </c>
      <c r="B98" s="51" t="s">
        <v>279</v>
      </c>
      <c r="C98" s="31">
        <v>321.2</v>
      </c>
      <c r="D98" s="36">
        <v>319.87</v>
      </c>
      <c r="E98" s="36">
        <v>317.73</v>
      </c>
      <c r="F98" s="36">
        <v>314.27</v>
      </c>
      <c r="G98" s="36">
        <v>312.13</v>
      </c>
      <c r="H98" s="36">
        <v>323.33</v>
      </c>
      <c r="I98" s="36">
        <v>325.47000000000003</v>
      </c>
      <c r="J98" s="36">
        <v>328.93</v>
      </c>
      <c r="K98" s="31">
        <v>322</v>
      </c>
      <c r="L98" s="31">
        <v>316.39999999999998</v>
      </c>
      <c r="M98" s="31">
        <v>5.5589000000000004</v>
      </c>
      <c r="N98" s="1"/>
      <c r="O98" s="1"/>
    </row>
    <row r="99" spans="1:15" ht="12.75" customHeight="1">
      <c r="A99" s="49">
        <v>90</v>
      </c>
      <c r="B99" s="51" t="s">
        <v>280</v>
      </c>
      <c r="C99" s="31">
        <v>39352.800000000003</v>
      </c>
      <c r="D99" s="36">
        <v>39379.269999999997</v>
      </c>
      <c r="E99" s="36">
        <v>39173.58</v>
      </c>
      <c r="F99" s="36">
        <v>38994.370000000003</v>
      </c>
      <c r="G99" s="36">
        <v>38788.68</v>
      </c>
      <c r="H99" s="36">
        <v>39558.480000000003</v>
      </c>
      <c r="I99" s="36">
        <v>39764.17</v>
      </c>
      <c r="J99" s="36">
        <v>39943.379999999997</v>
      </c>
      <c r="K99" s="31">
        <v>39584.949999999997</v>
      </c>
      <c r="L99" s="31">
        <v>39200.050000000003</v>
      </c>
      <c r="M99" s="31">
        <v>3.5619999999999999E-2</v>
      </c>
      <c r="N99" s="1"/>
      <c r="O99" s="1"/>
    </row>
    <row r="100" spans="1:15" ht="12.75" customHeight="1">
      <c r="A100" s="49">
        <v>91</v>
      </c>
      <c r="B100" s="51" t="s">
        <v>138</v>
      </c>
      <c r="C100" s="31">
        <v>987.7</v>
      </c>
      <c r="D100" s="36">
        <v>987.62</v>
      </c>
      <c r="E100" s="36">
        <v>982.33</v>
      </c>
      <c r="F100" s="36">
        <v>976.97</v>
      </c>
      <c r="G100" s="36">
        <v>971.68</v>
      </c>
      <c r="H100" s="36">
        <v>992.98</v>
      </c>
      <c r="I100" s="36">
        <v>998.27</v>
      </c>
      <c r="J100" s="36">
        <v>1003.63</v>
      </c>
      <c r="K100" s="31">
        <v>992.9</v>
      </c>
      <c r="L100" s="31">
        <v>982.25</v>
      </c>
      <c r="M100" s="31">
        <v>114.64188</v>
      </c>
      <c r="N100" s="1"/>
      <c r="O100" s="1"/>
    </row>
    <row r="101" spans="1:15" ht="12.75" customHeight="1">
      <c r="A101" s="49">
        <v>92</v>
      </c>
      <c r="B101" s="51" t="s">
        <v>139</v>
      </c>
      <c r="C101" s="31">
        <v>1368.9</v>
      </c>
      <c r="D101" s="36">
        <v>1362.93</v>
      </c>
      <c r="E101" s="36">
        <v>1350.97</v>
      </c>
      <c r="F101" s="36">
        <v>1333.03</v>
      </c>
      <c r="G101" s="36">
        <v>1321.07</v>
      </c>
      <c r="H101" s="36">
        <v>1380.87</v>
      </c>
      <c r="I101" s="36">
        <v>1392.83</v>
      </c>
      <c r="J101" s="36">
        <v>1410.77</v>
      </c>
      <c r="K101" s="31">
        <v>1374.9</v>
      </c>
      <c r="L101" s="31">
        <v>1345</v>
      </c>
      <c r="M101" s="31">
        <v>1.73868</v>
      </c>
      <c r="N101" s="1"/>
      <c r="O101" s="1"/>
    </row>
    <row r="102" spans="1:15" ht="12.75" customHeight="1">
      <c r="A102" s="49">
        <v>93</v>
      </c>
      <c r="B102" s="51" t="s">
        <v>140</v>
      </c>
      <c r="C102" s="31">
        <v>569.5</v>
      </c>
      <c r="D102" s="36">
        <v>568.62</v>
      </c>
      <c r="E102" s="36">
        <v>565.23</v>
      </c>
      <c r="F102" s="36">
        <v>560.97</v>
      </c>
      <c r="G102" s="36">
        <v>557.58000000000004</v>
      </c>
      <c r="H102" s="36">
        <v>572.88</v>
      </c>
      <c r="I102" s="36">
        <v>576.27</v>
      </c>
      <c r="J102" s="36">
        <v>580.53</v>
      </c>
      <c r="K102" s="31">
        <v>572</v>
      </c>
      <c r="L102" s="31">
        <v>564.35</v>
      </c>
      <c r="M102" s="31">
        <v>6.3742099999999997</v>
      </c>
      <c r="N102" s="1"/>
      <c r="O102" s="1"/>
    </row>
    <row r="103" spans="1:15" ht="12.75" customHeight="1">
      <c r="A103" s="49">
        <v>94</v>
      </c>
      <c r="B103" s="51" t="s">
        <v>141</v>
      </c>
      <c r="C103" s="31">
        <v>10.9</v>
      </c>
      <c r="D103" s="36">
        <v>10.93</v>
      </c>
      <c r="E103" s="36">
        <v>10.67</v>
      </c>
      <c r="F103" s="36">
        <v>10.43</v>
      </c>
      <c r="G103" s="36">
        <v>10.17</v>
      </c>
      <c r="H103" s="36">
        <v>11.17</v>
      </c>
      <c r="I103" s="36">
        <v>11.43</v>
      </c>
      <c r="J103" s="36">
        <v>11.67</v>
      </c>
      <c r="K103" s="31">
        <v>11.2</v>
      </c>
      <c r="L103" s="31">
        <v>10.7</v>
      </c>
      <c r="M103" s="31">
        <v>1112.99731</v>
      </c>
      <c r="N103" s="1"/>
      <c r="O103" s="1"/>
    </row>
    <row r="104" spans="1:15" ht="12.75" customHeight="1">
      <c r="A104" s="49">
        <v>95</v>
      </c>
      <c r="B104" s="51" t="s">
        <v>143</v>
      </c>
      <c r="C104" s="31">
        <v>93.65</v>
      </c>
      <c r="D104" s="36">
        <v>93.67</v>
      </c>
      <c r="E104" s="36">
        <v>92.58</v>
      </c>
      <c r="F104" s="36">
        <v>91.52</v>
      </c>
      <c r="G104" s="36">
        <v>90.43</v>
      </c>
      <c r="H104" s="36">
        <v>94.73</v>
      </c>
      <c r="I104" s="36">
        <v>95.82</v>
      </c>
      <c r="J104" s="36">
        <v>96.88</v>
      </c>
      <c r="K104" s="31">
        <v>94.75</v>
      </c>
      <c r="L104" s="31">
        <v>92.6</v>
      </c>
      <c r="M104" s="31">
        <v>235.81447</v>
      </c>
      <c r="N104" s="1"/>
      <c r="O104" s="1"/>
    </row>
    <row r="105" spans="1:15" ht="12.75" customHeight="1">
      <c r="A105" s="49">
        <v>96</v>
      </c>
      <c r="B105" s="51" t="s">
        <v>145</v>
      </c>
      <c r="C105" s="31">
        <v>471.25</v>
      </c>
      <c r="D105" s="36">
        <v>468.47</v>
      </c>
      <c r="E105" s="36">
        <v>465.18</v>
      </c>
      <c r="F105" s="36">
        <v>459.12</v>
      </c>
      <c r="G105" s="36">
        <v>455.83</v>
      </c>
      <c r="H105" s="36">
        <v>474.53</v>
      </c>
      <c r="I105" s="36">
        <v>477.82</v>
      </c>
      <c r="J105" s="36">
        <v>483.88</v>
      </c>
      <c r="K105" s="31">
        <v>471.75</v>
      </c>
      <c r="L105" s="31">
        <v>462.4</v>
      </c>
      <c r="M105" s="31">
        <v>10.691090000000001</v>
      </c>
      <c r="N105" s="1"/>
      <c r="O105" s="1"/>
    </row>
    <row r="106" spans="1:15" ht="12.75" customHeight="1">
      <c r="A106" s="49">
        <v>97</v>
      </c>
      <c r="B106" s="51" t="s">
        <v>146</v>
      </c>
      <c r="C106" s="31">
        <v>423.65</v>
      </c>
      <c r="D106" s="36">
        <v>420.68</v>
      </c>
      <c r="E106" s="36">
        <v>416.67</v>
      </c>
      <c r="F106" s="36">
        <v>409.68</v>
      </c>
      <c r="G106" s="36">
        <v>405.67</v>
      </c>
      <c r="H106" s="36">
        <v>427.67</v>
      </c>
      <c r="I106" s="36">
        <v>431.68</v>
      </c>
      <c r="J106" s="36">
        <v>438.67</v>
      </c>
      <c r="K106" s="31">
        <v>424.7</v>
      </c>
      <c r="L106" s="31">
        <v>413.7</v>
      </c>
      <c r="M106" s="31">
        <v>29.21406</v>
      </c>
      <c r="N106" s="1"/>
      <c r="O106" s="1"/>
    </row>
    <row r="107" spans="1:15" ht="12.75" customHeight="1">
      <c r="A107" s="49">
        <v>98</v>
      </c>
      <c r="B107" s="51" t="s">
        <v>282</v>
      </c>
      <c r="C107" s="31">
        <v>400.6</v>
      </c>
      <c r="D107" s="36">
        <v>400.92</v>
      </c>
      <c r="E107" s="36">
        <v>395.13</v>
      </c>
      <c r="F107" s="36">
        <v>389.67</v>
      </c>
      <c r="G107" s="36">
        <v>383.88</v>
      </c>
      <c r="H107" s="36">
        <v>406.38</v>
      </c>
      <c r="I107" s="36">
        <v>412.17</v>
      </c>
      <c r="J107" s="36">
        <v>417.63</v>
      </c>
      <c r="K107" s="31">
        <v>406.7</v>
      </c>
      <c r="L107" s="31">
        <v>395.45</v>
      </c>
      <c r="M107" s="31">
        <v>21.198550000000001</v>
      </c>
      <c r="N107" s="1"/>
      <c r="O107" s="1"/>
    </row>
    <row r="108" spans="1:15" ht="12.75" customHeight="1">
      <c r="A108" s="49">
        <v>99</v>
      </c>
      <c r="B108" s="51" t="s">
        <v>149</v>
      </c>
      <c r="C108" s="31">
        <v>2464.65</v>
      </c>
      <c r="D108" s="36">
        <v>2461.15</v>
      </c>
      <c r="E108" s="36">
        <v>2440.3000000000002</v>
      </c>
      <c r="F108" s="36">
        <v>2415.9499999999998</v>
      </c>
      <c r="G108" s="36">
        <v>2395.1</v>
      </c>
      <c r="H108" s="36">
        <v>2485.5</v>
      </c>
      <c r="I108" s="36">
        <v>2506.35</v>
      </c>
      <c r="J108" s="36">
        <v>2530.6999999999998</v>
      </c>
      <c r="K108" s="31">
        <v>2482</v>
      </c>
      <c r="L108" s="31">
        <v>2436.8000000000002</v>
      </c>
      <c r="M108" s="31">
        <v>12.491989999999999</v>
      </c>
      <c r="N108" s="1"/>
      <c r="O108" s="1"/>
    </row>
    <row r="109" spans="1:15" ht="12.75" customHeight="1">
      <c r="A109" s="49">
        <v>100</v>
      </c>
      <c r="B109" s="51" t="s">
        <v>150</v>
      </c>
      <c r="C109" s="31">
        <v>1458.25</v>
      </c>
      <c r="D109" s="36">
        <v>1458.85</v>
      </c>
      <c r="E109" s="36">
        <v>1449.85</v>
      </c>
      <c r="F109" s="36">
        <v>1441.45</v>
      </c>
      <c r="G109" s="36">
        <v>1432.45</v>
      </c>
      <c r="H109" s="36">
        <v>1467.25</v>
      </c>
      <c r="I109" s="36">
        <v>1476.25</v>
      </c>
      <c r="J109" s="36">
        <v>1484.65</v>
      </c>
      <c r="K109" s="31">
        <v>1467.85</v>
      </c>
      <c r="L109" s="31">
        <v>1450.45</v>
      </c>
      <c r="M109" s="31">
        <v>24.079470000000001</v>
      </c>
      <c r="N109" s="1"/>
      <c r="O109" s="1"/>
    </row>
    <row r="110" spans="1:15" ht="12.75" customHeight="1">
      <c r="A110" s="49">
        <v>101</v>
      </c>
      <c r="B110" s="51" t="s">
        <v>151</v>
      </c>
      <c r="C110" s="31">
        <v>183.85</v>
      </c>
      <c r="D110" s="36">
        <v>183.82</v>
      </c>
      <c r="E110" s="36">
        <v>182.03</v>
      </c>
      <c r="F110" s="36">
        <v>180.22</v>
      </c>
      <c r="G110" s="36">
        <v>178.43</v>
      </c>
      <c r="H110" s="36">
        <v>185.63</v>
      </c>
      <c r="I110" s="36">
        <v>187.42</v>
      </c>
      <c r="J110" s="36">
        <v>189.23</v>
      </c>
      <c r="K110" s="31">
        <v>185.6</v>
      </c>
      <c r="L110" s="31">
        <v>182</v>
      </c>
      <c r="M110" s="31">
        <v>135.41955999999999</v>
      </c>
      <c r="N110" s="1"/>
      <c r="O110" s="1"/>
    </row>
    <row r="111" spans="1:15" ht="12.75" customHeight="1">
      <c r="A111" s="49">
        <v>102</v>
      </c>
      <c r="B111" s="51" t="s">
        <v>152</v>
      </c>
      <c r="C111" s="31">
        <v>1506.95</v>
      </c>
      <c r="D111" s="36">
        <v>1506.22</v>
      </c>
      <c r="E111" s="36">
        <v>1499.88</v>
      </c>
      <c r="F111" s="36">
        <v>1492.82</v>
      </c>
      <c r="G111" s="36">
        <v>1486.48</v>
      </c>
      <c r="H111" s="36">
        <v>1513.28</v>
      </c>
      <c r="I111" s="36">
        <v>1519.62</v>
      </c>
      <c r="J111" s="36">
        <v>1526.68</v>
      </c>
      <c r="K111" s="31">
        <v>1512.55</v>
      </c>
      <c r="L111" s="31">
        <v>1499.15</v>
      </c>
      <c r="M111" s="31">
        <v>64.442130000000006</v>
      </c>
      <c r="N111" s="1"/>
      <c r="O111" s="1"/>
    </row>
    <row r="112" spans="1:15" ht="12.75" customHeight="1">
      <c r="A112" s="49">
        <v>103</v>
      </c>
      <c r="B112" s="51" t="s">
        <v>154</v>
      </c>
      <c r="C112" s="31">
        <v>94.65</v>
      </c>
      <c r="D112" s="36">
        <v>94.3</v>
      </c>
      <c r="E112" s="36">
        <v>93.5</v>
      </c>
      <c r="F112" s="36">
        <v>92.35</v>
      </c>
      <c r="G112" s="36">
        <v>91.55</v>
      </c>
      <c r="H112" s="36">
        <v>95.45</v>
      </c>
      <c r="I112" s="36">
        <v>96.25</v>
      </c>
      <c r="J112" s="36">
        <v>97.4</v>
      </c>
      <c r="K112" s="31">
        <v>95.1</v>
      </c>
      <c r="L112" s="31">
        <v>93.15</v>
      </c>
      <c r="M112" s="31">
        <v>164.30876000000001</v>
      </c>
      <c r="N112" s="1"/>
      <c r="O112" s="1"/>
    </row>
    <row r="113" spans="1:15" ht="12.75" customHeight="1">
      <c r="A113" s="49">
        <v>104</v>
      </c>
      <c r="B113" s="51" t="s">
        <v>155</v>
      </c>
      <c r="C113" s="31">
        <v>901.4</v>
      </c>
      <c r="D113" s="36">
        <v>898.25</v>
      </c>
      <c r="E113" s="36">
        <v>893.3</v>
      </c>
      <c r="F113" s="36">
        <v>885.2</v>
      </c>
      <c r="G113" s="36">
        <v>880.25</v>
      </c>
      <c r="H113" s="36">
        <v>906.35</v>
      </c>
      <c r="I113" s="36">
        <v>911.3</v>
      </c>
      <c r="J113" s="36">
        <v>919.4</v>
      </c>
      <c r="K113" s="31">
        <v>903.2</v>
      </c>
      <c r="L113" s="31">
        <v>890.15</v>
      </c>
      <c r="M113" s="31">
        <v>1.64954</v>
      </c>
      <c r="N113" s="1"/>
      <c r="O113" s="1"/>
    </row>
    <row r="114" spans="1:15" ht="12.75" customHeight="1">
      <c r="A114" s="49">
        <v>105</v>
      </c>
      <c r="B114" s="51" t="s">
        <v>156</v>
      </c>
      <c r="C114" s="31">
        <v>696.4</v>
      </c>
      <c r="D114" s="36">
        <v>697.45</v>
      </c>
      <c r="E114" s="36">
        <v>690.6</v>
      </c>
      <c r="F114" s="36">
        <v>684.8</v>
      </c>
      <c r="G114" s="36">
        <v>677.95</v>
      </c>
      <c r="H114" s="36">
        <v>703.25</v>
      </c>
      <c r="I114" s="36">
        <v>710.1</v>
      </c>
      <c r="J114" s="36">
        <v>715.9</v>
      </c>
      <c r="K114" s="31">
        <v>704.3</v>
      </c>
      <c r="L114" s="31">
        <v>691.65</v>
      </c>
      <c r="M114" s="31">
        <v>26.780270000000002</v>
      </c>
      <c r="N114" s="1"/>
      <c r="O114" s="1"/>
    </row>
    <row r="115" spans="1:15" ht="12.75" customHeight="1">
      <c r="A115" s="49">
        <v>106</v>
      </c>
      <c r="B115" s="51" t="s">
        <v>422</v>
      </c>
      <c r="C115" s="31">
        <v>81.25</v>
      </c>
      <c r="D115" s="36">
        <v>80.67</v>
      </c>
      <c r="E115" s="36">
        <v>79.33</v>
      </c>
      <c r="F115" s="36">
        <v>77.42</v>
      </c>
      <c r="G115" s="36">
        <v>76.08</v>
      </c>
      <c r="H115" s="36">
        <v>82.58</v>
      </c>
      <c r="I115" s="36">
        <v>83.92</v>
      </c>
      <c r="J115" s="36">
        <v>85.83</v>
      </c>
      <c r="K115" s="31">
        <v>82</v>
      </c>
      <c r="L115" s="31">
        <v>78.75</v>
      </c>
      <c r="M115" s="31">
        <v>1297.9719500000001</v>
      </c>
      <c r="N115" s="1"/>
      <c r="O115" s="1"/>
    </row>
    <row r="116" spans="1:15" ht="12.75" customHeight="1">
      <c r="A116" s="49">
        <v>107</v>
      </c>
      <c r="B116" s="51" t="s">
        <v>157</v>
      </c>
      <c r="C116" s="31">
        <v>449.95</v>
      </c>
      <c r="D116" s="36">
        <v>451</v>
      </c>
      <c r="E116" s="36">
        <v>446.1</v>
      </c>
      <c r="F116" s="36">
        <v>442.25</v>
      </c>
      <c r="G116" s="36">
        <v>437.35</v>
      </c>
      <c r="H116" s="36">
        <v>454.85</v>
      </c>
      <c r="I116" s="36">
        <v>459.75</v>
      </c>
      <c r="J116" s="36">
        <v>463.6</v>
      </c>
      <c r="K116" s="31">
        <v>455.9</v>
      </c>
      <c r="L116" s="31">
        <v>447.15</v>
      </c>
      <c r="M116" s="31">
        <v>144.30930000000001</v>
      </c>
      <c r="N116" s="1"/>
      <c r="O116" s="1"/>
    </row>
    <row r="117" spans="1:15" ht="12.75" customHeight="1">
      <c r="A117" s="49">
        <v>108</v>
      </c>
      <c r="B117" s="51" t="s">
        <v>158</v>
      </c>
      <c r="C117" s="31">
        <v>711.05</v>
      </c>
      <c r="D117" s="36">
        <v>707.62</v>
      </c>
      <c r="E117" s="36">
        <v>698.73</v>
      </c>
      <c r="F117" s="36">
        <v>686.42</v>
      </c>
      <c r="G117" s="36">
        <v>677.53</v>
      </c>
      <c r="H117" s="36">
        <v>719.93</v>
      </c>
      <c r="I117" s="36">
        <v>728.82</v>
      </c>
      <c r="J117" s="36">
        <v>741.13</v>
      </c>
      <c r="K117" s="31">
        <v>716.5</v>
      </c>
      <c r="L117" s="31">
        <v>695.3</v>
      </c>
      <c r="M117" s="31">
        <v>23.969799999999999</v>
      </c>
      <c r="N117" s="1"/>
      <c r="O117" s="1"/>
    </row>
    <row r="118" spans="1:15" ht="12.75" customHeight="1">
      <c r="A118" s="49">
        <v>109</v>
      </c>
      <c r="B118" s="51" t="s">
        <v>283</v>
      </c>
      <c r="C118" s="31">
        <v>407.15</v>
      </c>
      <c r="D118" s="36">
        <v>405.42</v>
      </c>
      <c r="E118" s="36">
        <v>399.83</v>
      </c>
      <c r="F118" s="36">
        <v>392.52</v>
      </c>
      <c r="G118" s="36">
        <v>386.93</v>
      </c>
      <c r="H118" s="36">
        <v>412.73</v>
      </c>
      <c r="I118" s="36">
        <v>418.32</v>
      </c>
      <c r="J118" s="36">
        <v>425.63</v>
      </c>
      <c r="K118" s="31">
        <v>411</v>
      </c>
      <c r="L118" s="31">
        <v>398.1</v>
      </c>
      <c r="M118" s="31">
        <v>34.23733</v>
      </c>
      <c r="N118" s="1"/>
      <c r="O118" s="1"/>
    </row>
    <row r="119" spans="1:15" ht="12.75" customHeight="1">
      <c r="A119" s="49">
        <v>110</v>
      </c>
      <c r="B119" s="51" t="s">
        <v>160</v>
      </c>
      <c r="C119" s="31">
        <v>810.35</v>
      </c>
      <c r="D119" s="36">
        <v>814.73</v>
      </c>
      <c r="E119" s="36">
        <v>804.47</v>
      </c>
      <c r="F119" s="36">
        <v>798.58</v>
      </c>
      <c r="G119" s="36">
        <v>788.32</v>
      </c>
      <c r="H119" s="36">
        <v>820.62</v>
      </c>
      <c r="I119" s="36">
        <v>830.88</v>
      </c>
      <c r="J119" s="36">
        <v>836.77</v>
      </c>
      <c r="K119" s="31">
        <v>825</v>
      </c>
      <c r="L119" s="31">
        <v>808.85</v>
      </c>
      <c r="M119" s="31">
        <v>23.980319999999999</v>
      </c>
      <c r="N119" s="1"/>
      <c r="O119" s="1"/>
    </row>
    <row r="120" spans="1:15" ht="12.75" customHeight="1">
      <c r="A120" s="49">
        <v>111</v>
      </c>
      <c r="B120" s="51" t="s">
        <v>161</v>
      </c>
      <c r="C120" s="31">
        <v>522.65</v>
      </c>
      <c r="D120" s="36">
        <v>521.22</v>
      </c>
      <c r="E120" s="36">
        <v>517.98</v>
      </c>
      <c r="F120" s="36">
        <v>513.32000000000005</v>
      </c>
      <c r="G120" s="36">
        <v>510.08</v>
      </c>
      <c r="H120" s="36">
        <v>525.88</v>
      </c>
      <c r="I120" s="36">
        <v>529.12</v>
      </c>
      <c r="J120" s="36">
        <v>533.78</v>
      </c>
      <c r="K120" s="31">
        <v>524.45000000000005</v>
      </c>
      <c r="L120" s="31">
        <v>516.54999999999995</v>
      </c>
      <c r="M120" s="31">
        <v>21.166460000000001</v>
      </c>
      <c r="N120" s="1"/>
      <c r="O120" s="1"/>
    </row>
    <row r="121" spans="1:15" ht="12.75" customHeight="1">
      <c r="A121" s="49">
        <v>112</v>
      </c>
      <c r="B121" s="51" t="s">
        <v>162</v>
      </c>
      <c r="C121" s="31">
        <v>1821.55</v>
      </c>
      <c r="D121" s="36">
        <v>1822.43</v>
      </c>
      <c r="E121" s="36">
        <v>1813.12</v>
      </c>
      <c r="F121" s="36">
        <v>1804.68</v>
      </c>
      <c r="G121" s="36">
        <v>1795.37</v>
      </c>
      <c r="H121" s="36">
        <v>1830.87</v>
      </c>
      <c r="I121" s="36">
        <v>1840.18</v>
      </c>
      <c r="J121" s="36">
        <v>1848.62</v>
      </c>
      <c r="K121" s="31">
        <v>1831.75</v>
      </c>
      <c r="L121" s="31">
        <v>1814</v>
      </c>
      <c r="M121" s="31">
        <v>25.59423</v>
      </c>
      <c r="N121" s="1"/>
      <c r="O121" s="1"/>
    </row>
    <row r="122" spans="1:15" ht="12.75" customHeight="1">
      <c r="A122" s="49">
        <v>113</v>
      </c>
      <c r="B122" s="51" t="s">
        <v>163</v>
      </c>
      <c r="C122" s="31">
        <v>129.80000000000001</v>
      </c>
      <c r="D122" s="36">
        <v>129.72</v>
      </c>
      <c r="E122" s="36">
        <v>128.78</v>
      </c>
      <c r="F122" s="36">
        <v>127.77</v>
      </c>
      <c r="G122" s="36">
        <v>126.83</v>
      </c>
      <c r="H122" s="36">
        <v>130.72999999999999</v>
      </c>
      <c r="I122" s="36">
        <v>131.66999999999999</v>
      </c>
      <c r="J122" s="36">
        <v>132.68</v>
      </c>
      <c r="K122" s="31">
        <v>130.65</v>
      </c>
      <c r="L122" s="31">
        <v>128.69999999999999</v>
      </c>
      <c r="M122" s="31">
        <v>55.384430000000002</v>
      </c>
      <c r="N122" s="1"/>
      <c r="O122" s="1"/>
    </row>
    <row r="123" spans="1:15" ht="12.75" customHeight="1">
      <c r="A123" s="49">
        <v>114</v>
      </c>
      <c r="B123" s="51" t="s">
        <v>164</v>
      </c>
      <c r="C123" s="31">
        <v>2311.3000000000002</v>
      </c>
      <c r="D123" s="36">
        <v>2295.48</v>
      </c>
      <c r="E123" s="36">
        <v>2260.9699999999998</v>
      </c>
      <c r="F123" s="36">
        <v>2210.63</v>
      </c>
      <c r="G123" s="36">
        <v>2176.12</v>
      </c>
      <c r="H123" s="36">
        <v>2345.8200000000002</v>
      </c>
      <c r="I123" s="36">
        <v>2380.33</v>
      </c>
      <c r="J123" s="36">
        <v>2430.67</v>
      </c>
      <c r="K123" s="31">
        <v>2330</v>
      </c>
      <c r="L123" s="31">
        <v>2245.15</v>
      </c>
      <c r="M123" s="31">
        <v>6.4277800000000003</v>
      </c>
      <c r="N123" s="1"/>
      <c r="O123" s="1"/>
    </row>
    <row r="124" spans="1:15" ht="12.75" customHeight="1">
      <c r="A124" s="49">
        <v>115</v>
      </c>
      <c r="B124" s="51" t="s">
        <v>165</v>
      </c>
      <c r="C124" s="31">
        <v>399.2</v>
      </c>
      <c r="D124" s="36">
        <v>396.57</v>
      </c>
      <c r="E124" s="36">
        <v>390.68</v>
      </c>
      <c r="F124" s="36">
        <v>382.17</v>
      </c>
      <c r="G124" s="36">
        <v>376.28</v>
      </c>
      <c r="H124" s="36">
        <v>405.08</v>
      </c>
      <c r="I124" s="36">
        <v>410.97</v>
      </c>
      <c r="J124" s="36">
        <v>419.48</v>
      </c>
      <c r="K124" s="31">
        <v>402.45</v>
      </c>
      <c r="L124" s="31">
        <v>388.05</v>
      </c>
      <c r="M124" s="31">
        <v>18.841069999999998</v>
      </c>
      <c r="N124" s="1"/>
      <c r="O124" s="1"/>
    </row>
    <row r="125" spans="1:15" ht="12.75" customHeight="1">
      <c r="A125" s="49">
        <v>116</v>
      </c>
      <c r="B125" s="51" t="s">
        <v>166</v>
      </c>
      <c r="C125" s="31">
        <v>461.75</v>
      </c>
      <c r="D125" s="36">
        <v>461.18</v>
      </c>
      <c r="E125" s="36">
        <v>451.57</v>
      </c>
      <c r="F125" s="36">
        <v>441.38</v>
      </c>
      <c r="G125" s="36">
        <v>431.77</v>
      </c>
      <c r="H125" s="36">
        <v>471.37</v>
      </c>
      <c r="I125" s="36">
        <v>480.98</v>
      </c>
      <c r="J125" s="36">
        <v>491.17</v>
      </c>
      <c r="K125" s="31">
        <v>470.8</v>
      </c>
      <c r="L125" s="31">
        <v>451</v>
      </c>
      <c r="M125" s="31">
        <v>84.275989999999993</v>
      </c>
      <c r="N125" s="1"/>
      <c r="O125" s="1"/>
    </row>
    <row r="126" spans="1:15" ht="12.75" customHeight="1">
      <c r="A126" s="49">
        <v>117</v>
      </c>
      <c r="B126" s="51" t="s">
        <v>284</v>
      </c>
      <c r="C126" s="31">
        <v>660.8</v>
      </c>
      <c r="D126" s="36">
        <v>662.07</v>
      </c>
      <c r="E126" s="36">
        <v>658.13</v>
      </c>
      <c r="F126" s="36">
        <v>655.47</v>
      </c>
      <c r="G126" s="36">
        <v>651.53</v>
      </c>
      <c r="H126" s="36">
        <v>664.73</v>
      </c>
      <c r="I126" s="36">
        <v>668.67</v>
      </c>
      <c r="J126" s="36">
        <v>671.33</v>
      </c>
      <c r="K126" s="31">
        <v>666</v>
      </c>
      <c r="L126" s="31">
        <v>659.4</v>
      </c>
      <c r="M126" s="31">
        <v>8.4793199999999995</v>
      </c>
      <c r="N126" s="1"/>
      <c r="O126" s="1"/>
    </row>
    <row r="127" spans="1:15" ht="12.75" customHeight="1">
      <c r="A127" s="49">
        <v>118</v>
      </c>
      <c r="B127" s="51" t="s">
        <v>167</v>
      </c>
      <c r="C127" s="31">
        <v>2918.6</v>
      </c>
      <c r="D127" s="36">
        <v>2918.75</v>
      </c>
      <c r="E127" s="36">
        <v>2905.85</v>
      </c>
      <c r="F127" s="36">
        <v>2893.1</v>
      </c>
      <c r="G127" s="36">
        <v>2880.2</v>
      </c>
      <c r="H127" s="36">
        <v>2931.5</v>
      </c>
      <c r="I127" s="36">
        <v>2944.4</v>
      </c>
      <c r="J127" s="36">
        <v>2957.15</v>
      </c>
      <c r="K127" s="31">
        <v>2931.65</v>
      </c>
      <c r="L127" s="31">
        <v>2906</v>
      </c>
      <c r="M127" s="31">
        <v>19.10041</v>
      </c>
      <c r="N127" s="1"/>
      <c r="O127" s="1"/>
    </row>
    <row r="128" spans="1:15" ht="12.75" customHeight="1">
      <c r="A128" s="49">
        <v>119</v>
      </c>
      <c r="B128" s="51" t="s">
        <v>168</v>
      </c>
      <c r="C128" s="31">
        <v>5498.6</v>
      </c>
      <c r="D128" s="36">
        <v>5524.45</v>
      </c>
      <c r="E128" s="36">
        <v>5455.5</v>
      </c>
      <c r="F128" s="36">
        <v>5412.4</v>
      </c>
      <c r="G128" s="36">
        <v>5343.45</v>
      </c>
      <c r="H128" s="36">
        <v>5567.55</v>
      </c>
      <c r="I128" s="36">
        <v>5636.5</v>
      </c>
      <c r="J128" s="36">
        <v>5679.6</v>
      </c>
      <c r="K128" s="31">
        <v>5593.4</v>
      </c>
      <c r="L128" s="31">
        <v>5481.35</v>
      </c>
      <c r="M128" s="31">
        <v>4.0119499999999997</v>
      </c>
      <c r="N128" s="1"/>
      <c r="O128" s="1"/>
    </row>
    <row r="129" spans="1:15" ht="12.75" customHeight="1">
      <c r="A129" s="49">
        <v>120</v>
      </c>
      <c r="B129" s="51" t="s">
        <v>169</v>
      </c>
      <c r="C129" s="31">
        <v>4758.3500000000004</v>
      </c>
      <c r="D129" s="36">
        <v>4718.7700000000004</v>
      </c>
      <c r="E129" s="36">
        <v>4667.58</v>
      </c>
      <c r="F129" s="36">
        <v>4576.82</v>
      </c>
      <c r="G129" s="36">
        <v>4525.63</v>
      </c>
      <c r="H129" s="36">
        <v>4809.53</v>
      </c>
      <c r="I129" s="36">
        <v>4860.72</v>
      </c>
      <c r="J129" s="36">
        <v>4951.4799999999996</v>
      </c>
      <c r="K129" s="31">
        <v>4769.95</v>
      </c>
      <c r="L129" s="31">
        <v>4628</v>
      </c>
      <c r="M129" s="31">
        <v>3.28756</v>
      </c>
      <c r="N129" s="1"/>
      <c r="O129" s="1"/>
    </row>
    <row r="130" spans="1:15" ht="12.75" customHeight="1">
      <c r="A130" s="49">
        <v>121</v>
      </c>
      <c r="B130" s="51" t="s">
        <v>170</v>
      </c>
      <c r="C130" s="31">
        <v>1155.6500000000001</v>
      </c>
      <c r="D130" s="36">
        <v>1152.3699999999999</v>
      </c>
      <c r="E130" s="36">
        <v>1144.33</v>
      </c>
      <c r="F130" s="36">
        <v>1133.02</v>
      </c>
      <c r="G130" s="36">
        <v>1124.98</v>
      </c>
      <c r="H130" s="36">
        <v>1163.68</v>
      </c>
      <c r="I130" s="36">
        <v>1171.72</v>
      </c>
      <c r="J130" s="36">
        <v>1183.03</v>
      </c>
      <c r="K130" s="31">
        <v>1160.4000000000001</v>
      </c>
      <c r="L130" s="31">
        <v>1141.05</v>
      </c>
      <c r="M130" s="31">
        <v>6.33507</v>
      </c>
      <c r="N130" s="1"/>
      <c r="O130" s="1"/>
    </row>
    <row r="131" spans="1:15" ht="12.75" customHeight="1">
      <c r="A131" s="49">
        <v>122</v>
      </c>
      <c r="B131" s="51" t="s">
        <v>171</v>
      </c>
      <c r="C131" s="31">
        <v>1566</v>
      </c>
      <c r="D131" s="36">
        <v>1559.92</v>
      </c>
      <c r="E131" s="36">
        <v>1544.43</v>
      </c>
      <c r="F131" s="36">
        <v>1522.87</v>
      </c>
      <c r="G131" s="36">
        <v>1507.38</v>
      </c>
      <c r="H131" s="36">
        <v>1581.48</v>
      </c>
      <c r="I131" s="36">
        <v>1596.97</v>
      </c>
      <c r="J131" s="36">
        <v>1618.53</v>
      </c>
      <c r="K131" s="31">
        <v>1575.4</v>
      </c>
      <c r="L131" s="31">
        <v>1538.35</v>
      </c>
      <c r="M131" s="31">
        <v>22.20196</v>
      </c>
      <c r="N131" s="1"/>
      <c r="O131" s="1"/>
    </row>
    <row r="132" spans="1:15" ht="12.75" customHeight="1">
      <c r="A132" s="49">
        <v>123</v>
      </c>
      <c r="B132" s="51" t="s">
        <v>172</v>
      </c>
      <c r="C132" s="31">
        <v>300.14999999999998</v>
      </c>
      <c r="D132" s="36">
        <v>300.02</v>
      </c>
      <c r="E132" s="36">
        <v>297.58</v>
      </c>
      <c r="F132" s="36">
        <v>295.02</v>
      </c>
      <c r="G132" s="36">
        <v>292.58</v>
      </c>
      <c r="H132" s="36">
        <v>302.58</v>
      </c>
      <c r="I132" s="36">
        <v>305.02</v>
      </c>
      <c r="J132" s="36">
        <v>307.58</v>
      </c>
      <c r="K132" s="31">
        <v>302.45</v>
      </c>
      <c r="L132" s="31">
        <v>297.45</v>
      </c>
      <c r="M132" s="31">
        <v>24.22794</v>
      </c>
      <c r="N132" s="1"/>
      <c r="O132" s="1"/>
    </row>
    <row r="133" spans="1:15" ht="12.75" customHeight="1">
      <c r="A133" s="49">
        <v>124</v>
      </c>
      <c r="B133" s="51" t="s">
        <v>866</v>
      </c>
      <c r="C133" s="31">
        <v>1797.75</v>
      </c>
      <c r="D133" s="36">
        <v>1807.55</v>
      </c>
      <c r="E133" s="36">
        <v>1775.2</v>
      </c>
      <c r="F133" s="36">
        <v>1752.65</v>
      </c>
      <c r="G133" s="36">
        <v>1720.3</v>
      </c>
      <c r="H133" s="36">
        <v>1830.1</v>
      </c>
      <c r="I133" s="36">
        <v>1862.45</v>
      </c>
      <c r="J133" s="36">
        <v>1885</v>
      </c>
      <c r="K133" s="31">
        <v>1839.9</v>
      </c>
      <c r="L133" s="31">
        <v>1785</v>
      </c>
      <c r="M133" s="31">
        <v>4.2660200000000001</v>
      </c>
      <c r="N133" s="1"/>
      <c r="O133" s="1"/>
    </row>
    <row r="134" spans="1:15" ht="12.75" customHeight="1">
      <c r="A134" s="49">
        <v>125</v>
      </c>
      <c r="B134" s="51" t="s">
        <v>174</v>
      </c>
      <c r="C134" s="31">
        <v>580.79999999999995</v>
      </c>
      <c r="D134" s="36">
        <v>583.13</v>
      </c>
      <c r="E134" s="36">
        <v>575.72</v>
      </c>
      <c r="F134" s="36">
        <v>570.63</v>
      </c>
      <c r="G134" s="36">
        <v>563.22</v>
      </c>
      <c r="H134" s="36">
        <v>588.22</v>
      </c>
      <c r="I134" s="36">
        <v>595.63</v>
      </c>
      <c r="J134" s="36">
        <v>600.72</v>
      </c>
      <c r="K134" s="31">
        <v>590.54999999999995</v>
      </c>
      <c r="L134" s="31">
        <v>578.04999999999995</v>
      </c>
      <c r="M134" s="31">
        <v>17.298929999999999</v>
      </c>
      <c r="N134" s="1"/>
      <c r="O134" s="1"/>
    </row>
    <row r="135" spans="1:15" ht="12.75" customHeight="1">
      <c r="A135" s="49">
        <v>126</v>
      </c>
      <c r="B135" s="51" t="s">
        <v>175</v>
      </c>
      <c r="C135" s="31">
        <v>10488.15</v>
      </c>
      <c r="D135" s="36">
        <v>10499.73</v>
      </c>
      <c r="E135" s="36">
        <v>10419.469999999999</v>
      </c>
      <c r="F135" s="36">
        <v>10350.780000000001</v>
      </c>
      <c r="G135" s="36">
        <v>10270.52</v>
      </c>
      <c r="H135" s="36">
        <v>10568.42</v>
      </c>
      <c r="I135" s="36">
        <v>10648.68</v>
      </c>
      <c r="J135" s="36">
        <v>10717.37</v>
      </c>
      <c r="K135" s="31">
        <v>10580</v>
      </c>
      <c r="L135" s="31">
        <v>10431.049999999999</v>
      </c>
      <c r="M135" s="31">
        <v>5.0119600000000002</v>
      </c>
      <c r="N135" s="1"/>
      <c r="O135" s="1"/>
    </row>
    <row r="136" spans="1:15" ht="12.75" customHeight="1">
      <c r="A136" s="49">
        <v>127</v>
      </c>
      <c r="B136" s="51" t="s">
        <v>286</v>
      </c>
      <c r="C136" s="31">
        <v>583.95000000000005</v>
      </c>
      <c r="D136" s="36">
        <v>584.95000000000005</v>
      </c>
      <c r="E136" s="36">
        <v>581.1</v>
      </c>
      <c r="F136" s="36">
        <v>578.25</v>
      </c>
      <c r="G136" s="36">
        <v>574.4</v>
      </c>
      <c r="H136" s="36">
        <v>587.79999999999995</v>
      </c>
      <c r="I136" s="36">
        <v>591.65</v>
      </c>
      <c r="J136" s="36">
        <v>594.5</v>
      </c>
      <c r="K136" s="31">
        <v>588.79999999999995</v>
      </c>
      <c r="L136" s="31">
        <v>582.1</v>
      </c>
      <c r="M136" s="31">
        <v>11.95049</v>
      </c>
      <c r="N136" s="1"/>
      <c r="O136" s="1"/>
    </row>
    <row r="137" spans="1:15" ht="12.75" customHeight="1">
      <c r="A137" s="49">
        <v>128</v>
      </c>
      <c r="B137" s="51" t="s">
        <v>176</v>
      </c>
      <c r="C137" s="31">
        <v>1065.25</v>
      </c>
      <c r="D137" s="36">
        <v>1055.1199999999999</v>
      </c>
      <c r="E137" s="36">
        <v>1042.6300000000001</v>
      </c>
      <c r="F137" s="36">
        <v>1020.02</v>
      </c>
      <c r="G137" s="36">
        <v>1007.53</v>
      </c>
      <c r="H137" s="36">
        <v>1077.73</v>
      </c>
      <c r="I137" s="36">
        <v>1090.22</v>
      </c>
      <c r="J137" s="36">
        <v>1112.83</v>
      </c>
      <c r="K137" s="31">
        <v>1067.5999999999999</v>
      </c>
      <c r="L137" s="31">
        <v>1032.5</v>
      </c>
      <c r="M137" s="31">
        <v>14.50831</v>
      </c>
      <c r="N137" s="1"/>
      <c r="O137" s="1"/>
    </row>
    <row r="138" spans="1:15" ht="12.75" customHeight="1">
      <c r="A138" s="49">
        <v>129</v>
      </c>
      <c r="B138" s="51" t="s">
        <v>179</v>
      </c>
      <c r="C138" s="31">
        <v>939</v>
      </c>
      <c r="D138" s="36">
        <v>940.42</v>
      </c>
      <c r="E138" s="36">
        <v>930.83</v>
      </c>
      <c r="F138" s="36">
        <v>922.67</v>
      </c>
      <c r="G138" s="36">
        <v>913.08</v>
      </c>
      <c r="H138" s="36">
        <v>948.58</v>
      </c>
      <c r="I138" s="36">
        <v>958.17</v>
      </c>
      <c r="J138" s="36">
        <v>966.33</v>
      </c>
      <c r="K138" s="31">
        <v>950</v>
      </c>
      <c r="L138" s="31">
        <v>932.25</v>
      </c>
      <c r="M138" s="31">
        <v>4.4856400000000001</v>
      </c>
      <c r="N138" s="1"/>
      <c r="O138" s="1"/>
    </row>
    <row r="139" spans="1:15" ht="12.75" customHeight="1">
      <c r="A139" s="49">
        <v>130</v>
      </c>
      <c r="B139" s="51" t="s">
        <v>181</v>
      </c>
      <c r="C139" s="31">
        <v>98.55</v>
      </c>
      <c r="D139" s="36">
        <v>98.35</v>
      </c>
      <c r="E139" s="36">
        <v>97.75</v>
      </c>
      <c r="F139" s="36">
        <v>96.95</v>
      </c>
      <c r="G139" s="36">
        <v>96.35</v>
      </c>
      <c r="H139" s="36">
        <v>99.15</v>
      </c>
      <c r="I139" s="36">
        <v>99.75</v>
      </c>
      <c r="J139" s="36">
        <v>100.55</v>
      </c>
      <c r="K139" s="31">
        <v>98.95</v>
      </c>
      <c r="L139" s="31">
        <v>97.55</v>
      </c>
      <c r="M139" s="31">
        <v>60.912089999999999</v>
      </c>
      <c r="N139" s="1"/>
      <c r="O139" s="1"/>
    </row>
    <row r="140" spans="1:15" ht="12.75" customHeight="1">
      <c r="A140" s="49">
        <v>131</v>
      </c>
      <c r="B140" s="51" t="s">
        <v>182</v>
      </c>
      <c r="C140" s="31">
        <v>2461.9499999999998</v>
      </c>
      <c r="D140" s="36">
        <v>2475.8200000000002</v>
      </c>
      <c r="E140" s="36">
        <v>2434.08</v>
      </c>
      <c r="F140" s="36">
        <v>2406.2199999999998</v>
      </c>
      <c r="G140" s="36">
        <v>2364.48</v>
      </c>
      <c r="H140" s="36">
        <v>2503.6799999999998</v>
      </c>
      <c r="I140" s="36">
        <v>2545.42</v>
      </c>
      <c r="J140" s="36">
        <v>2573.2800000000002</v>
      </c>
      <c r="K140" s="31">
        <v>2517.5500000000002</v>
      </c>
      <c r="L140" s="31">
        <v>2447.9499999999998</v>
      </c>
      <c r="M140" s="31">
        <v>2.56894</v>
      </c>
      <c r="N140" s="1"/>
      <c r="O140" s="1"/>
    </row>
    <row r="141" spans="1:15" ht="12.75" customHeight="1">
      <c r="A141" s="49">
        <v>132</v>
      </c>
      <c r="B141" s="51" t="s">
        <v>183</v>
      </c>
      <c r="C141" s="31">
        <v>111001.25</v>
      </c>
      <c r="D141" s="36">
        <v>110400.42</v>
      </c>
      <c r="E141" s="36">
        <v>109600.83</v>
      </c>
      <c r="F141" s="36">
        <v>108200.42</v>
      </c>
      <c r="G141" s="36">
        <v>107400.83</v>
      </c>
      <c r="H141" s="36">
        <v>111800.83</v>
      </c>
      <c r="I141" s="36">
        <v>112600.42</v>
      </c>
      <c r="J141" s="36">
        <v>114000.83</v>
      </c>
      <c r="K141" s="31">
        <v>111200</v>
      </c>
      <c r="L141" s="31">
        <v>109000</v>
      </c>
      <c r="M141" s="31">
        <v>6.3530000000000003E-2</v>
      </c>
      <c r="N141" s="1"/>
      <c r="O141" s="1"/>
    </row>
    <row r="142" spans="1:15" ht="12.75" customHeight="1">
      <c r="A142" s="49">
        <v>133</v>
      </c>
      <c r="B142" s="51" t="s">
        <v>287</v>
      </c>
      <c r="C142" s="31">
        <v>65.25</v>
      </c>
      <c r="D142" s="36">
        <v>65.17</v>
      </c>
      <c r="E142" s="36">
        <v>64.33</v>
      </c>
      <c r="F142" s="36">
        <v>63.42</v>
      </c>
      <c r="G142" s="36">
        <v>62.58</v>
      </c>
      <c r="H142" s="36">
        <v>66.08</v>
      </c>
      <c r="I142" s="36">
        <v>66.92</v>
      </c>
      <c r="J142" s="36">
        <v>67.83</v>
      </c>
      <c r="K142" s="31">
        <v>66</v>
      </c>
      <c r="L142" s="31">
        <v>64.25</v>
      </c>
      <c r="M142" s="31">
        <v>27.726700000000001</v>
      </c>
      <c r="N142" s="1"/>
      <c r="O142" s="1"/>
    </row>
    <row r="143" spans="1:15" ht="12.75" customHeight="1">
      <c r="A143" s="49">
        <v>134</v>
      </c>
      <c r="B143" s="51" t="s">
        <v>184</v>
      </c>
      <c r="C143" s="31">
        <v>1290.5</v>
      </c>
      <c r="D143" s="36">
        <v>1289.72</v>
      </c>
      <c r="E143" s="36">
        <v>1279.43</v>
      </c>
      <c r="F143" s="36">
        <v>1268.3699999999999</v>
      </c>
      <c r="G143" s="36">
        <v>1258.08</v>
      </c>
      <c r="H143" s="36">
        <v>1300.78</v>
      </c>
      <c r="I143" s="36">
        <v>1311.07</v>
      </c>
      <c r="J143" s="36">
        <v>1322.13</v>
      </c>
      <c r="K143" s="31">
        <v>1300</v>
      </c>
      <c r="L143" s="31">
        <v>1278.6500000000001</v>
      </c>
      <c r="M143" s="31">
        <v>1.5408599999999999</v>
      </c>
      <c r="N143" s="1"/>
      <c r="O143" s="1"/>
    </row>
    <row r="144" spans="1:15" ht="12.75" customHeight="1">
      <c r="A144" s="49">
        <v>135</v>
      </c>
      <c r="B144" s="51" t="s">
        <v>186</v>
      </c>
      <c r="C144" s="31">
        <v>4430.3500000000004</v>
      </c>
      <c r="D144" s="36">
        <v>4423.13</v>
      </c>
      <c r="E144" s="36">
        <v>4388.2700000000004</v>
      </c>
      <c r="F144" s="36">
        <v>4346.18</v>
      </c>
      <c r="G144" s="36">
        <v>4311.32</v>
      </c>
      <c r="H144" s="36">
        <v>4465.22</v>
      </c>
      <c r="I144" s="36">
        <v>4500.08</v>
      </c>
      <c r="J144" s="36">
        <v>4542.17</v>
      </c>
      <c r="K144" s="31">
        <v>4458</v>
      </c>
      <c r="L144" s="31">
        <v>4381.05</v>
      </c>
      <c r="M144" s="31">
        <v>2.2169400000000001</v>
      </c>
      <c r="N144" s="1"/>
      <c r="O144" s="1"/>
    </row>
    <row r="145" spans="1:15" ht="12.75" customHeight="1">
      <c r="A145" s="49">
        <v>136</v>
      </c>
      <c r="B145" s="51" t="s">
        <v>187</v>
      </c>
      <c r="C145" s="31">
        <v>4540.3999999999996</v>
      </c>
      <c r="D145" s="36">
        <v>4526.8</v>
      </c>
      <c r="E145" s="36">
        <v>4483.6000000000004</v>
      </c>
      <c r="F145" s="36">
        <v>4426.8</v>
      </c>
      <c r="G145" s="36">
        <v>4383.6000000000004</v>
      </c>
      <c r="H145" s="36">
        <v>4583.6000000000004</v>
      </c>
      <c r="I145" s="36">
        <v>4626.8</v>
      </c>
      <c r="J145" s="36">
        <v>4683.6000000000004</v>
      </c>
      <c r="K145" s="31">
        <v>4570</v>
      </c>
      <c r="L145" s="31">
        <v>4470</v>
      </c>
      <c r="M145" s="31">
        <v>0.82501999999999998</v>
      </c>
      <c r="N145" s="1"/>
      <c r="O145" s="1"/>
    </row>
    <row r="146" spans="1:15" ht="12.75" customHeight="1">
      <c r="A146" s="49">
        <v>137</v>
      </c>
      <c r="B146" s="51" t="s">
        <v>188</v>
      </c>
      <c r="C146" s="31">
        <v>22477.7</v>
      </c>
      <c r="D146" s="36">
        <v>22381.57</v>
      </c>
      <c r="E146" s="36">
        <v>22253.13</v>
      </c>
      <c r="F146" s="36">
        <v>22028.57</v>
      </c>
      <c r="G146" s="36">
        <v>21900.13</v>
      </c>
      <c r="H146" s="36">
        <v>22606.13</v>
      </c>
      <c r="I146" s="36">
        <v>22734.57</v>
      </c>
      <c r="J146" s="36">
        <v>22959.13</v>
      </c>
      <c r="K146" s="31">
        <v>22510</v>
      </c>
      <c r="L146" s="31">
        <v>22157</v>
      </c>
      <c r="M146" s="31">
        <v>0.81055999999999995</v>
      </c>
      <c r="N146" s="1"/>
      <c r="O146" s="1"/>
    </row>
    <row r="147" spans="1:15" ht="12.75" customHeight="1">
      <c r="A147" s="49">
        <v>138</v>
      </c>
      <c r="B147" s="51" t="s">
        <v>467</v>
      </c>
      <c r="C147" s="31">
        <v>55.9</v>
      </c>
      <c r="D147" s="36">
        <v>54.78</v>
      </c>
      <c r="E147" s="36">
        <v>52.72</v>
      </c>
      <c r="F147" s="36">
        <v>49.53</v>
      </c>
      <c r="G147" s="36">
        <v>47.47</v>
      </c>
      <c r="H147" s="36">
        <v>57.97</v>
      </c>
      <c r="I147" s="36">
        <v>60.03</v>
      </c>
      <c r="J147" s="36">
        <v>63.22</v>
      </c>
      <c r="K147" s="31">
        <v>56.85</v>
      </c>
      <c r="L147" s="31">
        <v>51.6</v>
      </c>
      <c r="M147" s="31">
        <v>1129.6210100000001</v>
      </c>
      <c r="N147" s="1"/>
      <c r="O147" s="1"/>
    </row>
    <row r="148" spans="1:15" ht="12.75" customHeight="1">
      <c r="A148" s="49">
        <v>139</v>
      </c>
      <c r="B148" s="51" t="s">
        <v>189</v>
      </c>
      <c r="C148" s="31">
        <v>150.19999999999999</v>
      </c>
      <c r="D148" s="36">
        <v>147.97</v>
      </c>
      <c r="E148" s="36">
        <v>145.03</v>
      </c>
      <c r="F148" s="36">
        <v>139.87</v>
      </c>
      <c r="G148" s="36">
        <v>136.93</v>
      </c>
      <c r="H148" s="36">
        <v>153.13</v>
      </c>
      <c r="I148" s="36">
        <v>156.07</v>
      </c>
      <c r="J148" s="36">
        <v>161.22999999999999</v>
      </c>
      <c r="K148" s="31">
        <v>150.9</v>
      </c>
      <c r="L148" s="31">
        <v>142.80000000000001</v>
      </c>
      <c r="M148" s="31">
        <v>388.40906000000001</v>
      </c>
      <c r="N148" s="1"/>
      <c r="O148" s="1"/>
    </row>
    <row r="149" spans="1:15" ht="12.75" customHeight="1">
      <c r="A149" s="49">
        <v>140</v>
      </c>
      <c r="B149" s="51" t="s">
        <v>191</v>
      </c>
      <c r="C149" s="31">
        <v>237.95</v>
      </c>
      <c r="D149" s="36">
        <v>237.7</v>
      </c>
      <c r="E149" s="36">
        <v>236.2</v>
      </c>
      <c r="F149" s="36">
        <v>234.45</v>
      </c>
      <c r="G149" s="36">
        <v>232.95</v>
      </c>
      <c r="H149" s="36">
        <v>239.45</v>
      </c>
      <c r="I149" s="36">
        <v>240.95</v>
      </c>
      <c r="J149" s="36">
        <v>242.7</v>
      </c>
      <c r="K149" s="31">
        <v>239.2</v>
      </c>
      <c r="L149" s="31">
        <v>235.95</v>
      </c>
      <c r="M149" s="31">
        <v>75.684640000000002</v>
      </c>
      <c r="N149" s="1"/>
      <c r="O149" s="1"/>
    </row>
    <row r="150" spans="1:15" ht="12.75" customHeight="1">
      <c r="A150" s="49">
        <v>141</v>
      </c>
      <c r="B150" s="51" t="s">
        <v>275</v>
      </c>
      <c r="C150" s="31">
        <v>150.1</v>
      </c>
      <c r="D150" s="36">
        <v>150.78</v>
      </c>
      <c r="E150" s="36">
        <v>148.32</v>
      </c>
      <c r="F150" s="36">
        <v>146.53</v>
      </c>
      <c r="G150" s="36">
        <v>144.07</v>
      </c>
      <c r="H150" s="36">
        <v>152.57</v>
      </c>
      <c r="I150" s="36">
        <v>155.03</v>
      </c>
      <c r="J150" s="36">
        <v>156.82</v>
      </c>
      <c r="K150" s="31">
        <v>153.25</v>
      </c>
      <c r="L150" s="31">
        <v>149</v>
      </c>
      <c r="M150" s="31">
        <v>101.90365</v>
      </c>
      <c r="N150" s="1"/>
      <c r="O150" s="1"/>
    </row>
    <row r="151" spans="1:15" ht="12.75" customHeight="1">
      <c r="A151" s="49">
        <v>142</v>
      </c>
      <c r="B151" s="51" t="s">
        <v>192</v>
      </c>
      <c r="C151" s="31">
        <v>1164.2</v>
      </c>
      <c r="D151" s="36">
        <v>1159.4000000000001</v>
      </c>
      <c r="E151" s="36">
        <v>1145</v>
      </c>
      <c r="F151" s="36">
        <v>1125.8</v>
      </c>
      <c r="G151" s="36">
        <v>1111.4000000000001</v>
      </c>
      <c r="H151" s="36">
        <v>1178.5999999999999</v>
      </c>
      <c r="I151" s="36">
        <v>1193</v>
      </c>
      <c r="J151" s="36">
        <v>1212.2</v>
      </c>
      <c r="K151" s="31">
        <v>1173.8</v>
      </c>
      <c r="L151" s="31">
        <v>1140.2</v>
      </c>
      <c r="M151" s="31">
        <v>7.0813499999999996</v>
      </c>
      <c r="N151" s="1"/>
      <c r="O151" s="1"/>
    </row>
    <row r="152" spans="1:15" ht="12.75" customHeight="1">
      <c r="A152" s="49">
        <v>143</v>
      </c>
      <c r="B152" s="51" t="s">
        <v>193</v>
      </c>
      <c r="C152" s="31">
        <v>4272.7</v>
      </c>
      <c r="D152" s="36">
        <v>4263.57</v>
      </c>
      <c r="E152" s="36">
        <v>4229.13</v>
      </c>
      <c r="F152" s="36">
        <v>4185.57</v>
      </c>
      <c r="G152" s="36">
        <v>4151.13</v>
      </c>
      <c r="H152" s="36">
        <v>4307.13</v>
      </c>
      <c r="I152" s="36">
        <v>4341.57</v>
      </c>
      <c r="J152" s="36">
        <v>4385.13</v>
      </c>
      <c r="K152" s="31">
        <v>4298</v>
      </c>
      <c r="L152" s="31">
        <v>4220</v>
      </c>
      <c r="M152" s="31">
        <v>0.42071999999999998</v>
      </c>
      <c r="N152" s="1"/>
      <c r="O152" s="1"/>
    </row>
    <row r="153" spans="1:15" ht="12.75" customHeight="1">
      <c r="A153" s="49">
        <v>144</v>
      </c>
      <c r="B153" s="51" t="s">
        <v>289</v>
      </c>
      <c r="C153" s="31">
        <v>278.05</v>
      </c>
      <c r="D153" s="36">
        <v>279.38</v>
      </c>
      <c r="E153" s="36">
        <v>274.17</v>
      </c>
      <c r="F153" s="36">
        <v>270.27999999999997</v>
      </c>
      <c r="G153" s="36">
        <v>265.07</v>
      </c>
      <c r="H153" s="36">
        <v>283.27</v>
      </c>
      <c r="I153" s="36">
        <v>288.48</v>
      </c>
      <c r="J153" s="36">
        <v>292.37</v>
      </c>
      <c r="K153" s="31">
        <v>284.60000000000002</v>
      </c>
      <c r="L153" s="31">
        <v>275.5</v>
      </c>
      <c r="M153" s="31">
        <v>29.48293</v>
      </c>
      <c r="N153" s="1"/>
      <c r="O153" s="1"/>
    </row>
    <row r="154" spans="1:15" ht="12.75" customHeight="1">
      <c r="A154" s="49">
        <v>145</v>
      </c>
      <c r="B154" s="51" t="s">
        <v>194</v>
      </c>
      <c r="C154" s="31">
        <v>187.9</v>
      </c>
      <c r="D154" s="36">
        <v>187</v>
      </c>
      <c r="E154" s="36">
        <v>185.1</v>
      </c>
      <c r="F154" s="36">
        <v>182.3</v>
      </c>
      <c r="G154" s="36">
        <v>180.4</v>
      </c>
      <c r="H154" s="36">
        <v>189.8</v>
      </c>
      <c r="I154" s="36">
        <v>191.7</v>
      </c>
      <c r="J154" s="36">
        <v>194.5</v>
      </c>
      <c r="K154" s="31">
        <v>188.9</v>
      </c>
      <c r="L154" s="31">
        <v>184.2</v>
      </c>
      <c r="M154" s="31">
        <v>177.46404000000001</v>
      </c>
      <c r="N154" s="1"/>
      <c r="O154" s="1"/>
    </row>
    <row r="155" spans="1:15" ht="12.75" customHeight="1">
      <c r="A155" s="49">
        <v>146</v>
      </c>
      <c r="B155" s="51" t="s">
        <v>195</v>
      </c>
      <c r="C155" s="31">
        <v>40036.35</v>
      </c>
      <c r="D155" s="36">
        <v>40292.879999999997</v>
      </c>
      <c r="E155" s="36">
        <v>39743.47</v>
      </c>
      <c r="F155" s="36">
        <v>39450.58</v>
      </c>
      <c r="G155" s="36">
        <v>38901.17</v>
      </c>
      <c r="H155" s="36">
        <v>40585.769999999997</v>
      </c>
      <c r="I155" s="36">
        <v>41135.18</v>
      </c>
      <c r="J155" s="36">
        <v>41428.07</v>
      </c>
      <c r="K155" s="31">
        <v>40842.300000000003</v>
      </c>
      <c r="L155" s="31">
        <v>40000</v>
      </c>
      <c r="M155" s="31">
        <v>0.37612000000000001</v>
      </c>
      <c r="N155" s="1"/>
      <c r="O155" s="1"/>
    </row>
    <row r="156" spans="1:15" ht="12.75" customHeight="1">
      <c r="A156" s="49">
        <v>147</v>
      </c>
      <c r="B156" s="51" t="s">
        <v>292</v>
      </c>
      <c r="C156" s="31">
        <v>1310.8</v>
      </c>
      <c r="D156" s="36">
        <v>1303.42</v>
      </c>
      <c r="E156" s="36">
        <v>1287.08</v>
      </c>
      <c r="F156" s="36">
        <v>1263.3699999999999</v>
      </c>
      <c r="G156" s="36">
        <v>1247.03</v>
      </c>
      <c r="H156" s="36">
        <v>1327.13</v>
      </c>
      <c r="I156" s="36">
        <v>1343.47</v>
      </c>
      <c r="J156" s="36">
        <v>1367.18</v>
      </c>
      <c r="K156" s="31">
        <v>1319.75</v>
      </c>
      <c r="L156" s="31">
        <v>1279.7</v>
      </c>
      <c r="M156" s="31">
        <v>1.76044</v>
      </c>
      <c r="N156" s="1"/>
      <c r="O156" s="1"/>
    </row>
    <row r="157" spans="1:15" ht="12.75" customHeight="1">
      <c r="A157" s="49">
        <v>148</v>
      </c>
      <c r="B157" s="51" t="s">
        <v>290</v>
      </c>
      <c r="C157" s="31">
        <v>856.55</v>
      </c>
      <c r="D157" s="36">
        <v>857.3</v>
      </c>
      <c r="E157" s="36">
        <v>847.25</v>
      </c>
      <c r="F157" s="36">
        <v>837.95</v>
      </c>
      <c r="G157" s="36">
        <v>827.9</v>
      </c>
      <c r="H157" s="36">
        <v>866.6</v>
      </c>
      <c r="I157" s="36">
        <v>876.65</v>
      </c>
      <c r="J157" s="36">
        <v>885.95</v>
      </c>
      <c r="K157" s="31">
        <v>867.35</v>
      </c>
      <c r="L157" s="31">
        <v>848</v>
      </c>
      <c r="M157" s="31">
        <v>23.402059999999999</v>
      </c>
      <c r="N157" s="1"/>
      <c r="O157" s="1"/>
    </row>
    <row r="158" spans="1:15" ht="12.75" customHeight="1">
      <c r="A158" s="49">
        <v>149</v>
      </c>
      <c r="B158" s="51" t="s">
        <v>196</v>
      </c>
      <c r="C158" s="31">
        <v>1068.7</v>
      </c>
      <c r="D158" s="36">
        <v>1064.18</v>
      </c>
      <c r="E158" s="36">
        <v>1053.3699999999999</v>
      </c>
      <c r="F158" s="36">
        <v>1038.03</v>
      </c>
      <c r="G158" s="36">
        <v>1027.22</v>
      </c>
      <c r="H158" s="36">
        <v>1079.52</v>
      </c>
      <c r="I158" s="36">
        <v>1090.33</v>
      </c>
      <c r="J158" s="36">
        <v>1105.67</v>
      </c>
      <c r="K158" s="31">
        <v>1075</v>
      </c>
      <c r="L158" s="31">
        <v>1048.8499999999999</v>
      </c>
      <c r="M158" s="31">
        <v>56.017580000000002</v>
      </c>
      <c r="N158" s="1"/>
      <c r="O158" s="1"/>
    </row>
    <row r="159" spans="1:15" ht="12.75" customHeight="1">
      <c r="A159" s="49">
        <v>150</v>
      </c>
      <c r="B159" s="51" t="s">
        <v>197</v>
      </c>
      <c r="C159" s="31">
        <v>5939.15</v>
      </c>
      <c r="D159" s="36">
        <v>5888.58</v>
      </c>
      <c r="E159" s="36">
        <v>5824.57</v>
      </c>
      <c r="F159" s="36">
        <v>5709.98</v>
      </c>
      <c r="G159" s="36">
        <v>5645.97</v>
      </c>
      <c r="H159" s="36">
        <v>6003.17</v>
      </c>
      <c r="I159" s="36">
        <v>6067.18</v>
      </c>
      <c r="J159" s="36">
        <v>6181.77</v>
      </c>
      <c r="K159" s="31">
        <v>5952.6</v>
      </c>
      <c r="L159" s="31">
        <v>5774</v>
      </c>
      <c r="M159" s="31">
        <v>3.6252</v>
      </c>
      <c r="N159" s="1"/>
      <c r="O159" s="1"/>
    </row>
    <row r="160" spans="1:15" ht="12.75" customHeight="1">
      <c r="A160" s="49">
        <v>151</v>
      </c>
      <c r="B160" s="51" t="s">
        <v>198</v>
      </c>
      <c r="C160" s="31">
        <v>244</v>
      </c>
      <c r="D160" s="36">
        <v>241.62</v>
      </c>
      <c r="E160" s="36">
        <v>238.73</v>
      </c>
      <c r="F160" s="36">
        <v>233.47</v>
      </c>
      <c r="G160" s="36">
        <v>230.58</v>
      </c>
      <c r="H160" s="36">
        <v>246.88</v>
      </c>
      <c r="I160" s="36">
        <v>249.77</v>
      </c>
      <c r="J160" s="36">
        <v>255.03</v>
      </c>
      <c r="K160" s="31">
        <v>244.5</v>
      </c>
      <c r="L160" s="31">
        <v>236.35</v>
      </c>
      <c r="M160" s="31">
        <v>28.87182</v>
      </c>
      <c r="N160" s="1"/>
      <c r="O160" s="1"/>
    </row>
    <row r="161" spans="1:15" ht="12.75" customHeight="1">
      <c r="A161" s="49">
        <v>152</v>
      </c>
      <c r="B161" s="51" t="s">
        <v>199</v>
      </c>
      <c r="C161" s="31">
        <v>279.55</v>
      </c>
      <c r="D161" s="36">
        <v>279.27</v>
      </c>
      <c r="E161" s="36">
        <v>275.08</v>
      </c>
      <c r="F161" s="36">
        <v>270.62</v>
      </c>
      <c r="G161" s="36">
        <v>266.43</v>
      </c>
      <c r="H161" s="36">
        <v>283.73</v>
      </c>
      <c r="I161" s="36">
        <v>287.92</v>
      </c>
      <c r="J161" s="36">
        <v>292.38</v>
      </c>
      <c r="K161" s="31">
        <v>283.45</v>
      </c>
      <c r="L161" s="31">
        <v>274.8</v>
      </c>
      <c r="M161" s="31">
        <v>161.83428000000001</v>
      </c>
      <c r="N161" s="1"/>
      <c r="O161" s="1"/>
    </row>
    <row r="162" spans="1:15" ht="12.75" customHeight="1">
      <c r="A162" s="49">
        <v>153</v>
      </c>
      <c r="B162" s="51" t="s">
        <v>295</v>
      </c>
      <c r="C162" s="31">
        <v>17230.849999999999</v>
      </c>
      <c r="D162" s="36">
        <v>17312.7</v>
      </c>
      <c r="E162" s="36">
        <v>16938.150000000001</v>
      </c>
      <c r="F162" s="36">
        <v>16645.45</v>
      </c>
      <c r="G162" s="36">
        <v>16270.9</v>
      </c>
      <c r="H162" s="36">
        <v>17605.400000000001</v>
      </c>
      <c r="I162" s="36">
        <v>17979.95</v>
      </c>
      <c r="J162" s="36">
        <v>18272.650000000001</v>
      </c>
      <c r="K162" s="31">
        <v>17687.25</v>
      </c>
      <c r="L162" s="31">
        <v>17020</v>
      </c>
      <c r="M162" s="31">
        <v>4.2020000000000002E-2</v>
      </c>
      <c r="N162" s="1"/>
      <c r="O162" s="1"/>
    </row>
    <row r="163" spans="1:15" ht="12.75" customHeight="1">
      <c r="A163" s="49">
        <v>154</v>
      </c>
      <c r="B163" s="51" t="s">
        <v>200</v>
      </c>
      <c r="C163" s="31">
        <v>2483.1999999999998</v>
      </c>
      <c r="D163" s="36">
        <v>2482.8200000000002</v>
      </c>
      <c r="E163" s="36">
        <v>2467.63</v>
      </c>
      <c r="F163" s="36">
        <v>2452.0700000000002</v>
      </c>
      <c r="G163" s="36">
        <v>2436.88</v>
      </c>
      <c r="H163" s="36">
        <v>2498.38</v>
      </c>
      <c r="I163" s="36">
        <v>2513.5700000000002</v>
      </c>
      <c r="J163" s="36">
        <v>2529.13</v>
      </c>
      <c r="K163" s="31">
        <v>2498</v>
      </c>
      <c r="L163" s="31">
        <v>2467.25</v>
      </c>
      <c r="M163" s="31">
        <v>5.4895399999999999</v>
      </c>
      <c r="N163" s="1"/>
      <c r="O163" s="1"/>
    </row>
    <row r="164" spans="1:15" ht="12.75" customHeight="1">
      <c r="A164" s="49">
        <v>155</v>
      </c>
      <c r="B164" s="51" t="s">
        <v>201</v>
      </c>
      <c r="C164" s="31">
        <v>3657.2</v>
      </c>
      <c r="D164" s="36">
        <v>3663.1</v>
      </c>
      <c r="E164" s="36">
        <v>3629.2</v>
      </c>
      <c r="F164" s="36">
        <v>3601.2</v>
      </c>
      <c r="G164" s="36">
        <v>3567.3</v>
      </c>
      <c r="H164" s="36">
        <v>3691.1</v>
      </c>
      <c r="I164" s="36">
        <v>3725</v>
      </c>
      <c r="J164" s="36">
        <v>3753</v>
      </c>
      <c r="K164" s="31">
        <v>3697</v>
      </c>
      <c r="L164" s="31">
        <v>3635.1</v>
      </c>
      <c r="M164" s="31">
        <v>1.8772500000000001</v>
      </c>
      <c r="N164" s="1"/>
      <c r="O164" s="1"/>
    </row>
    <row r="165" spans="1:15" ht="12.75" customHeight="1">
      <c r="A165" s="49">
        <v>156</v>
      </c>
      <c r="B165" s="51" t="s">
        <v>202</v>
      </c>
      <c r="C165" s="31">
        <v>73.7</v>
      </c>
      <c r="D165" s="36">
        <v>73.25</v>
      </c>
      <c r="E165" s="36">
        <v>72.3</v>
      </c>
      <c r="F165" s="36">
        <v>70.900000000000006</v>
      </c>
      <c r="G165" s="36">
        <v>69.95</v>
      </c>
      <c r="H165" s="36">
        <v>74.650000000000006</v>
      </c>
      <c r="I165" s="36">
        <v>75.599999999999994</v>
      </c>
      <c r="J165" s="36">
        <v>77</v>
      </c>
      <c r="K165" s="31">
        <v>74.2</v>
      </c>
      <c r="L165" s="31">
        <v>71.849999999999994</v>
      </c>
      <c r="M165" s="31">
        <v>1103.88816</v>
      </c>
      <c r="N165" s="1"/>
      <c r="O165" s="1"/>
    </row>
    <row r="166" spans="1:15" ht="12.75" customHeight="1">
      <c r="A166" s="49">
        <v>157</v>
      </c>
      <c r="B166" s="51" t="s">
        <v>291</v>
      </c>
      <c r="C166" s="31">
        <v>766.45</v>
      </c>
      <c r="D166" s="36">
        <v>766.77</v>
      </c>
      <c r="E166" s="36">
        <v>758.18</v>
      </c>
      <c r="F166" s="36">
        <v>749.92</v>
      </c>
      <c r="G166" s="36">
        <v>741.33</v>
      </c>
      <c r="H166" s="36">
        <v>775.03</v>
      </c>
      <c r="I166" s="36">
        <v>783.62</v>
      </c>
      <c r="J166" s="36">
        <v>791.88</v>
      </c>
      <c r="K166" s="31">
        <v>775.35</v>
      </c>
      <c r="L166" s="31">
        <v>758.5</v>
      </c>
      <c r="M166" s="31">
        <v>7.7653600000000003</v>
      </c>
      <c r="N166" s="1"/>
      <c r="O166" s="1"/>
    </row>
    <row r="167" spans="1:15" ht="12.75" customHeight="1">
      <c r="A167" s="49">
        <v>158</v>
      </c>
      <c r="B167" s="51" t="s">
        <v>203</v>
      </c>
      <c r="C167" s="31">
        <v>5167.95</v>
      </c>
      <c r="D167" s="36">
        <v>5130.5200000000004</v>
      </c>
      <c r="E167" s="36">
        <v>5082.68</v>
      </c>
      <c r="F167" s="36">
        <v>4997.42</v>
      </c>
      <c r="G167" s="36">
        <v>4949.58</v>
      </c>
      <c r="H167" s="36">
        <v>5215.78</v>
      </c>
      <c r="I167" s="36">
        <v>5263.62</v>
      </c>
      <c r="J167" s="36">
        <v>5348.88</v>
      </c>
      <c r="K167" s="31">
        <v>5178.3500000000004</v>
      </c>
      <c r="L167" s="31">
        <v>5045.25</v>
      </c>
      <c r="M167" s="31">
        <v>5.1398999999999999</v>
      </c>
      <c r="N167" s="1"/>
      <c r="O167" s="1"/>
    </row>
    <row r="168" spans="1:15" ht="12.75" customHeight="1">
      <c r="A168" s="49">
        <v>159</v>
      </c>
      <c r="B168" s="51" t="s">
        <v>293</v>
      </c>
      <c r="C168" s="31">
        <v>381.9</v>
      </c>
      <c r="D168" s="36">
        <v>381.92</v>
      </c>
      <c r="E168" s="36">
        <v>376.98</v>
      </c>
      <c r="F168" s="36">
        <v>372.07</v>
      </c>
      <c r="G168" s="36">
        <v>367.13</v>
      </c>
      <c r="H168" s="36">
        <v>386.83</v>
      </c>
      <c r="I168" s="36">
        <v>391.77</v>
      </c>
      <c r="J168" s="36">
        <v>396.68</v>
      </c>
      <c r="K168" s="31">
        <v>386.85</v>
      </c>
      <c r="L168" s="31">
        <v>377</v>
      </c>
      <c r="M168" s="31">
        <v>15.971349999999999</v>
      </c>
      <c r="N168" s="1"/>
      <c r="O168" s="1"/>
    </row>
    <row r="169" spans="1:15" ht="12.75" customHeight="1">
      <c r="A169" s="49">
        <v>160</v>
      </c>
      <c r="B169" s="51" t="s">
        <v>204</v>
      </c>
      <c r="C169" s="31">
        <v>195.15</v>
      </c>
      <c r="D169" s="36">
        <v>194.83</v>
      </c>
      <c r="E169" s="36">
        <v>194.02</v>
      </c>
      <c r="F169" s="36">
        <v>192.88</v>
      </c>
      <c r="G169" s="36">
        <v>192.07</v>
      </c>
      <c r="H169" s="36">
        <v>195.97</v>
      </c>
      <c r="I169" s="36">
        <v>196.78</v>
      </c>
      <c r="J169" s="36">
        <v>197.92</v>
      </c>
      <c r="K169" s="31">
        <v>195.65</v>
      </c>
      <c r="L169" s="31">
        <v>193.7</v>
      </c>
      <c r="M169" s="31">
        <v>109.41807</v>
      </c>
      <c r="N169" s="1"/>
      <c r="O169" s="1"/>
    </row>
    <row r="170" spans="1:15" ht="12.75" customHeight="1">
      <c r="A170" s="49">
        <v>161</v>
      </c>
      <c r="B170" s="51" t="s">
        <v>294</v>
      </c>
      <c r="C170" s="31">
        <v>630.70000000000005</v>
      </c>
      <c r="D170" s="36">
        <v>629.04999999999995</v>
      </c>
      <c r="E170" s="36">
        <v>623.20000000000005</v>
      </c>
      <c r="F170" s="36">
        <v>615.70000000000005</v>
      </c>
      <c r="G170" s="36">
        <v>609.85</v>
      </c>
      <c r="H170" s="36">
        <v>636.54999999999995</v>
      </c>
      <c r="I170" s="36">
        <v>642.4</v>
      </c>
      <c r="J170" s="36">
        <v>649.9</v>
      </c>
      <c r="K170" s="31">
        <v>634.9</v>
      </c>
      <c r="L170" s="31">
        <v>621.54999999999995</v>
      </c>
      <c r="M170" s="31">
        <v>1.6121399999999999</v>
      </c>
      <c r="N170" s="1"/>
      <c r="O170" s="1"/>
    </row>
    <row r="171" spans="1:15" ht="12.75" customHeight="1">
      <c r="A171" s="49">
        <v>162</v>
      </c>
      <c r="B171" s="51" t="s">
        <v>208</v>
      </c>
      <c r="C171" s="31">
        <v>894.75</v>
      </c>
      <c r="D171" s="36">
        <v>897.15</v>
      </c>
      <c r="E171" s="36">
        <v>884.6</v>
      </c>
      <c r="F171" s="36">
        <v>874.45</v>
      </c>
      <c r="G171" s="36">
        <v>861.9</v>
      </c>
      <c r="H171" s="36">
        <v>907.3</v>
      </c>
      <c r="I171" s="36">
        <v>919.85</v>
      </c>
      <c r="J171" s="36">
        <v>930</v>
      </c>
      <c r="K171" s="31">
        <v>909.7</v>
      </c>
      <c r="L171" s="31">
        <v>887</v>
      </c>
      <c r="M171" s="31">
        <v>1.9943200000000001</v>
      </c>
      <c r="N171" s="1"/>
      <c r="O171" s="1"/>
    </row>
    <row r="172" spans="1:15" ht="12.75" customHeight="1">
      <c r="A172" s="49">
        <v>163</v>
      </c>
      <c r="B172" s="51" t="s">
        <v>210</v>
      </c>
      <c r="C172" s="31">
        <v>246.5</v>
      </c>
      <c r="D172" s="36">
        <v>246.03</v>
      </c>
      <c r="E172" s="36">
        <v>241.07</v>
      </c>
      <c r="F172" s="36">
        <v>235.63</v>
      </c>
      <c r="G172" s="36">
        <v>230.67</v>
      </c>
      <c r="H172" s="36">
        <v>251.47</v>
      </c>
      <c r="I172" s="36">
        <v>256.43</v>
      </c>
      <c r="J172" s="36">
        <v>261.87</v>
      </c>
      <c r="K172" s="31">
        <v>251</v>
      </c>
      <c r="L172" s="31">
        <v>240.6</v>
      </c>
      <c r="M172" s="31">
        <v>194.65778</v>
      </c>
      <c r="N172" s="1"/>
      <c r="O172" s="1"/>
    </row>
    <row r="173" spans="1:15" ht="12.75" customHeight="1">
      <c r="A173" s="49">
        <v>164</v>
      </c>
      <c r="B173" s="51" t="s">
        <v>211</v>
      </c>
      <c r="C173" s="31">
        <v>2453.3000000000002</v>
      </c>
      <c r="D173" s="36">
        <v>2454.6999999999998</v>
      </c>
      <c r="E173" s="36">
        <v>2443.6</v>
      </c>
      <c r="F173" s="36">
        <v>2433.9</v>
      </c>
      <c r="G173" s="36">
        <v>2422.8000000000002</v>
      </c>
      <c r="H173" s="36">
        <v>2464.4</v>
      </c>
      <c r="I173" s="36">
        <v>2475.5</v>
      </c>
      <c r="J173" s="36">
        <v>2485.1999999999998</v>
      </c>
      <c r="K173" s="31">
        <v>2465.8000000000002</v>
      </c>
      <c r="L173" s="31">
        <v>2445</v>
      </c>
      <c r="M173" s="31">
        <v>46.048180000000002</v>
      </c>
      <c r="N173" s="1"/>
      <c r="O173" s="1"/>
    </row>
    <row r="174" spans="1:15" ht="12.75" customHeight="1">
      <c r="A174" s="49">
        <v>165</v>
      </c>
      <c r="B174" s="51" t="s">
        <v>212</v>
      </c>
      <c r="C174" s="31">
        <v>98.65</v>
      </c>
      <c r="D174" s="36">
        <v>98.13</v>
      </c>
      <c r="E174" s="36">
        <v>96.82</v>
      </c>
      <c r="F174" s="36">
        <v>94.98</v>
      </c>
      <c r="G174" s="36">
        <v>93.67</v>
      </c>
      <c r="H174" s="36">
        <v>99.97</v>
      </c>
      <c r="I174" s="36">
        <v>101.28</v>
      </c>
      <c r="J174" s="36">
        <v>103.12</v>
      </c>
      <c r="K174" s="31">
        <v>99.45</v>
      </c>
      <c r="L174" s="31">
        <v>96.3</v>
      </c>
      <c r="M174" s="31">
        <v>243.93970999999999</v>
      </c>
      <c r="N174" s="1"/>
      <c r="O174" s="1"/>
    </row>
    <row r="175" spans="1:15" ht="12.75" customHeight="1">
      <c r="A175" s="49">
        <v>166</v>
      </c>
      <c r="B175" t="s">
        <v>213</v>
      </c>
      <c r="C175" s="31">
        <v>826</v>
      </c>
      <c r="D175" s="36">
        <v>830.57</v>
      </c>
      <c r="E175" s="36">
        <v>820.13</v>
      </c>
      <c r="F175" s="36">
        <v>814.27</v>
      </c>
      <c r="G175" s="36">
        <v>803.83</v>
      </c>
      <c r="H175" s="36">
        <v>836.43</v>
      </c>
      <c r="I175" s="36">
        <v>846.87</v>
      </c>
      <c r="J175" s="36">
        <v>852.73</v>
      </c>
      <c r="K175" s="31">
        <v>841</v>
      </c>
      <c r="L175" s="31">
        <v>824.7</v>
      </c>
      <c r="M175" s="31">
        <v>8.0445200000000003</v>
      </c>
      <c r="N175" s="1"/>
      <c r="O175" s="1"/>
    </row>
    <row r="176" spans="1:15" ht="12.75" customHeight="1">
      <c r="A176" s="49">
        <v>167</v>
      </c>
      <c r="B176" s="51" t="s">
        <v>214</v>
      </c>
      <c r="C176" s="31">
        <v>1352.75</v>
      </c>
      <c r="D176" s="36">
        <v>1351.92</v>
      </c>
      <c r="E176" s="36">
        <v>1343.08</v>
      </c>
      <c r="F176" s="36">
        <v>1333.42</v>
      </c>
      <c r="G176" s="36">
        <v>1324.58</v>
      </c>
      <c r="H176" s="36">
        <v>1361.58</v>
      </c>
      <c r="I176" s="36">
        <v>1370.42</v>
      </c>
      <c r="J176" s="36">
        <v>1380.08</v>
      </c>
      <c r="K176" s="31">
        <v>1360.75</v>
      </c>
      <c r="L176" s="31">
        <v>1342.25</v>
      </c>
      <c r="M176" s="31">
        <v>8.8922899999999991</v>
      </c>
      <c r="N176" s="1"/>
      <c r="O176" s="1"/>
    </row>
    <row r="177" spans="1:15" ht="12.75" customHeight="1">
      <c r="A177" s="49">
        <v>168</v>
      </c>
      <c r="B177" s="51" t="s">
        <v>215</v>
      </c>
      <c r="C177" s="31">
        <v>597.29999999999995</v>
      </c>
      <c r="D177" s="36">
        <v>598.73</v>
      </c>
      <c r="E177" s="36">
        <v>593.77</v>
      </c>
      <c r="F177" s="36">
        <v>590.23</v>
      </c>
      <c r="G177" s="36">
        <v>585.27</v>
      </c>
      <c r="H177" s="36">
        <v>602.27</v>
      </c>
      <c r="I177" s="36">
        <v>607.23</v>
      </c>
      <c r="J177" s="36">
        <v>610.77</v>
      </c>
      <c r="K177" s="31">
        <v>603.70000000000005</v>
      </c>
      <c r="L177" s="31">
        <v>595.20000000000005</v>
      </c>
      <c r="M177" s="31">
        <v>131.78910999999999</v>
      </c>
      <c r="N177" s="1"/>
      <c r="O177" s="1"/>
    </row>
    <row r="178" spans="1:15" ht="12.75" customHeight="1">
      <c r="A178" s="49">
        <v>169</v>
      </c>
      <c r="B178" s="51" t="s">
        <v>216</v>
      </c>
      <c r="C178" s="31">
        <v>26445</v>
      </c>
      <c r="D178" s="36">
        <v>26365.47</v>
      </c>
      <c r="E178" s="36">
        <v>26229.93</v>
      </c>
      <c r="F178" s="36">
        <v>26014.87</v>
      </c>
      <c r="G178" s="36">
        <v>25879.33</v>
      </c>
      <c r="H178" s="36">
        <v>26580.53</v>
      </c>
      <c r="I178" s="36">
        <v>26716.07</v>
      </c>
      <c r="J178" s="36">
        <v>26931.13</v>
      </c>
      <c r="K178" s="31">
        <v>26501</v>
      </c>
      <c r="L178" s="31">
        <v>26150.400000000001</v>
      </c>
      <c r="M178" s="31">
        <v>0.88963000000000003</v>
      </c>
      <c r="N178" s="1"/>
      <c r="O178" s="1"/>
    </row>
    <row r="179" spans="1:15" ht="12.75" customHeight="1">
      <c r="A179" s="49">
        <v>170</v>
      </c>
      <c r="B179" s="51" t="s">
        <v>219</v>
      </c>
      <c r="C179" s="31">
        <v>1915.4</v>
      </c>
      <c r="D179" s="36">
        <v>1916.25</v>
      </c>
      <c r="E179" s="36">
        <v>1904.75</v>
      </c>
      <c r="F179" s="36">
        <v>1894.1</v>
      </c>
      <c r="G179" s="36">
        <v>1882.6</v>
      </c>
      <c r="H179" s="36">
        <v>1926.9</v>
      </c>
      <c r="I179" s="36">
        <v>1938.4</v>
      </c>
      <c r="J179" s="36">
        <v>1949.05</v>
      </c>
      <c r="K179" s="31">
        <v>1927.75</v>
      </c>
      <c r="L179" s="31">
        <v>1905.6</v>
      </c>
      <c r="M179" s="31">
        <v>10.451169999999999</v>
      </c>
      <c r="N179" s="1"/>
      <c r="O179" s="1"/>
    </row>
    <row r="180" spans="1:15" ht="12.75" customHeight="1">
      <c r="A180" s="49">
        <v>171</v>
      </c>
      <c r="B180" s="51" t="s">
        <v>217</v>
      </c>
      <c r="C180" s="31">
        <v>3828.15</v>
      </c>
      <c r="D180" s="36">
        <v>3826.72</v>
      </c>
      <c r="E180" s="36">
        <v>3802.43</v>
      </c>
      <c r="F180" s="36">
        <v>3776.72</v>
      </c>
      <c r="G180" s="36">
        <v>3752.43</v>
      </c>
      <c r="H180" s="36">
        <v>3852.43</v>
      </c>
      <c r="I180" s="36">
        <v>3876.72</v>
      </c>
      <c r="J180" s="36">
        <v>3902.43</v>
      </c>
      <c r="K180" s="31">
        <v>3851</v>
      </c>
      <c r="L180" s="31">
        <v>3801</v>
      </c>
      <c r="M180" s="31">
        <v>1.6700900000000001</v>
      </c>
      <c r="N180" s="1"/>
      <c r="O180" s="1"/>
    </row>
    <row r="181" spans="1:15" ht="12.75" customHeight="1">
      <c r="A181" s="49">
        <v>172</v>
      </c>
      <c r="B181" s="51" t="s">
        <v>296</v>
      </c>
      <c r="C181" s="31">
        <v>587</v>
      </c>
      <c r="D181" s="36">
        <v>587.82000000000005</v>
      </c>
      <c r="E181" s="36">
        <v>581.23</v>
      </c>
      <c r="F181" s="36">
        <v>575.47</v>
      </c>
      <c r="G181" s="36">
        <v>568.88</v>
      </c>
      <c r="H181" s="36">
        <v>593.58000000000004</v>
      </c>
      <c r="I181" s="36">
        <v>600.16999999999996</v>
      </c>
      <c r="J181" s="36">
        <v>605.92999999999995</v>
      </c>
      <c r="K181" s="31">
        <v>594.4</v>
      </c>
      <c r="L181" s="31">
        <v>582.04999999999995</v>
      </c>
      <c r="M181" s="31">
        <v>9.3407499999999999</v>
      </c>
      <c r="N181" s="1"/>
      <c r="O181" s="1"/>
    </row>
    <row r="182" spans="1:15" ht="12.75" customHeight="1">
      <c r="A182" s="49">
        <v>173</v>
      </c>
      <c r="B182" s="51" t="s">
        <v>218</v>
      </c>
      <c r="C182" s="31">
        <v>2399.4</v>
      </c>
      <c r="D182" s="36">
        <v>2396.63</v>
      </c>
      <c r="E182" s="36">
        <v>2378.27</v>
      </c>
      <c r="F182" s="36">
        <v>2357.13</v>
      </c>
      <c r="G182" s="36">
        <v>2338.77</v>
      </c>
      <c r="H182" s="36">
        <v>2417.77</v>
      </c>
      <c r="I182" s="36">
        <v>2436.13</v>
      </c>
      <c r="J182" s="36">
        <v>2457.27</v>
      </c>
      <c r="K182" s="31">
        <v>2415</v>
      </c>
      <c r="L182" s="31">
        <v>2375.5</v>
      </c>
      <c r="M182" s="31">
        <v>4.6021099999999997</v>
      </c>
      <c r="N182" s="1"/>
      <c r="O182" s="1"/>
    </row>
    <row r="183" spans="1:15" ht="12.75" customHeight="1">
      <c r="A183" s="49">
        <v>174</v>
      </c>
      <c r="B183" s="51" t="s">
        <v>220</v>
      </c>
      <c r="C183" s="31">
        <v>1143.8</v>
      </c>
      <c r="D183" s="36">
        <v>1144.48</v>
      </c>
      <c r="E183" s="36">
        <v>1138.07</v>
      </c>
      <c r="F183" s="36">
        <v>1132.33</v>
      </c>
      <c r="G183" s="36">
        <v>1125.92</v>
      </c>
      <c r="H183" s="36">
        <v>1150.22</v>
      </c>
      <c r="I183" s="36">
        <v>1156.6300000000001</v>
      </c>
      <c r="J183" s="36">
        <v>1162.3699999999999</v>
      </c>
      <c r="K183" s="31">
        <v>1150.9000000000001</v>
      </c>
      <c r="L183" s="31">
        <v>1138.75</v>
      </c>
      <c r="M183" s="31">
        <v>20.651630000000001</v>
      </c>
      <c r="N183" s="1"/>
      <c r="O183" s="1"/>
    </row>
    <row r="184" spans="1:15" ht="12.75" customHeight="1">
      <c r="A184" s="49">
        <v>175</v>
      </c>
      <c r="B184" s="51" t="s">
        <v>221</v>
      </c>
      <c r="C184" s="31">
        <v>605.45000000000005</v>
      </c>
      <c r="D184" s="36">
        <v>604.27</v>
      </c>
      <c r="E184" s="36">
        <v>600.67999999999995</v>
      </c>
      <c r="F184" s="36">
        <v>595.91999999999996</v>
      </c>
      <c r="G184" s="36">
        <v>592.33000000000004</v>
      </c>
      <c r="H184" s="36">
        <v>609.03</v>
      </c>
      <c r="I184" s="36">
        <v>612.62</v>
      </c>
      <c r="J184" s="36">
        <v>617.38</v>
      </c>
      <c r="K184" s="31">
        <v>607.85</v>
      </c>
      <c r="L184" s="31">
        <v>599.5</v>
      </c>
      <c r="M184" s="31">
        <v>4.9008700000000003</v>
      </c>
      <c r="N184" s="1"/>
      <c r="O184" s="1"/>
    </row>
    <row r="185" spans="1:15" ht="12.75" customHeight="1">
      <c r="A185" s="49">
        <v>176</v>
      </c>
      <c r="B185" s="51" t="s">
        <v>222</v>
      </c>
      <c r="C185" s="31">
        <v>832.15</v>
      </c>
      <c r="D185" s="36">
        <v>834.9</v>
      </c>
      <c r="E185" s="36">
        <v>820.55</v>
      </c>
      <c r="F185" s="36">
        <v>808.95</v>
      </c>
      <c r="G185" s="36">
        <v>794.6</v>
      </c>
      <c r="H185" s="36">
        <v>846.5</v>
      </c>
      <c r="I185" s="36">
        <v>860.85</v>
      </c>
      <c r="J185" s="36">
        <v>872.45</v>
      </c>
      <c r="K185" s="31">
        <v>849.25</v>
      </c>
      <c r="L185" s="31">
        <v>823.3</v>
      </c>
      <c r="M185" s="31">
        <v>6.0020899999999999</v>
      </c>
      <c r="N185" s="1"/>
      <c r="O185" s="1"/>
    </row>
    <row r="186" spans="1:15" ht="12.75" customHeight="1">
      <c r="A186" s="49">
        <v>177</v>
      </c>
      <c r="B186" s="51" t="s">
        <v>223</v>
      </c>
      <c r="C186" s="31">
        <v>1074.55</v>
      </c>
      <c r="D186" s="36">
        <v>1069.67</v>
      </c>
      <c r="E186" s="36">
        <v>1062.18</v>
      </c>
      <c r="F186" s="36">
        <v>1049.82</v>
      </c>
      <c r="G186" s="36">
        <v>1042.33</v>
      </c>
      <c r="H186" s="36">
        <v>1082.03</v>
      </c>
      <c r="I186" s="36">
        <v>1089.52</v>
      </c>
      <c r="J186" s="36">
        <v>1101.8800000000001</v>
      </c>
      <c r="K186" s="31">
        <v>1077.1500000000001</v>
      </c>
      <c r="L186" s="31">
        <v>1057.3</v>
      </c>
      <c r="M186" s="31">
        <v>6.1042399999999999</v>
      </c>
      <c r="N186" s="1"/>
      <c r="O186" s="1"/>
    </row>
    <row r="187" spans="1:15" ht="12.75" customHeight="1">
      <c r="A187" s="49">
        <v>178</v>
      </c>
      <c r="B187" s="51" t="s">
        <v>224</v>
      </c>
      <c r="C187" s="31">
        <v>1924.5</v>
      </c>
      <c r="D187" s="36">
        <v>1919.78</v>
      </c>
      <c r="E187" s="36">
        <v>1907.77</v>
      </c>
      <c r="F187" s="36">
        <v>1891.03</v>
      </c>
      <c r="G187" s="36">
        <v>1879.02</v>
      </c>
      <c r="H187" s="36">
        <v>1936.52</v>
      </c>
      <c r="I187" s="36">
        <v>1948.53</v>
      </c>
      <c r="J187" s="36">
        <v>1965.27</v>
      </c>
      <c r="K187" s="31">
        <v>1931.8</v>
      </c>
      <c r="L187" s="31">
        <v>1903.05</v>
      </c>
      <c r="M187" s="31">
        <v>8.9400700000000004</v>
      </c>
      <c r="N187" s="1"/>
      <c r="O187" s="1"/>
    </row>
    <row r="188" spans="1:15" ht="12.75" customHeight="1">
      <c r="A188" s="49">
        <v>179</v>
      </c>
      <c r="B188" s="51" t="s">
        <v>225</v>
      </c>
      <c r="C188" s="31">
        <v>884.55</v>
      </c>
      <c r="D188" s="36">
        <v>887.75</v>
      </c>
      <c r="E188" s="36">
        <v>877.8</v>
      </c>
      <c r="F188" s="36">
        <v>871.05</v>
      </c>
      <c r="G188" s="36">
        <v>861.1</v>
      </c>
      <c r="H188" s="36">
        <v>894.5</v>
      </c>
      <c r="I188" s="36">
        <v>904.45</v>
      </c>
      <c r="J188" s="36">
        <v>911.2</v>
      </c>
      <c r="K188" s="31">
        <v>897.7</v>
      </c>
      <c r="L188" s="31">
        <v>881</v>
      </c>
      <c r="M188" s="31">
        <v>22.051600000000001</v>
      </c>
      <c r="N188" s="1"/>
      <c r="O188" s="1"/>
    </row>
    <row r="189" spans="1:15" ht="12.75" customHeight="1">
      <c r="A189" s="49">
        <v>180</v>
      </c>
      <c r="B189" s="51" t="s">
        <v>297</v>
      </c>
      <c r="C189" s="31">
        <v>7310.65</v>
      </c>
      <c r="D189" s="36">
        <v>7314.55</v>
      </c>
      <c r="E189" s="36">
        <v>7281.1</v>
      </c>
      <c r="F189" s="36">
        <v>7251.55</v>
      </c>
      <c r="G189" s="36">
        <v>7218.1</v>
      </c>
      <c r="H189" s="36">
        <v>7344.1</v>
      </c>
      <c r="I189" s="36">
        <v>7377.55</v>
      </c>
      <c r="J189" s="36">
        <v>7407.1</v>
      </c>
      <c r="K189" s="31">
        <v>7348</v>
      </c>
      <c r="L189" s="31">
        <v>7285</v>
      </c>
      <c r="M189" s="31">
        <v>0.47205000000000003</v>
      </c>
      <c r="N189" s="1"/>
      <c r="O189" s="1"/>
    </row>
    <row r="190" spans="1:15" ht="12.75" customHeight="1">
      <c r="A190" s="49">
        <v>181</v>
      </c>
      <c r="B190" s="51" t="s">
        <v>226</v>
      </c>
      <c r="C190" s="31">
        <v>624.6</v>
      </c>
      <c r="D190" s="36">
        <v>626.23</v>
      </c>
      <c r="E190" s="36">
        <v>621.66999999999996</v>
      </c>
      <c r="F190" s="36">
        <v>618.73</v>
      </c>
      <c r="G190" s="36">
        <v>614.16999999999996</v>
      </c>
      <c r="H190" s="36">
        <v>629.16999999999996</v>
      </c>
      <c r="I190" s="36">
        <v>633.73</v>
      </c>
      <c r="J190" s="36">
        <v>636.66999999999996</v>
      </c>
      <c r="K190" s="31">
        <v>630.79999999999995</v>
      </c>
      <c r="L190" s="31">
        <v>623.29999999999995</v>
      </c>
      <c r="M190" s="31">
        <v>57.222949999999997</v>
      </c>
      <c r="N190" s="1"/>
      <c r="O190" s="1"/>
    </row>
    <row r="191" spans="1:15" ht="12.75" customHeight="1">
      <c r="A191" s="49">
        <v>182</v>
      </c>
      <c r="B191" s="51" t="s">
        <v>227</v>
      </c>
      <c r="C191" s="31">
        <v>265.10000000000002</v>
      </c>
      <c r="D191" s="36">
        <v>265.52</v>
      </c>
      <c r="E191" s="36">
        <v>263.02999999999997</v>
      </c>
      <c r="F191" s="36">
        <v>260.97000000000003</v>
      </c>
      <c r="G191" s="36">
        <v>258.48</v>
      </c>
      <c r="H191" s="36">
        <v>267.58</v>
      </c>
      <c r="I191" s="36">
        <v>270.07</v>
      </c>
      <c r="J191" s="36">
        <v>272.13</v>
      </c>
      <c r="K191" s="31">
        <v>268</v>
      </c>
      <c r="L191" s="31">
        <v>263.45</v>
      </c>
      <c r="M191" s="31">
        <v>79.154489999999996</v>
      </c>
      <c r="N191" s="1"/>
      <c r="O191" s="1"/>
    </row>
    <row r="192" spans="1:15" ht="12.75" customHeight="1">
      <c r="A192" s="49">
        <v>183</v>
      </c>
      <c r="B192" s="51" t="s">
        <v>228</v>
      </c>
      <c r="C192" s="31">
        <v>131.69999999999999</v>
      </c>
      <c r="D192" s="36">
        <v>132.22999999999999</v>
      </c>
      <c r="E192" s="36">
        <v>130.27000000000001</v>
      </c>
      <c r="F192" s="36">
        <v>128.83000000000001</v>
      </c>
      <c r="G192" s="36">
        <v>126.87</v>
      </c>
      <c r="H192" s="36">
        <v>133.66999999999999</v>
      </c>
      <c r="I192" s="36">
        <v>135.63</v>
      </c>
      <c r="J192" s="36">
        <v>137.07</v>
      </c>
      <c r="K192" s="31">
        <v>134.19999999999999</v>
      </c>
      <c r="L192" s="31">
        <v>130.80000000000001</v>
      </c>
      <c r="M192" s="31">
        <v>588.00620000000004</v>
      </c>
      <c r="N192" s="1"/>
      <c r="O192" s="1"/>
    </row>
    <row r="193" spans="1:15" ht="12.75" customHeight="1">
      <c r="A193" s="49">
        <v>184</v>
      </c>
      <c r="B193" s="51" t="s">
        <v>229</v>
      </c>
      <c r="C193" s="31">
        <v>3560.05</v>
      </c>
      <c r="D193" s="36">
        <v>3567.78</v>
      </c>
      <c r="E193" s="36">
        <v>3537.87</v>
      </c>
      <c r="F193" s="36">
        <v>3515.68</v>
      </c>
      <c r="G193" s="36">
        <v>3485.77</v>
      </c>
      <c r="H193" s="36">
        <v>3589.97</v>
      </c>
      <c r="I193" s="36">
        <v>3619.88</v>
      </c>
      <c r="J193" s="36">
        <v>3642.07</v>
      </c>
      <c r="K193" s="31">
        <v>3597.7</v>
      </c>
      <c r="L193" s="31">
        <v>3545.6</v>
      </c>
      <c r="M193" s="31">
        <v>26.04721</v>
      </c>
      <c r="N193" s="1"/>
      <c r="O193" s="1"/>
    </row>
    <row r="194" spans="1:15" ht="12.75" customHeight="1">
      <c r="A194" s="49">
        <v>185</v>
      </c>
      <c r="B194" s="51" t="s">
        <v>230</v>
      </c>
      <c r="C194" s="31">
        <v>1279.8499999999999</v>
      </c>
      <c r="D194" s="36">
        <v>1277.07</v>
      </c>
      <c r="E194" s="36">
        <v>1264.78</v>
      </c>
      <c r="F194" s="36">
        <v>1249.72</v>
      </c>
      <c r="G194" s="36">
        <v>1237.43</v>
      </c>
      <c r="H194" s="36">
        <v>1292.1300000000001</v>
      </c>
      <c r="I194" s="36">
        <v>1304.42</v>
      </c>
      <c r="J194" s="36">
        <v>1319.48</v>
      </c>
      <c r="K194" s="31">
        <v>1289.3499999999999</v>
      </c>
      <c r="L194" s="31">
        <v>1262</v>
      </c>
      <c r="M194" s="31">
        <v>32.886310000000002</v>
      </c>
      <c r="N194" s="1"/>
      <c r="O194" s="1"/>
    </row>
    <row r="195" spans="1:15" ht="12.75" customHeight="1">
      <c r="A195" s="49">
        <v>186</v>
      </c>
      <c r="B195" s="51" t="s">
        <v>301</v>
      </c>
      <c r="C195" s="31">
        <v>3376.6</v>
      </c>
      <c r="D195" s="36">
        <v>3327.78</v>
      </c>
      <c r="E195" s="36">
        <v>3265.52</v>
      </c>
      <c r="F195" s="36">
        <v>3154.43</v>
      </c>
      <c r="G195" s="36">
        <v>3092.17</v>
      </c>
      <c r="H195" s="36">
        <v>3438.87</v>
      </c>
      <c r="I195" s="36">
        <v>3501.13</v>
      </c>
      <c r="J195" s="36">
        <v>3612.22</v>
      </c>
      <c r="K195" s="31">
        <v>3390.05</v>
      </c>
      <c r="L195" s="31">
        <v>3216.7</v>
      </c>
      <c r="M195" s="31">
        <v>2.0072999999999999</v>
      </c>
      <c r="N195" s="1"/>
      <c r="O195" s="1"/>
    </row>
    <row r="196" spans="1:15" ht="12.75" customHeight="1">
      <c r="A196" s="49">
        <v>187</v>
      </c>
      <c r="B196" s="51" t="s">
        <v>231</v>
      </c>
      <c r="C196" s="31">
        <v>3261.35</v>
      </c>
      <c r="D196" s="36">
        <v>3267.93</v>
      </c>
      <c r="E196" s="36">
        <v>3233.42</v>
      </c>
      <c r="F196" s="36">
        <v>3205.48</v>
      </c>
      <c r="G196" s="36">
        <v>3170.97</v>
      </c>
      <c r="H196" s="36">
        <v>3295.87</v>
      </c>
      <c r="I196" s="36">
        <v>3330.38</v>
      </c>
      <c r="J196" s="36">
        <v>3358.32</v>
      </c>
      <c r="K196" s="31">
        <v>3302.45</v>
      </c>
      <c r="L196" s="31">
        <v>3240</v>
      </c>
      <c r="M196" s="31">
        <v>12.64935</v>
      </c>
      <c r="N196" s="1"/>
      <c r="O196" s="1"/>
    </row>
    <row r="197" spans="1:15" ht="12.75" customHeight="1">
      <c r="A197" s="49">
        <v>188</v>
      </c>
      <c r="B197" s="51" t="s">
        <v>232</v>
      </c>
      <c r="C197" s="31">
        <v>1839.7</v>
      </c>
      <c r="D197" s="36">
        <v>1854.4</v>
      </c>
      <c r="E197" s="36">
        <v>1822.9</v>
      </c>
      <c r="F197" s="36">
        <v>1806.1</v>
      </c>
      <c r="G197" s="36">
        <v>1774.6</v>
      </c>
      <c r="H197" s="36">
        <v>1871.2</v>
      </c>
      <c r="I197" s="36">
        <v>1902.7</v>
      </c>
      <c r="J197" s="36">
        <v>1919.5</v>
      </c>
      <c r="K197" s="31">
        <v>1885.9</v>
      </c>
      <c r="L197" s="31">
        <v>1837.6</v>
      </c>
      <c r="M197" s="31">
        <v>5.9372400000000001</v>
      </c>
      <c r="N197" s="1"/>
      <c r="O197" s="1"/>
    </row>
    <row r="198" spans="1:15" ht="12.75" customHeight="1">
      <c r="A198" s="49">
        <v>189</v>
      </c>
      <c r="B198" s="51" t="s">
        <v>299</v>
      </c>
      <c r="C198" s="31">
        <v>726.4</v>
      </c>
      <c r="D198" s="36">
        <v>729.68</v>
      </c>
      <c r="E198" s="36">
        <v>719.37</v>
      </c>
      <c r="F198" s="36">
        <v>712.33</v>
      </c>
      <c r="G198" s="36">
        <v>702.02</v>
      </c>
      <c r="H198" s="36">
        <v>736.72</v>
      </c>
      <c r="I198" s="36">
        <v>747.03</v>
      </c>
      <c r="J198" s="36">
        <v>754.07</v>
      </c>
      <c r="K198" s="31">
        <v>740</v>
      </c>
      <c r="L198" s="31">
        <v>722.65</v>
      </c>
      <c r="M198" s="31">
        <v>3.4918100000000001</v>
      </c>
      <c r="N198" s="1"/>
      <c r="O198" s="1"/>
    </row>
    <row r="199" spans="1:15" ht="12.75" customHeight="1">
      <c r="A199" s="49">
        <v>190</v>
      </c>
      <c r="B199" s="51" t="s">
        <v>233</v>
      </c>
      <c r="C199" s="31">
        <v>2058.5</v>
      </c>
      <c r="D199" s="36">
        <v>2065.15</v>
      </c>
      <c r="E199" s="36">
        <v>2041.35</v>
      </c>
      <c r="F199" s="36">
        <v>2024.2</v>
      </c>
      <c r="G199" s="36">
        <v>2000.4</v>
      </c>
      <c r="H199" s="36">
        <v>2082.3000000000002</v>
      </c>
      <c r="I199" s="36">
        <v>2106.1</v>
      </c>
      <c r="J199" s="36">
        <v>2123.25</v>
      </c>
      <c r="K199" s="31">
        <v>2088.9499999999998</v>
      </c>
      <c r="L199" s="31">
        <v>2048</v>
      </c>
      <c r="M199" s="31">
        <v>2.8799399999999999</v>
      </c>
      <c r="N199" s="1"/>
      <c r="O199" s="1"/>
    </row>
    <row r="200" spans="1:15" ht="12.75" customHeight="1">
      <c r="A200" s="49">
        <v>191</v>
      </c>
      <c r="B200" s="51" t="s">
        <v>300</v>
      </c>
      <c r="C200" s="31">
        <v>39.25</v>
      </c>
      <c r="D200" s="36">
        <v>39.15</v>
      </c>
      <c r="E200" s="36">
        <v>38.700000000000003</v>
      </c>
      <c r="F200" s="36">
        <v>38.15</v>
      </c>
      <c r="G200" s="36">
        <v>37.700000000000003</v>
      </c>
      <c r="H200" s="36">
        <v>39.700000000000003</v>
      </c>
      <c r="I200" s="36">
        <v>40.15</v>
      </c>
      <c r="J200" s="36">
        <v>40.700000000000003</v>
      </c>
      <c r="K200" s="31">
        <v>39.6</v>
      </c>
      <c r="L200" s="31">
        <v>38.6</v>
      </c>
      <c r="M200" s="31">
        <v>164.7816</v>
      </c>
      <c r="N200" s="1"/>
      <c r="O200" s="1"/>
    </row>
    <row r="201" spans="1:15" ht="12.75" customHeight="1">
      <c r="A201" s="49">
        <v>192</v>
      </c>
      <c r="B201" s="51" t="s">
        <v>298</v>
      </c>
      <c r="C201" s="31">
        <v>104.6</v>
      </c>
      <c r="D201" s="36">
        <v>104.25</v>
      </c>
      <c r="E201" s="36">
        <v>102.6</v>
      </c>
      <c r="F201" s="36">
        <v>100.6</v>
      </c>
      <c r="G201" s="36">
        <v>98.95</v>
      </c>
      <c r="H201" s="36">
        <v>106.25</v>
      </c>
      <c r="I201" s="36">
        <v>107.9</v>
      </c>
      <c r="J201" s="36">
        <v>109.9</v>
      </c>
      <c r="K201" s="31">
        <v>105.9</v>
      </c>
      <c r="L201" s="31">
        <v>102.25</v>
      </c>
      <c r="M201" s="31">
        <v>131.37894</v>
      </c>
      <c r="N201" s="1"/>
      <c r="O201" s="1"/>
    </row>
    <row r="202" spans="1:15" ht="12.75" customHeight="1">
      <c r="A202" s="49">
        <v>193</v>
      </c>
      <c r="B202" s="51" t="s">
        <v>234</v>
      </c>
      <c r="C202" s="31">
        <v>1463.95</v>
      </c>
      <c r="D202" s="36">
        <v>1460.92</v>
      </c>
      <c r="E202" s="36">
        <v>1454.38</v>
      </c>
      <c r="F202" s="36">
        <v>1444.82</v>
      </c>
      <c r="G202" s="36">
        <v>1438.28</v>
      </c>
      <c r="H202" s="36">
        <v>1470.48</v>
      </c>
      <c r="I202" s="36">
        <v>1477.02</v>
      </c>
      <c r="J202" s="36">
        <v>1486.58</v>
      </c>
      <c r="K202" s="31">
        <v>1467.45</v>
      </c>
      <c r="L202" s="31">
        <v>1451.35</v>
      </c>
      <c r="M202" s="31">
        <v>2.8561000000000001</v>
      </c>
      <c r="N202" s="1"/>
      <c r="O202" s="1"/>
    </row>
    <row r="203" spans="1:15" ht="12.75" customHeight="1">
      <c r="A203" s="49">
        <v>194</v>
      </c>
      <c r="B203" s="51" t="s">
        <v>235</v>
      </c>
      <c r="C203" s="31">
        <v>1624.05</v>
      </c>
      <c r="D203" s="36">
        <v>1619.35</v>
      </c>
      <c r="E203" s="36">
        <v>1610.7</v>
      </c>
      <c r="F203" s="36">
        <v>1597.35</v>
      </c>
      <c r="G203" s="36">
        <v>1588.7</v>
      </c>
      <c r="H203" s="36">
        <v>1632.7</v>
      </c>
      <c r="I203" s="36">
        <v>1641.35</v>
      </c>
      <c r="J203" s="36">
        <v>1654.7</v>
      </c>
      <c r="K203" s="31">
        <v>1628</v>
      </c>
      <c r="L203" s="31">
        <v>1606</v>
      </c>
      <c r="M203" s="31">
        <v>3.1586099999999999</v>
      </c>
      <c r="N203" s="1"/>
      <c r="O203" s="1"/>
    </row>
    <row r="204" spans="1:15" ht="12.75" customHeight="1">
      <c r="A204" s="49">
        <v>195</v>
      </c>
      <c r="B204" s="51" t="s">
        <v>236</v>
      </c>
      <c r="C204" s="31">
        <v>8687.9500000000007</v>
      </c>
      <c r="D204" s="36">
        <v>8663.65</v>
      </c>
      <c r="E204" s="36">
        <v>8627.2999999999993</v>
      </c>
      <c r="F204" s="36">
        <v>8566.65</v>
      </c>
      <c r="G204" s="36">
        <v>8530.2999999999993</v>
      </c>
      <c r="H204" s="36">
        <v>8724.2999999999993</v>
      </c>
      <c r="I204" s="36">
        <v>8760.65</v>
      </c>
      <c r="J204" s="36">
        <v>8821.2999999999993</v>
      </c>
      <c r="K204" s="31">
        <v>8700</v>
      </c>
      <c r="L204" s="31">
        <v>8603</v>
      </c>
      <c r="M204" s="31">
        <v>3.11971</v>
      </c>
      <c r="N204" s="1"/>
      <c r="O204" s="1"/>
    </row>
    <row r="205" spans="1:15" ht="12.75" customHeight="1">
      <c r="A205" s="49">
        <v>196</v>
      </c>
      <c r="B205" s="51" t="s">
        <v>302</v>
      </c>
      <c r="C205" s="31">
        <v>94.5</v>
      </c>
      <c r="D205" s="36">
        <v>93.6</v>
      </c>
      <c r="E205" s="36">
        <v>92.25</v>
      </c>
      <c r="F205" s="36">
        <v>90</v>
      </c>
      <c r="G205" s="36">
        <v>88.65</v>
      </c>
      <c r="H205" s="36">
        <v>95.85</v>
      </c>
      <c r="I205" s="36">
        <v>97.2</v>
      </c>
      <c r="J205" s="36">
        <v>99.45</v>
      </c>
      <c r="K205" s="31">
        <v>94.95</v>
      </c>
      <c r="L205" s="31">
        <v>91.35</v>
      </c>
      <c r="M205" s="31">
        <v>728.88681999999994</v>
      </c>
      <c r="N205" s="1"/>
      <c r="O205" s="1"/>
    </row>
    <row r="206" spans="1:15" ht="12.75" customHeight="1">
      <c r="A206" s="49">
        <v>197</v>
      </c>
      <c r="B206" s="51" t="s">
        <v>237</v>
      </c>
      <c r="C206" s="31">
        <v>631.75</v>
      </c>
      <c r="D206" s="36">
        <v>625.08000000000004</v>
      </c>
      <c r="E206" s="36">
        <v>616.66999999999996</v>
      </c>
      <c r="F206" s="36">
        <v>601.58000000000004</v>
      </c>
      <c r="G206" s="36">
        <v>593.16999999999996</v>
      </c>
      <c r="H206" s="36">
        <v>640.16999999999996</v>
      </c>
      <c r="I206" s="36">
        <v>648.58000000000004</v>
      </c>
      <c r="J206" s="36">
        <v>663.67</v>
      </c>
      <c r="K206" s="31">
        <v>633.5</v>
      </c>
      <c r="L206" s="31">
        <v>610</v>
      </c>
      <c r="M206" s="31">
        <v>91.843559999999997</v>
      </c>
      <c r="N206" s="1"/>
      <c r="O206" s="1"/>
    </row>
    <row r="207" spans="1:15" ht="12.75" customHeight="1">
      <c r="A207" s="49">
        <v>198</v>
      </c>
      <c r="B207" s="51" t="s">
        <v>303</v>
      </c>
      <c r="C207" s="31">
        <v>914.4</v>
      </c>
      <c r="D207" s="36">
        <v>915.35</v>
      </c>
      <c r="E207" s="36">
        <v>909.75</v>
      </c>
      <c r="F207" s="36">
        <v>905.1</v>
      </c>
      <c r="G207" s="36">
        <v>899.5</v>
      </c>
      <c r="H207" s="36">
        <v>920</v>
      </c>
      <c r="I207" s="36">
        <v>925.6</v>
      </c>
      <c r="J207" s="36">
        <v>930.25</v>
      </c>
      <c r="K207" s="31">
        <v>920.95</v>
      </c>
      <c r="L207" s="31">
        <v>910.7</v>
      </c>
      <c r="M207" s="31">
        <v>7.8808400000000001</v>
      </c>
      <c r="N207" s="1"/>
      <c r="O207" s="1"/>
    </row>
    <row r="208" spans="1:15" ht="12.75" customHeight="1">
      <c r="A208" s="49">
        <v>199</v>
      </c>
      <c r="B208" s="51" t="s">
        <v>238</v>
      </c>
      <c r="C208" s="31">
        <v>236.2</v>
      </c>
      <c r="D208" s="36">
        <v>236.05</v>
      </c>
      <c r="E208" s="36">
        <v>234.15</v>
      </c>
      <c r="F208" s="36">
        <v>232.1</v>
      </c>
      <c r="G208" s="36">
        <v>230.2</v>
      </c>
      <c r="H208" s="36">
        <v>238.1</v>
      </c>
      <c r="I208" s="36">
        <v>240</v>
      </c>
      <c r="J208" s="36">
        <v>242.05</v>
      </c>
      <c r="K208" s="31">
        <v>237.95</v>
      </c>
      <c r="L208" s="31">
        <v>234</v>
      </c>
      <c r="M208" s="31">
        <v>80.696299999999994</v>
      </c>
      <c r="N208" s="1"/>
      <c r="O208" s="1"/>
    </row>
    <row r="209" spans="1:15" ht="12.75" customHeight="1">
      <c r="A209" s="49">
        <v>200</v>
      </c>
      <c r="B209" s="51" t="s">
        <v>239</v>
      </c>
      <c r="C209" s="31">
        <v>886.65</v>
      </c>
      <c r="D209" s="36">
        <v>887.68</v>
      </c>
      <c r="E209" s="36">
        <v>881.37</v>
      </c>
      <c r="F209" s="36">
        <v>876.08</v>
      </c>
      <c r="G209" s="36">
        <v>869.77</v>
      </c>
      <c r="H209" s="36">
        <v>892.97</v>
      </c>
      <c r="I209" s="36">
        <v>899.28</v>
      </c>
      <c r="J209" s="36">
        <v>904.57</v>
      </c>
      <c r="K209" s="31">
        <v>894</v>
      </c>
      <c r="L209" s="31">
        <v>882.4</v>
      </c>
      <c r="M209" s="31">
        <v>4.3046899999999999</v>
      </c>
      <c r="N209" s="1"/>
      <c r="O209" s="1"/>
    </row>
    <row r="210" spans="1:15" ht="12.75" customHeight="1">
      <c r="A210" s="49">
        <v>201</v>
      </c>
      <c r="B210" s="51" t="s">
        <v>304</v>
      </c>
      <c r="C210" s="31">
        <v>1650.75</v>
      </c>
      <c r="D210" s="36">
        <v>1645.75</v>
      </c>
      <c r="E210" s="36">
        <v>1632.65</v>
      </c>
      <c r="F210" s="36">
        <v>1614.55</v>
      </c>
      <c r="G210" s="36">
        <v>1601.45</v>
      </c>
      <c r="H210" s="36">
        <v>1663.85</v>
      </c>
      <c r="I210" s="36">
        <v>1676.95</v>
      </c>
      <c r="J210" s="36">
        <v>1695.05</v>
      </c>
      <c r="K210" s="31">
        <v>1658.85</v>
      </c>
      <c r="L210" s="31">
        <v>1627.65</v>
      </c>
      <c r="M210" s="31">
        <v>0.89888000000000001</v>
      </c>
      <c r="N210" s="1"/>
      <c r="O210" s="1"/>
    </row>
    <row r="211" spans="1:15" ht="12.75" customHeight="1">
      <c r="A211" s="49">
        <v>202</v>
      </c>
      <c r="B211" s="51" t="s">
        <v>240</v>
      </c>
      <c r="C211" s="31">
        <v>436.45</v>
      </c>
      <c r="D211" s="36">
        <v>438.33</v>
      </c>
      <c r="E211" s="36">
        <v>433.42</v>
      </c>
      <c r="F211" s="36">
        <v>430.38</v>
      </c>
      <c r="G211" s="36">
        <v>425.47</v>
      </c>
      <c r="H211" s="36">
        <v>441.37</v>
      </c>
      <c r="I211" s="36">
        <v>446.28</v>
      </c>
      <c r="J211" s="36">
        <v>449.32</v>
      </c>
      <c r="K211" s="31">
        <v>443.25</v>
      </c>
      <c r="L211" s="31">
        <v>435.3</v>
      </c>
      <c r="M211" s="31">
        <v>74.475049999999996</v>
      </c>
      <c r="N211" s="1"/>
      <c r="O211" s="1"/>
    </row>
    <row r="212" spans="1:15" ht="12.75" customHeight="1">
      <c r="A212" s="49">
        <v>203</v>
      </c>
      <c r="B212" s="51" t="s">
        <v>305</v>
      </c>
      <c r="C212" s="31">
        <v>17.5</v>
      </c>
      <c r="D212" s="36">
        <v>17.63</v>
      </c>
      <c r="E212" s="36">
        <v>17.27</v>
      </c>
      <c r="F212" s="36">
        <v>17.03</v>
      </c>
      <c r="G212" s="36">
        <v>16.670000000000002</v>
      </c>
      <c r="H212" s="36">
        <v>17.87</v>
      </c>
      <c r="I212" s="36">
        <v>18.23</v>
      </c>
      <c r="J212" s="36">
        <v>18.47</v>
      </c>
      <c r="K212" s="31">
        <v>18</v>
      </c>
      <c r="L212" s="31">
        <v>17.399999999999999</v>
      </c>
      <c r="M212" s="31">
        <v>1544.90813</v>
      </c>
      <c r="N212" s="1"/>
      <c r="O212" s="1"/>
    </row>
    <row r="213" spans="1:15" ht="12.75" customHeight="1">
      <c r="A213" s="49">
        <v>204</v>
      </c>
      <c r="B213" s="51" t="s">
        <v>241</v>
      </c>
      <c r="C213" s="31">
        <v>272.85000000000002</v>
      </c>
      <c r="D213" s="36">
        <v>273.87</v>
      </c>
      <c r="E213" s="36">
        <v>267.52999999999997</v>
      </c>
      <c r="F213" s="36">
        <v>262.22000000000003</v>
      </c>
      <c r="G213" s="36">
        <v>255.88</v>
      </c>
      <c r="H213" s="36">
        <v>279.18</v>
      </c>
      <c r="I213" s="36">
        <v>285.52</v>
      </c>
      <c r="J213" s="36">
        <v>290.83</v>
      </c>
      <c r="K213" s="31">
        <v>280.2</v>
      </c>
      <c r="L213" s="31">
        <v>268.55</v>
      </c>
      <c r="M213" s="31">
        <v>140.90765999999999</v>
      </c>
      <c r="N213" s="1"/>
      <c r="O213" s="1"/>
    </row>
    <row r="214" spans="1:15" ht="12.75" customHeight="1">
      <c r="A214" s="49">
        <v>205</v>
      </c>
      <c r="B214" s="51" t="s">
        <v>306</v>
      </c>
      <c r="C214" s="31">
        <v>99.45</v>
      </c>
      <c r="D214" s="36">
        <v>99.25</v>
      </c>
      <c r="E214" s="36">
        <v>98.4</v>
      </c>
      <c r="F214" s="36">
        <v>97.35</v>
      </c>
      <c r="G214" s="36">
        <v>96.5</v>
      </c>
      <c r="H214" s="36">
        <v>100.3</v>
      </c>
      <c r="I214" s="36">
        <v>101.15</v>
      </c>
      <c r="J214" s="36">
        <v>102.2</v>
      </c>
      <c r="K214" s="31">
        <v>100.1</v>
      </c>
      <c r="L214" s="31">
        <v>98.2</v>
      </c>
      <c r="M214" s="31">
        <v>452.26055000000002</v>
      </c>
      <c r="N214" s="1"/>
      <c r="O214" s="1"/>
    </row>
    <row r="215" spans="1:15" ht="12.75" customHeight="1">
      <c r="A215" s="49">
        <v>206</v>
      </c>
      <c r="B215" s="51" t="s">
        <v>242</v>
      </c>
      <c r="C215" s="31">
        <v>639.9</v>
      </c>
      <c r="D215" s="36">
        <v>641.88</v>
      </c>
      <c r="E215" s="36">
        <v>635.27</v>
      </c>
      <c r="F215" s="36">
        <v>630.63</v>
      </c>
      <c r="G215" s="36">
        <v>624.02</v>
      </c>
      <c r="H215" s="36">
        <v>646.52</v>
      </c>
      <c r="I215" s="36">
        <v>653.13</v>
      </c>
      <c r="J215" s="36">
        <v>657.77</v>
      </c>
      <c r="K215" s="31">
        <v>648.5</v>
      </c>
      <c r="L215" s="31">
        <v>637.25</v>
      </c>
      <c r="M215" s="31">
        <v>7.8028300000000002</v>
      </c>
      <c r="N215" s="1"/>
      <c r="O215" s="1"/>
    </row>
    <row r="216" spans="1:15" ht="12.75" customHeight="1">
      <c r="A216" s="52"/>
      <c r="B216" s="51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3"/>
      <c r="B217" s="54"/>
      <c r="C217" s="55"/>
      <c r="D217" s="55"/>
      <c r="E217" s="55"/>
      <c r="F217" s="55"/>
      <c r="G217" s="55"/>
      <c r="H217" s="55"/>
      <c r="I217" s="55"/>
      <c r="J217" s="55"/>
      <c r="K217" s="55"/>
      <c r="L217" s="56"/>
      <c r="M217" s="1"/>
      <c r="N217" s="1"/>
      <c r="O217" s="1"/>
    </row>
    <row r="218" spans="1:15" ht="12.75" customHeight="1">
      <c r="A218" s="53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3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307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308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2" t="s">
        <v>243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2" t="s">
        <v>244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2" t="s">
        <v>245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2" t="s">
        <v>246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2" t="s">
        <v>247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248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249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250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251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252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253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254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255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256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257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4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4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4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4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4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4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4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4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4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4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4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4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4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4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4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4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4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4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4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4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4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4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4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4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4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4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4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4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4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4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4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4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4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4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4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4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4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4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4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4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4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4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4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4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4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4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4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4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4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4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4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4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4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4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4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4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4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4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4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4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4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4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4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4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4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4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4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4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4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4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4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4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4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4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4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4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4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4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4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4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4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4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4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4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4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4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4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4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4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4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4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4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4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4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4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4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4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4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4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4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4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4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4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4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4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4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4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topLeftCell="B1"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9"/>
      <c r="B1" s="360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45184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3" t="s">
        <v>16</v>
      </c>
      <c r="B9" s="355" t="s">
        <v>18</v>
      </c>
      <c r="C9" s="358" t="s">
        <v>20</v>
      </c>
      <c r="D9" s="358" t="s">
        <v>21</v>
      </c>
      <c r="E9" s="350" t="s">
        <v>22</v>
      </c>
      <c r="F9" s="351"/>
      <c r="G9" s="352"/>
      <c r="H9" s="350" t="s">
        <v>23</v>
      </c>
      <c r="I9" s="351"/>
      <c r="J9" s="352"/>
      <c r="K9" s="26"/>
      <c r="L9" s="27"/>
      <c r="M9" s="46"/>
      <c r="N9" s="1"/>
      <c r="O9" s="1"/>
    </row>
    <row r="10" spans="1:15" ht="42.75" customHeight="1">
      <c r="A10" s="356"/>
      <c r="B10" s="357"/>
      <c r="C10" s="357"/>
      <c r="D10" s="35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48" t="s">
        <v>258</v>
      </c>
      <c r="N10" s="1"/>
      <c r="O10" s="1"/>
    </row>
    <row r="11" spans="1:15" ht="12" customHeight="1">
      <c r="A11" s="33">
        <v>1</v>
      </c>
      <c r="B11" s="51" t="s">
        <v>312</v>
      </c>
      <c r="C11" s="31">
        <v>547.6</v>
      </c>
      <c r="D11" s="36">
        <v>544.92999999999995</v>
      </c>
      <c r="E11" s="36">
        <v>536.97</v>
      </c>
      <c r="F11" s="36">
        <v>526.33000000000004</v>
      </c>
      <c r="G11" s="36">
        <v>518.37</v>
      </c>
      <c r="H11" s="36">
        <v>555.57000000000005</v>
      </c>
      <c r="I11" s="36">
        <v>563.53</v>
      </c>
      <c r="J11" s="36">
        <v>574.16999999999996</v>
      </c>
      <c r="K11" s="31">
        <v>552.9</v>
      </c>
      <c r="L11" s="31">
        <v>534.29999999999995</v>
      </c>
      <c r="M11" s="31">
        <v>6.2514099999999999</v>
      </c>
      <c r="N11" s="1"/>
      <c r="O11" s="1"/>
    </row>
    <row r="12" spans="1:15" ht="12" customHeight="1">
      <c r="A12" s="33">
        <v>2</v>
      </c>
      <c r="B12" s="51" t="s">
        <v>313</v>
      </c>
      <c r="C12" s="31">
        <v>31111.45</v>
      </c>
      <c r="D12" s="36">
        <v>31169.23</v>
      </c>
      <c r="E12" s="36">
        <v>30848.32</v>
      </c>
      <c r="F12" s="36">
        <v>30585.18</v>
      </c>
      <c r="G12" s="36">
        <v>30264.27</v>
      </c>
      <c r="H12" s="36">
        <v>31432.37</v>
      </c>
      <c r="I12" s="36">
        <v>31753.279999999999</v>
      </c>
      <c r="J12" s="36">
        <v>32016.42</v>
      </c>
      <c r="K12" s="31">
        <v>31490.15</v>
      </c>
      <c r="L12" s="31">
        <v>30906.1</v>
      </c>
      <c r="M12" s="31">
        <v>1.5800000000000002E-2</v>
      </c>
      <c r="N12" s="1"/>
      <c r="O12" s="1"/>
    </row>
    <row r="13" spans="1:15" ht="12" customHeight="1">
      <c r="A13" s="33">
        <v>3</v>
      </c>
      <c r="B13" s="51" t="s">
        <v>316</v>
      </c>
      <c r="C13" s="31">
        <v>605.6</v>
      </c>
      <c r="D13" s="36">
        <v>606.02</v>
      </c>
      <c r="E13" s="36">
        <v>597.58000000000004</v>
      </c>
      <c r="F13" s="36">
        <v>589.57000000000005</v>
      </c>
      <c r="G13" s="36">
        <v>581.13</v>
      </c>
      <c r="H13" s="36">
        <v>614.03</v>
      </c>
      <c r="I13" s="36">
        <v>622.47</v>
      </c>
      <c r="J13" s="36">
        <v>630.48</v>
      </c>
      <c r="K13" s="31">
        <v>614.45000000000005</v>
      </c>
      <c r="L13" s="31">
        <v>598</v>
      </c>
      <c r="M13" s="31">
        <v>2.2095400000000001</v>
      </c>
      <c r="N13" s="1"/>
      <c r="O13" s="1"/>
    </row>
    <row r="14" spans="1:15" ht="12" customHeight="1">
      <c r="A14" s="33">
        <v>4</v>
      </c>
      <c r="B14" s="51" t="s">
        <v>40</v>
      </c>
      <c r="C14" s="31">
        <v>522.4</v>
      </c>
      <c r="D14" s="36">
        <v>525.1</v>
      </c>
      <c r="E14" s="36">
        <v>515.29999999999995</v>
      </c>
      <c r="F14" s="36">
        <v>508.2</v>
      </c>
      <c r="G14" s="36">
        <v>498.4</v>
      </c>
      <c r="H14" s="36">
        <v>532.20000000000005</v>
      </c>
      <c r="I14" s="36">
        <v>542</v>
      </c>
      <c r="J14" s="36">
        <v>549.1</v>
      </c>
      <c r="K14" s="31">
        <v>534.9</v>
      </c>
      <c r="L14" s="31">
        <v>518</v>
      </c>
      <c r="M14" s="31">
        <v>20.04224</v>
      </c>
      <c r="N14" s="1"/>
      <c r="O14" s="1"/>
    </row>
    <row r="15" spans="1:15" ht="12" customHeight="1">
      <c r="A15" s="33">
        <v>5</v>
      </c>
      <c r="B15" s="51" t="s">
        <v>317</v>
      </c>
      <c r="C15" s="31">
        <v>1659.85</v>
      </c>
      <c r="D15" s="36">
        <v>1661.33</v>
      </c>
      <c r="E15" s="36">
        <v>1650.72</v>
      </c>
      <c r="F15" s="36">
        <v>1641.58</v>
      </c>
      <c r="G15" s="36">
        <v>1630.97</v>
      </c>
      <c r="H15" s="36">
        <v>1670.47</v>
      </c>
      <c r="I15" s="36">
        <v>1681.08</v>
      </c>
      <c r="J15" s="36">
        <v>1690.22</v>
      </c>
      <c r="K15" s="31">
        <v>1671.95</v>
      </c>
      <c r="L15" s="31">
        <v>1652.2</v>
      </c>
      <c r="M15" s="31">
        <v>0.60823000000000005</v>
      </c>
      <c r="N15" s="1"/>
      <c r="O15" s="1"/>
    </row>
    <row r="16" spans="1:15" ht="12" customHeight="1">
      <c r="A16" s="33">
        <v>6</v>
      </c>
      <c r="B16" s="51" t="s">
        <v>42</v>
      </c>
      <c r="C16" s="31">
        <v>4366.2</v>
      </c>
      <c r="D16" s="36">
        <v>4356.67</v>
      </c>
      <c r="E16" s="36">
        <v>4325.83</v>
      </c>
      <c r="F16" s="36">
        <v>4285.47</v>
      </c>
      <c r="G16" s="36">
        <v>4254.63</v>
      </c>
      <c r="H16" s="36">
        <v>4397.03</v>
      </c>
      <c r="I16" s="36">
        <v>4427.87</v>
      </c>
      <c r="J16" s="36">
        <v>4468.2299999999996</v>
      </c>
      <c r="K16" s="31">
        <v>4387.5</v>
      </c>
      <c r="L16" s="31">
        <v>4316.3</v>
      </c>
      <c r="M16" s="31">
        <v>1.3830100000000001</v>
      </c>
      <c r="N16" s="1"/>
      <c r="O16" s="1"/>
    </row>
    <row r="17" spans="1:15" ht="12" customHeight="1">
      <c r="A17" s="33">
        <v>7</v>
      </c>
      <c r="B17" s="51" t="s">
        <v>44</v>
      </c>
      <c r="C17" s="31">
        <v>22910.6</v>
      </c>
      <c r="D17" s="36">
        <v>22985.65</v>
      </c>
      <c r="E17" s="36">
        <v>22785</v>
      </c>
      <c r="F17" s="36">
        <v>22659.4</v>
      </c>
      <c r="G17" s="36">
        <v>22458.75</v>
      </c>
      <c r="H17" s="36">
        <v>23111.25</v>
      </c>
      <c r="I17" s="36">
        <v>23311.9</v>
      </c>
      <c r="J17" s="36">
        <v>23437.5</v>
      </c>
      <c r="K17" s="31">
        <v>23186.3</v>
      </c>
      <c r="L17" s="31">
        <v>22860.05</v>
      </c>
      <c r="M17" s="31">
        <v>0.16366</v>
      </c>
      <c r="N17" s="1"/>
      <c r="O17" s="1"/>
    </row>
    <row r="18" spans="1:15" ht="12" customHeight="1">
      <c r="A18" s="33">
        <v>8</v>
      </c>
      <c r="B18" s="51" t="s">
        <v>50</v>
      </c>
      <c r="C18" s="31">
        <v>2038.3</v>
      </c>
      <c r="D18" s="36">
        <v>2050.9299999999998</v>
      </c>
      <c r="E18" s="36">
        <v>2019.77</v>
      </c>
      <c r="F18" s="36">
        <v>2001.23</v>
      </c>
      <c r="G18" s="36">
        <v>1970.07</v>
      </c>
      <c r="H18" s="36">
        <v>2069.4699999999998</v>
      </c>
      <c r="I18" s="36">
        <v>2100.63</v>
      </c>
      <c r="J18" s="36">
        <v>2119.17</v>
      </c>
      <c r="K18" s="31">
        <v>2082.1</v>
      </c>
      <c r="L18" s="31">
        <v>2032.4</v>
      </c>
      <c r="M18" s="31">
        <v>3.88273</v>
      </c>
      <c r="N18" s="1"/>
      <c r="O18" s="1"/>
    </row>
    <row r="19" spans="1:15" ht="12" customHeight="1">
      <c r="A19" s="33">
        <v>9</v>
      </c>
      <c r="B19" s="51" t="s">
        <v>51</v>
      </c>
      <c r="C19" s="31">
        <v>2519.8000000000002</v>
      </c>
      <c r="D19" s="36">
        <v>2523.62</v>
      </c>
      <c r="E19" s="36">
        <v>2502.23</v>
      </c>
      <c r="F19" s="36">
        <v>2484.67</v>
      </c>
      <c r="G19" s="36">
        <v>2463.2800000000002</v>
      </c>
      <c r="H19" s="36">
        <v>2541.1799999999998</v>
      </c>
      <c r="I19" s="36">
        <v>2562.5700000000002</v>
      </c>
      <c r="J19" s="36">
        <v>2580.13</v>
      </c>
      <c r="K19" s="31">
        <v>2545</v>
      </c>
      <c r="L19" s="31">
        <v>2506.0500000000002</v>
      </c>
      <c r="M19" s="31">
        <v>12.184810000000001</v>
      </c>
      <c r="N19" s="1"/>
      <c r="O19" s="1"/>
    </row>
    <row r="20" spans="1:15" ht="12" customHeight="1">
      <c r="A20" s="33">
        <v>10</v>
      </c>
      <c r="B20" s="51" t="s">
        <v>266</v>
      </c>
      <c r="C20" s="31">
        <v>983.8</v>
      </c>
      <c r="D20" s="36">
        <v>988.58</v>
      </c>
      <c r="E20" s="36">
        <v>977.22</v>
      </c>
      <c r="F20" s="36">
        <v>970.63</v>
      </c>
      <c r="G20" s="36">
        <v>959.27</v>
      </c>
      <c r="H20" s="36">
        <v>995.17</v>
      </c>
      <c r="I20" s="36">
        <v>1006.53</v>
      </c>
      <c r="J20" s="36">
        <v>1013.12</v>
      </c>
      <c r="K20" s="31">
        <v>999.95</v>
      </c>
      <c r="L20" s="31">
        <v>982</v>
      </c>
      <c r="M20" s="31">
        <v>4.6689499999999997</v>
      </c>
      <c r="N20" s="1"/>
      <c r="O20" s="1"/>
    </row>
    <row r="21" spans="1:15" ht="12" customHeight="1">
      <c r="A21" s="33">
        <v>11</v>
      </c>
      <c r="B21" s="51" t="s">
        <v>52</v>
      </c>
      <c r="C21" s="31">
        <v>849.8</v>
      </c>
      <c r="D21" s="36">
        <v>849.55</v>
      </c>
      <c r="E21" s="36">
        <v>841.25</v>
      </c>
      <c r="F21" s="36">
        <v>832.7</v>
      </c>
      <c r="G21" s="36">
        <v>824.4</v>
      </c>
      <c r="H21" s="36">
        <v>858.1</v>
      </c>
      <c r="I21" s="36">
        <v>866.4</v>
      </c>
      <c r="J21" s="36">
        <v>874.95</v>
      </c>
      <c r="K21" s="31">
        <v>857.85</v>
      </c>
      <c r="L21" s="31">
        <v>841</v>
      </c>
      <c r="M21" s="31">
        <v>62.34825</v>
      </c>
      <c r="N21" s="1"/>
      <c r="O21" s="1"/>
    </row>
    <row r="22" spans="1:15" ht="12" customHeight="1">
      <c r="A22" s="33">
        <v>12</v>
      </c>
      <c r="B22" s="51" t="s">
        <v>844</v>
      </c>
      <c r="C22" s="31">
        <v>377.15</v>
      </c>
      <c r="D22" s="36">
        <v>378.68</v>
      </c>
      <c r="E22" s="36">
        <v>373.57</v>
      </c>
      <c r="F22" s="36">
        <v>369.98</v>
      </c>
      <c r="G22" s="36">
        <v>364.87</v>
      </c>
      <c r="H22" s="36">
        <v>382.27</v>
      </c>
      <c r="I22" s="36">
        <v>387.38</v>
      </c>
      <c r="J22" s="36">
        <v>390.97</v>
      </c>
      <c r="K22" s="31">
        <v>383.8</v>
      </c>
      <c r="L22" s="31">
        <v>375.1</v>
      </c>
      <c r="M22" s="31">
        <v>68.981719999999996</v>
      </c>
      <c r="N22" s="1"/>
      <c r="O22" s="1"/>
    </row>
    <row r="23" spans="1:15" ht="12.75" customHeight="1">
      <c r="A23" s="33">
        <v>13</v>
      </c>
      <c r="B23" s="51" t="s">
        <v>267</v>
      </c>
      <c r="C23" s="31">
        <v>641.9</v>
      </c>
      <c r="D23" s="36">
        <v>642.54999999999995</v>
      </c>
      <c r="E23" s="36">
        <v>637.4</v>
      </c>
      <c r="F23" s="36">
        <v>632.9</v>
      </c>
      <c r="G23" s="36">
        <v>627.75</v>
      </c>
      <c r="H23" s="36">
        <v>647.04999999999995</v>
      </c>
      <c r="I23" s="36">
        <v>652.20000000000005</v>
      </c>
      <c r="J23" s="36">
        <v>656.7</v>
      </c>
      <c r="K23" s="31">
        <v>647.70000000000005</v>
      </c>
      <c r="L23" s="31">
        <v>638.04999999999995</v>
      </c>
      <c r="M23" s="31">
        <v>3.7107700000000001</v>
      </c>
      <c r="N23" s="1"/>
      <c r="O23" s="1"/>
    </row>
    <row r="24" spans="1:15" ht="12.75" customHeight="1">
      <c r="A24" s="33">
        <v>14</v>
      </c>
      <c r="B24" s="51" t="s">
        <v>268</v>
      </c>
      <c r="C24" s="31">
        <v>352.65</v>
      </c>
      <c r="D24" s="36">
        <v>353.57</v>
      </c>
      <c r="E24" s="36">
        <v>351.08</v>
      </c>
      <c r="F24" s="36">
        <v>349.52</v>
      </c>
      <c r="G24" s="36">
        <v>347.03</v>
      </c>
      <c r="H24" s="36">
        <v>355.13</v>
      </c>
      <c r="I24" s="36">
        <v>357.62</v>
      </c>
      <c r="J24" s="36">
        <v>359.18</v>
      </c>
      <c r="K24" s="31">
        <v>356.05</v>
      </c>
      <c r="L24" s="31">
        <v>352</v>
      </c>
      <c r="M24" s="31">
        <v>9.7670999999999992</v>
      </c>
      <c r="N24" s="1"/>
      <c r="O24" s="1"/>
    </row>
    <row r="25" spans="1:15" ht="12.75" customHeight="1">
      <c r="A25" s="33">
        <v>15</v>
      </c>
      <c r="B25" s="51" t="s">
        <v>46</v>
      </c>
      <c r="C25" s="31">
        <v>181.9</v>
      </c>
      <c r="D25" s="36">
        <v>181.9</v>
      </c>
      <c r="E25" s="36">
        <v>180.05</v>
      </c>
      <c r="F25" s="36">
        <v>178.2</v>
      </c>
      <c r="G25" s="36">
        <v>176.35</v>
      </c>
      <c r="H25" s="36">
        <v>183.75</v>
      </c>
      <c r="I25" s="36">
        <v>185.6</v>
      </c>
      <c r="J25" s="36">
        <v>187.45</v>
      </c>
      <c r="K25" s="31">
        <v>183.75</v>
      </c>
      <c r="L25" s="31">
        <v>180.05</v>
      </c>
      <c r="M25" s="31">
        <v>34.546570000000003</v>
      </c>
      <c r="N25" s="1"/>
      <c r="O25" s="1"/>
    </row>
    <row r="26" spans="1:15" ht="12.75" customHeight="1">
      <c r="A26" s="33">
        <v>16</v>
      </c>
      <c r="B26" s="51" t="s">
        <v>48</v>
      </c>
      <c r="C26" s="31">
        <v>227.25</v>
      </c>
      <c r="D26" s="36">
        <v>226.5</v>
      </c>
      <c r="E26" s="36">
        <v>225.05</v>
      </c>
      <c r="F26" s="36">
        <v>222.85</v>
      </c>
      <c r="G26" s="36">
        <v>221.4</v>
      </c>
      <c r="H26" s="36">
        <v>228.7</v>
      </c>
      <c r="I26" s="36">
        <v>230.15</v>
      </c>
      <c r="J26" s="36">
        <v>232.35</v>
      </c>
      <c r="K26" s="31">
        <v>227.95</v>
      </c>
      <c r="L26" s="31">
        <v>224.3</v>
      </c>
      <c r="M26" s="31">
        <v>19.983260000000001</v>
      </c>
      <c r="N26" s="1"/>
      <c r="O26" s="1"/>
    </row>
    <row r="27" spans="1:15" ht="12.75" customHeight="1">
      <c r="A27" s="33">
        <v>17</v>
      </c>
      <c r="B27" s="51" t="s">
        <v>318</v>
      </c>
      <c r="C27" s="31">
        <v>340.15</v>
      </c>
      <c r="D27" s="36">
        <v>342.55</v>
      </c>
      <c r="E27" s="36">
        <v>336.8</v>
      </c>
      <c r="F27" s="36">
        <v>333.45</v>
      </c>
      <c r="G27" s="36">
        <v>327.7</v>
      </c>
      <c r="H27" s="36">
        <v>345.9</v>
      </c>
      <c r="I27" s="36">
        <v>351.65</v>
      </c>
      <c r="J27" s="36">
        <v>355</v>
      </c>
      <c r="K27" s="31">
        <v>348.3</v>
      </c>
      <c r="L27" s="31">
        <v>339.2</v>
      </c>
      <c r="M27" s="31">
        <v>3.7130800000000002</v>
      </c>
      <c r="N27" s="1"/>
      <c r="O27" s="1"/>
    </row>
    <row r="28" spans="1:15" ht="12.75" customHeight="1">
      <c r="A28" s="33">
        <v>18</v>
      </c>
      <c r="B28" s="51" t="s">
        <v>319</v>
      </c>
      <c r="C28" s="31">
        <v>984.5</v>
      </c>
      <c r="D28" s="36">
        <v>987.02</v>
      </c>
      <c r="E28" s="36">
        <v>980.03</v>
      </c>
      <c r="F28" s="36">
        <v>975.57</v>
      </c>
      <c r="G28" s="36">
        <v>968.58</v>
      </c>
      <c r="H28" s="36">
        <v>991.48</v>
      </c>
      <c r="I28" s="36">
        <v>998.47</v>
      </c>
      <c r="J28" s="36">
        <v>1002.93</v>
      </c>
      <c r="K28" s="31">
        <v>994</v>
      </c>
      <c r="L28" s="31">
        <v>982.55</v>
      </c>
      <c r="M28" s="31">
        <v>0.38695000000000002</v>
      </c>
      <c r="N28" s="1"/>
      <c r="O28" s="1"/>
    </row>
    <row r="29" spans="1:15" ht="12.75" customHeight="1">
      <c r="A29" s="33">
        <v>19</v>
      </c>
      <c r="B29" s="51" t="s">
        <v>320</v>
      </c>
      <c r="C29" s="31">
        <v>1113.8499999999999</v>
      </c>
      <c r="D29" s="36">
        <v>1119.6300000000001</v>
      </c>
      <c r="E29" s="36">
        <v>1101.22</v>
      </c>
      <c r="F29" s="36">
        <v>1088.58</v>
      </c>
      <c r="G29" s="36">
        <v>1070.17</v>
      </c>
      <c r="H29" s="36">
        <v>1132.27</v>
      </c>
      <c r="I29" s="36">
        <v>1150.68</v>
      </c>
      <c r="J29" s="36">
        <v>1163.32</v>
      </c>
      <c r="K29" s="31">
        <v>1138.05</v>
      </c>
      <c r="L29" s="31">
        <v>1107</v>
      </c>
      <c r="M29" s="31">
        <v>1.51742</v>
      </c>
      <c r="N29" s="1"/>
      <c r="O29" s="1"/>
    </row>
    <row r="30" spans="1:15" ht="12.75" customHeight="1">
      <c r="A30" s="33">
        <v>20</v>
      </c>
      <c r="B30" s="51" t="s">
        <v>314</v>
      </c>
      <c r="C30" s="31">
        <v>3586.75</v>
      </c>
      <c r="D30" s="36">
        <v>3617.23</v>
      </c>
      <c r="E30" s="36">
        <v>3550.52</v>
      </c>
      <c r="F30" s="36">
        <v>3514.28</v>
      </c>
      <c r="G30" s="36">
        <v>3447.57</v>
      </c>
      <c r="H30" s="36">
        <v>3653.47</v>
      </c>
      <c r="I30" s="36">
        <v>3720.18</v>
      </c>
      <c r="J30" s="36">
        <v>3756.42</v>
      </c>
      <c r="K30" s="31">
        <v>3683.95</v>
      </c>
      <c r="L30" s="31">
        <v>3581</v>
      </c>
      <c r="M30" s="31">
        <v>0.57974999999999999</v>
      </c>
      <c r="N30" s="1"/>
      <c r="O30" s="1"/>
    </row>
    <row r="31" spans="1:15" ht="12.75" customHeight="1">
      <c r="A31" s="33">
        <v>21</v>
      </c>
      <c r="B31" s="51" t="s">
        <v>321</v>
      </c>
      <c r="C31" s="31">
        <v>1793.05</v>
      </c>
      <c r="D31" s="36">
        <v>1812.03</v>
      </c>
      <c r="E31" s="36">
        <v>1766.07</v>
      </c>
      <c r="F31" s="36">
        <v>1739.08</v>
      </c>
      <c r="G31" s="36">
        <v>1693.12</v>
      </c>
      <c r="H31" s="36">
        <v>1839.02</v>
      </c>
      <c r="I31" s="36">
        <v>1884.98</v>
      </c>
      <c r="J31" s="36">
        <v>1911.97</v>
      </c>
      <c r="K31" s="31">
        <v>1858</v>
      </c>
      <c r="L31" s="31">
        <v>1785.05</v>
      </c>
      <c r="M31" s="31">
        <v>1.8545700000000001</v>
      </c>
      <c r="N31" s="1"/>
      <c r="O31" s="1"/>
    </row>
    <row r="32" spans="1:15" ht="12.75" customHeight="1">
      <c r="A32" s="33">
        <v>22</v>
      </c>
      <c r="B32" s="51" t="s">
        <v>322</v>
      </c>
      <c r="C32" s="31">
        <v>772.8</v>
      </c>
      <c r="D32" s="36">
        <v>775.85</v>
      </c>
      <c r="E32" s="36">
        <v>766.9</v>
      </c>
      <c r="F32" s="36">
        <v>761</v>
      </c>
      <c r="G32" s="36">
        <v>752.05</v>
      </c>
      <c r="H32" s="36">
        <v>781.75</v>
      </c>
      <c r="I32" s="36">
        <v>790.7</v>
      </c>
      <c r="J32" s="36">
        <v>796.6</v>
      </c>
      <c r="K32" s="31">
        <v>784.8</v>
      </c>
      <c r="L32" s="31">
        <v>769.95</v>
      </c>
      <c r="M32" s="31">
        <v>0.45393</v>
      </c>
      <c r="N32" s="1"/>
      <c r="O32" s="1"/>
    </row>
    <row r="33" spans="1:15" ht="12.75" customHeight="1">
      <c r="A33" s="33">
        <v>23</v>
      </c>
      <c r="B33" s="51" t="s">
        <v>53</v>
      </c>
      <c r="C33" s="31">
        <v>3709.45</v>
      </c>
      <c r="D33" s="36">
        <v>3717.15</v>
      </c>
      <c r="E33" s="36">
        <v>3663.35</v>
      </c>
      <c r="F33" s="36">
        <v>3617.25</v>
      </c>
      <c r="G33" s="36">
        <v>3563.45</v>
      </c>
      <c r="H33" s="36">
        <v>3763.25</v>
      </c>
      <c r="I33" s="36">
        <v>3817.05</v>
      </c>
      <c r="J33" s="36">
        <v>3863.15</v>
      </c>
      <c r="K33" s="31">
        <v>3770.95</v>
      </c>
      <c r="L33" s="31">
        <v>3671.05</v>
      </c>
      <c r="M33" s="31">
        <v>2.4436200000000001</v>
      </c>
      <c r="N33" s="1"/>
      <c r="O33" s="1"/>
    </row>
    <row r="34" spans="1:15" ht="12.75" customHeight="1">
      <c r="A34" s="33">
        <v>24</v>
      </c>
      <c r="B34" s="51" t="s">
        <v>323</v>
      </c>
      <c r="C34" s="31">
        <v>2450.85</v>
      </c>
      <c r="D34" s="36">
        <v>2436.5500000000002</v>
      </c>
      <c r="E34" s="36">
        <v>2415.5</v>
      </c>
      <c r="F34" s="36">
        <v>2380.15</v>
      </c>
      <c r="G34" s="36">
        <v>2359.1</v>
      </c>
      <c r="H34" s="36">
        <v>2471.9</v>
      </c>
      <c r="I34" s="36">
        <v>2492.9499999999998</v>
      </c>
      <c r="J34" s="36">
        <v>2528.3000000000002</v>
      </c>
      <c r="K34" s="31">
        <v>2457.6</v>
      </c>
      <c r="L34" s="31">
        <v>2401.1999999999998</v>
      </c>
      <c r="M34" s="31">
        <v>0.23835000000000001</v>
      </c>
      <c r="N34" s="1"/>
      <c r="O34" s="1"/>
    </row>
    <row r="35" spans="1:15" ht="12.75" customHeight="1">
      <c r="A35" s="33">
        <v>25</v>
      </c>
      <c r="B35" s="51" t="s">
        <v>324</v>
      </c>
      <c r="C35" s="31">
        <v>648.29999999999995</v>
      </c>
      <c r="D35" s="36">
        <v>650.33000000000004</v>
      </c>
      <c r="E35" s="36">
        <v>644.02</v>
      </c>
      <c r="F35" s="36">
        <v>639.73</v>
      </c>
      <c r="G35" s="36">
        <v>633.41999999999996</v>
      </c>
      <c r="H35" s="36">
        <v>654.62</v>
      </c>
      <c r="I35" s="36">
        <v>660.93</v>
      </c>
      <c r="J35" s="36">
        <v>665.22</v>
      </c>
      <c r="K35" s="31">
        <v>656.65</v>
      </c>
      <c r="L35" s="31">
        <v>646.04999999999995</v>
      </c>
      <c r="M35" s="31">
        <v>3.9628399999999999</v>
      </c>
      <c r="N35" s="1"/>
      <c r="O35" s="1"/>
    </row>
    <row r="36" spans="1:15" ht="12.75" customHeight="1">
      <c r="A36" s="33">
        <v>26</v>
      </c>
      <c r="B36" s="51" t="s">
        <v>325</v>
      </c>
      <c r="C36" s="31">
        <v>2871.05</v>
      </c>
      <c r="D36" s="36">
        <v>2889.35</v>
      </c>
      <c r="E36" s="36">
        <v>2831.7</v>
      </c>
      <c r="F36" s="36">
        <v>2792.35</v>
      </c>
      <c r="G36" s="36">
        <v>2734.7</v>
      </c>
      <c r="H36" s="36">
        <v>2928.7</v>
      </c>
      <c r="I36" s="36">
        <v>2986.35</v>
      </c>
      <c r="J36" s="36">
        <v>3025.7</v>
      </c>
      <c r="K36" s="31">
        <v>2947</v>
      </c>
      <c r="L36" s="31">
        <v>2850</v>
      </c>
      <c r="M36" s="31">
        <v>0.79408999999999996</v>
      </c>
      <c r="N36" s="1"/>
      <c r="O36" s="1"/>
    </row>
    <row r="37" spans="1:15" ht="12.75" customHeight="1">
      <c r="A37" s="33">
        <v>27</v>
      </c>
      <c r="B37" s="51" t="s">
        <v>54</v>
      </c>
      <c r="C37" s="31">
        <v>445.2</v>
      </c>
      <c r="D37" s="36">
        <v>444.43</v>
      </c>
      <c r="E37" s="36">
        <v>442.47</v>
      </c>
      <c r="F37" s="36">
        <v>439.73</v>
      </c>
      <c r="G37" s="36">
        <v>437.77</v>
      </c>
      <c r="H37" s="36">
        <v>447.17</v>
      </c>
      <c r="I37" s="36">
        <v>449.13</v>
      </c>
      <c r="J37" s="36">
        <v>451.87</v>
      </c>
      <c r="K37" s="31">
        <v>446.4</v>
      </c>
      <c r="L37" s="31">
        <v>441.7</v>
      </c>
      <c r="M37" s="31">
        <v>20.00637</v>
      </c>
      <c r="N37" s="1"/>
      <c r="O37" s="1"/>
    </row>
    <row r="38" spans="1:15" ht="12.75" customHeight="1">
      <c r="A38" s="33">
        <v>28</v>
      </c>
      <c r="B38" s="51" t="s">
        <v>326</v>
      </c>
      <c r="C38" s="31">
        <v>1788.05</v>
      </c>
      <c r="D38" s="36">
        <v>1773.93</v>
      </c>
      <c r="E38" s="36">
        <v>1754.17</v>
      </c>
      <c r="F38" s="36">
        <v>1720.28</v>
      </c>
      <c r="G38" s="36">
        <v>1700.52</v>
      </c>
      <c r="H38" s="36">
        <v>1807.82</v>
      </c>
      <c r="I38" s="36">
        <v>1827.58</v>
      </c>
      <c r="J38" s="36">
        <v>1861.47</v>
      </c>
      <c r="K38" s="31">
        <v>1793.7</v>
      </c>
      <c r="L38" s="31">
        <v>1740.05</v>
      </c>
      <c r="M38" s="31">
        <v>2.83257</v>
      </c>
      <c r="N38" s="1"/>
      <c r="O38" s="1"/>
    </row>
    <row r="39" spans="1:15" ht="12.75" customHeight="1">
      <c r="A39" s="33">
        <v>29</v>
      </c>
      <c r="B39" s="51" t="s">
        <v>327</v>
      </c>
      <c r="C39" s="31">
        <v>959</v>
      </c>
      <c r="D39" s="36">
        <v>962</v>
      </c>
      <c r="E39" s="36">
        <v>952.55</v>
      </c>
      <c r="F39" s="36">
        <v>946.1</v>
      </c>
      <c r="G39" s="36">
        <v>936.65</v>
      </c>
      <c r="H39" s="36">
        <v>968.45</v>
      </c>
      <c r="I39" s="36">
        <v>977.9</v>
      </c>
      <c r="J39" s="36">
        <v>984.35</v>
      </c>
      <c r="K39" s="31">
        <v>971.45</v>
      </c>
      <c r="L39" s="31">
        <v>955.55</v>
      </c>
      <c r="M39" s="31">
        <v>0.30542000000000002</v>
      </c>
      <c r="N39" s="1"/>
      <c r="O39" s="1"/>
    </row>
    <row r="40" spans="1:15" ht="12.75" customHeight="1">
      <c r="A40" s="33">
        <v>30</v>
      </c>
      <c r="B40" s="51" t="s">
        <v>846</v>
      </c>
      <c r="C40" s="31">
        <v>5130.8999999999996</v>
      </c>
      <c r="D40" s="36">
        <v>5090.32</v>
      </c>
      <c r="E40" s="36">
        <v>4940.63</v>
      </c>
      <c r="F40" s="36">
        <v>4750.37</v>
      </c>
      <c r="G40" s="36">
        <v>4600.68</v>
      </c>
      <c r="H40" s="36">
        <v>5280.58</v>
      </c>
      <c r="I40" s="36">
        <v>5430.27</v>
      </c>
      <c r="J40" s="36">
        <v>5620.53</v>
      </c>
      <c r="K40" s="31">
        <v>5240</v>
      </c>
      <c r="L40" s="31">
        <v>4900.05</v>
      </c>
      <c r="M40" s="31">
        <v>3.5130499999999998</v>
      </c>
      <c r="N40" s="1"/>
      <c r="O40" s="1"/>
    </row>
    <row r="41" spans="1:15" ht="12.75" customHeight="1">
      <c r="A41" s="33">
        <v>31</v>
      </c>
      <c r="B41" s="51" t="s">
        <v>315</v>
      </c>
      <c r="C41" s="31">
        <v>1636.95</v>
      </c>
      <c r="D41" s="36">
        <v>1640</v>
      </c>
      <c r="E41" s="36">
        <v>1614.05</v>
      </c>
      <c r="F41" s="36">
        <v>1591.15</v>
      </c>
      <c r="G41" s="36">
        <v>1565.2</v>
      </c>
      <c r="H41" s="36">
        <v>1662.9</v>
      </c>
      <c r="I41" s="36">
        <v>1688.85</v>
      </c>
      <c r="J41" s="36">
        <v>1711.75</v>
      </c>
      <c r="K41" s="31">
        <v>1665.95</v>
      </c>
      <c r="L41" s="31">
        <v>1617.1</v>
      </c>
      <c r="M41" s="31">
        <v>7.2213399999999996</v>
      </c>
      <c r="N41" s="1"/>
      <c r="O41" s="1"/>
    </row>
    <row r="42" spans="1:15" ht="12.75" customHeight="1">
      <c r="A42" s="33">
        <v>32</v>
      </c>
      <c r="B42" s="51" t="s">
        <v>55</v>
      </c>
      <c r="C42" s="31">
        <v>5084.55</v>
      </c>
      <c r="D42" s="36">
        <v>5060.0200000000004</v>
      </c>
      <c r="E42" s="36">
        <v>5020.03</v>
      </c>
      <c r="F42" s="36">
        <v>4955.5200000000004</v>
      </c>
      <c r="G42" s="36">
        <v>4915.53</v>
      </c>
      <c r="H42" s="36">
        <v>5124.53</v>
      </c>
      <c r="I42" s="36">
        <v>5164.5200000000004</v>
      </c>
      <c r="J42" s="36">
        <v>5229.03</v>
      </c>
      <c r="K42" s="31">
        <v>5100</v>
      </c>
      <c r="L42" s="31">
        <v>4995.5</v>
      </c>
      <c r="M42" s="31">
        <v>4.14391</v>
      </c>
      <c r="N42" s="1"/>
      <c r="O42" s="1"/>
    </row>
    <row r="43" spans="1:15" ht="12.75" customHeight="1">
      <c r="A43" s="33">
        <v>33</v>
      </c>
      <c r="B43" s="51" t="s">
        <v>57</v>
      </c>
      <c r="C43" s="31">
        <v>382.55</v>
      </c>
      <c r="D43" s="36">
        <v>383.85</v>
      </c>
      <c r="E43" s="36">
        <v>379.7</v>
      </c>
      <c r="F43" s="36">
        <v>376.85</v>
      </c>
      <c r="G43" s="36">
        <v>372.7</v>
      </c>
      <c r="H43" s="36">
        <v>386.7</v>
      </c>
      <c r="I43" s="36">
        <v>390.85</v>
      </c>
      <c r="J43" s="36">
        <v>393.7</v>
      </c>
      <c r="K43" s="31">
        <v>388</v>
      </c>
      <c r="L43" s="31">
        <v>381</v>
      </c>
      <c r="M43" s="31">
        <v>25.760619999999999</v>
      </c>
      <c r="N43" s="1"/>
      <c r="O43" s="1"/>
    </row>
    <row r="44" spans="1:15" ht="12.75" customHeight="1">
      <c r="A44" s="33">
        <v>34</v>
      </c>
      <c r="B44" s="51" t="s">
        <v>328</v>
      </c>
      <c r="C44" s="31">
        <v>268.64999999999998</v>
      </c>
      <c r="D44" s="36">
        <v>269.12</v>
      </c>
      <c r="E44" s="36">
        <v>264.52999999999997</v>
      </c>
      <c r="F44" s="36">
        <v>260.42</v>
      </c>
      <c r="G44" s="36">
        <v>255.83</v>
      </c>
      <c r="H44" s="36">
        <v>273.23</v>
      </c>
      <c r="I44" s="36">
        <v>277.82</v>
      </c>
      <c r="J44" s="36">
        <v>281.93</v>
      </c>
      <c r="K44" s="31">
        <v>273.7</v>
      </c>
      <c r="L44" s="31">
        <v>265</v>
      </c>
      <c r="M44" s="31">
        <v>3.78653</v>
      </c>
      <c r="N44" s="1"/>
      <c r="O44" s="1"/>
    </row>
    <row r="45" spans="1:15" ht="12.75" customHeight="1">
      <c r="A45" s="33">
        <v>35</v>
      </c>
      <c r="B45" s="51" t="s">
        <v>845</v>
      </c>
      <c r="C45" s="31">
        <v>619.9</v>
      </c>
      <c r="D45" s="36">
        <v>619.5</v>
      </c>
      <c r="E45" s="36">
        <v>615.70000000000005</v>
      </c>
      <c r="F45" s="36">
        <v>611.5</v>
      </c>
      <c r="G45" s="36">
        <v>607.70000000000005</v>
      </c>
      <c r="H45" s="36">
        <v>623.70000000000005</v>
      </c>
      <c r="I45" s="36">
        <v>627.5</v>
      </c>
      <c r="J45" s="36">
        <v>631.70000000000005</v>
      </c>
      <c r="K45" s="31">
        <v>623.29999999999995</v>
      </c>
      <c r="L45" s="31">
        <v>615.29999999999995</v>
      </c>
      <c r="M45" s="31">
        <v>1.28905</v>
      </c>
      <c r="N45" s="1"/>
      <c r="O45" s="1"/>
    </row>
    <row r="46" spans="1:15" ht="12.75" customHeight="1">
      <c r="A46" s="33">
        <v>36</v>
      </c>
      <c r="B46" s="51" t="s">
        <v>329</v>
      </c>
      <c r="C46" s="31">
        <v>576.70000000000005</v>
      </c>
      <c r="D46" s="36">
        <v>571.77</v>
      </c>
      <c r="E46" s="36">
        <v>563.67999999999995</v>
      </c>
      <c r="F46" s="36">
        <v>550.66999999999996</v>
      </c>
      <c r="G46" s="36">
        <v>542.58000000000004</v>
      </c>
      <c r="H46" s="36">
        <v>584.78</v>
      </c>
      <c r="I46" s="36">
        <v>592.87</v>
      </c>
      <c r="J46" s="36">
        <v>605.88</v>
      </c>
      <c r="K46" s="31">
        <v>579.85</v>
      </c>
      <c r="L46" s="31">
        <v>558.75</v>
      </c>
      <c r="M46" s="31">
        <v>2.4481099999999998</v>
      </c>
      <c r="N46" s="1"/>
      <c r="O46" s="1"/>
    </row>
    <row r="47" spans="1:15" ht="12.75" customHeight="1">
      <c r="A47" s="33">
        <v>37</v>
      </c>
      <c r="B47" s="51" t="s">
        <v>58</v>
      </c>
      <c r="C47" s="31">
        <v>179.9</v>
      </c>
      <c r="D47" s="36">
        <v>180.03</v>
      </c>
      <c r="E47" s="36">
        <v>178.92</v>
      </c>
      <c r="F47" s="36">
        <v>177.93</v>
      </c>
      <c r="G47" s="36">
        <v>176.82</v>
      </c>
      <c r="H47" s="36">
        <v>181.02</v>
      </c>
      <c r="I47" s="36">
        <v>182.13</v>
      </c>
      <c r="J47" s="36">
        <v>183.12</v>
      </c>
      <c r="K47" s="31">
        <v>181.15</v>
      </c>
      <c r="L47" s="31">
        <v>179.05</v>
      </c>
      <c r="M47" s="31">
        <v>71.694779999999994</v>
      </c>
      <c r="N47" s="1"/>
      <c r="O47" s="1"/>
    </row>
    <row r="48" spans="1:15" ht="12.75" customHeight="1">
      <c r="A48" s="33">
        <v>38</v>
      </c>
      <c r="B48" s="51" t="s">
        <v>60</v>
      </c>
      <c r="C48" s="31">
        <v>3240.25</v>
      </c>
      <c r="D48" s="36">
        <v>3252.57</v>
      </c>
      <c r="E48" s="36">
        <v>3210.93</v>
      </c>
      <c r="F48" s="36">
        <v>3181.62</v>
      </c>
      <c r="G48" s="36">
        <v>3139.98</v>
      </c>
      <c r="H48" s="36">
        <v>3281.88</v>
      </c>
      <c r="I48" s="36">
        <v>3323.52</v>
      </c>
      <c r="J48" s="36">
        <v>3352.83</v>
      </c>
      <c r="K48" s="31">
        <v>3294.2</v>
      </c>
      <c r="L48" s="31">
        <v>3223.25</v>
      </c>
      <c r="M48" s="31">
        <v>11.025539999999999</v>
      </c>
      <c r="N48" s="1"/>
      <c r="O48" s="1"/>
    </row>
    <row r="49" spans="1:15" ht="12.75" customHeight="1">
      <c r="A49" s="33">
        <v>39</v>
      </c>
      <c r="B49" s="51" t="s">
        <v>330</v>
      </c>
      <c r="C49" s="31">
        <v>341.45</v>
      </c>
      <c r="D49" s="36">
        <v>339.73</v>
      </c>
      <c r="E49" s="36">
        <v>334.52</v>
      </c>
      <c r="F49" s="36">
        <v>327.58</v>
      </c>
      <c r="G49" s="36">
        <v>322.37</v>
      </c>
      <c r="H49" s="36">
        <v>346.67</v>
      </c>
      <c r="I49" s="36">
        <v>351.88</v>
      </c>
      <c r="J49" s="36">
        <v>358.82</v>
      </c>
      <c r="K49" s="31">
        <v>344.95</v>
      </c>
      <c r="L49" s="31">
        <v>332.8</v>
      </c>
      <c r="M49" s="31">
        <v>35.308630000000001</v>
      </c>
      <c r="N49" s="1"/>
      <c r="O49" s="1"/>
    </row>
    <row r="50" spans="1:15" ht="12.75" customHeight="1">
      <c r="A50" s="33">
        <v>40</v>
      </c>
      <c r="B50" s="51" t="s">
        <v>61</v>
      </c>
      <c r="C50" s="31">
        <v>1908</v>
      </c>
      <c r="D50" s="36">
        <v>1910.82</v>
      </c>
      <c r="E50" s="36">
        <v>1891.63</v>
      </c>
      <c r="F50" s="36">
        <v>1875.27</v>
      </c>
      <c r="G50" s="36">
        <v>1856.08</v>
      </c>
      <c r="H50" s="36">
        <v>1927.18</v>
      </c>
      <c r="I50" s="36">
        <v>1946.37</v>
      </c>
      <c r="J50" s="36">
        <v>1962.73</v>
      </c>
      <c r="K50" s="31">
        <v>1930</v>
      </c>
      <c r="L50" s="31">
        <v>1894.45</v>
      </c>
      <c r="M50" s="31">
        <v>4.4415399999999998</v>
      </c>
      <c r="N50" s="1"/>
      <c r="O50" s="1"/>
    </row>
    <row r="51" spans="1:15" ht="12.75" customHeight="1">
      <c r="A51" s="33">
        <v>41</v>
      </c>
      <c r="B51" s="51" t="s">
        <v>62</v>
      </c>
      <c r="C51" s="31">
        <v>7389.15</v>
      </c>
      <c r="D51" s="36">
        <v>7391.68</v>
      </c>
      <c r="E51" s="36">
        <v>7297.47</v>
      </c>
      <c r="F51" s="36">
        <v>7205.78</v>
      </c>
      <c r="G51" s="36">
        <v>7111.57</v>
      </c>
      <c r="H51" s="36">
        <v>7483.37</v>
      </c>
      <c r="I51" s="36">
        <v>7577.58</v>
      </c>
      <c r="J51" s="36">
        <v>7669.27</v>
      </c>
      <c r="K51" s="31">
        <v>7485.9</v>
      </c>
      <c r="L51" s="31">
        <v>7300</v>
      </c>
      <c r="M51" s="31">
        <v>0.27007999999999999</v>
      </c>
      <c r="N51" s="1"/>
      <c r="O51" s="1"/>
    </row>
    <row r="52" spans="1:15" ht="12.75" customHeight="1">
      <c r="A52" s="33">
        <v>42</v>
      </c>
      <c r="B52" s="51" t="s">
        <v>64</v>
      </c>
      <c r="C52" s="31">
        <v>738.75</v>
      </c>
      <c r="D52" s="36">
        <v>736.13</v>
      </c>
      <c r="E52" s="36">
        <v>728.27</v>
      </c>
      <c r="F52" s="36">
        <v>717.78</v>
      </c>
      <c r="G52" s="36">
        <v>709.92</v>
      </c>
      <c r="H52" s="36">
        <v>746.62</v>
      </c>
      <c r="I52" s="36">
        <v>754.48</v>
      </c>
      <c r="J52" s="36">
        <v>764.97</v>
      </c>
      <c r="K52" s="31">
        <v>744</v>
      </c>
      <c r="L52" s="31">
        <v>725.65</v>
      </c>
      <c r="M52" s="31">
        <v>12.484299999999999</v>
      </c>
      <c r="N52" s="1"/>
      <c r="O52" s="1"/>
    </row>
    <row r="53" spans="1:15" ht="12.75" customHeight="1">
      <c r="A53" s="33">
        <v>43</v>
      </c>
      <c r="B53" s="51" t="s">
        <v>65</v>
      </c>
      <c r="C53" s="31">
        <v>895.75</v>
      </c>
      <c r="D53" s="36">
        <v>895.12</v>
      </c>
      <c r="E53" s="36">
        <v>885.73</v>
      </c>
      <c r="F53" s="36">
        <v>875.72</v>
      </c>
      <c r="G53" s="36">
        <v>866.33</v>
      </c>
      <c r="H53" s="36">
        <v>905.13</v>
      </c>
      <c r="I53" s="36">
        <v>914.52</v>
      </c>
      <c r="J53" s="36">
        <v>924.53</v>
      </c>
      <c r="K53" s="31">
        <v>904.5</v>
      </c>
      <c r="L53" s="31">
        <v>885.1</v>
      </c>
      <c r="M53" s="31">
        <v>14.81077</v>
      </c>
      <c r="N53" s="1"/>
      <c r="O53" s="1"/>
    </row>
    <row r="54" spans="1:15" ht="12.75" customHeight="1">
      <c r="A54" s="33">
        <v>44</v>
      </c>
      <c r="B54" s="51" t="s">
        <v>331</v>
      </c>
      <c r="C54" s="31">
        <v>457.8</v>
      </c>
      <c r="D54" s="36">
        <v>460.92</v>
      </c>
      <c r="E54" s="36">
        <v>433.88</v>
      </c>
      <c r="F54" s="36">
        <v>409.97</v>
      </c>
      <c r="G54" s="36">
        <v>382.93</v>
      </c>
      <c r="H54" s="36">
        <v>484.83</v>
      </c>
      <c r="I54" s="36">
        <v>511.87</v>
      </c>
      <c r="J54" s="36">
        <v>535.78</v>
      </c>
      <c r="K54" s="31">
        <v>487.95</v>
      </c>
      <c r="L54" s="31">
        <v>437</v>
      </c>
      <c r="M54" s="31">
        <v>80.72063</v>
      </c>
      <c r="N54" s="1"/>
      <c r="O54" s="1"/>
    </row>
    <row r="55" spans="1:15" ht="12.75" customHeight="1">
      <c r="A55" s="33">
        <v>45</v>
      </c>
      <c r="B55" s="51" t="s">
        <v>269</v>
      </c>
      <c r="C55" s="31">
        <v>3808.05</v>
      </c>
      <c r="D55" s="36">
        <v>3811.02</v>
      </c>
      <c r="E55" s="36">
        <v>3772.03</v>
      </c>
      <c r="F55" s="36">
        <v>3736.02</v>
      </c>
      <c r="G55" s="36">
        <v>3697.03</v>
      </c>
      <c r="H55" s="36">
        <v>3847.03</v>
      </c>
      <c r="I55" s="36">
        <v>3886.02</v>
      </c>
      <c r="J55" s="36">
        <v>3922.03</v>
      </c>
      <c r="K55" s="31">
        <v>3850</v>
      </c>
      <c r="L55" s="31">
        <v>3775</v>
      </c>
      <c r="M55" s="31">
        <v>2.8167900000000001</v>
      </c>
      <c r="N55" s="1"/>
      <c r="O55" s="1"/>
    </row>
    <row r="56" spans="1:15" ht="12" customHeight="1">
      <c r="A56" s="33">
        <v>46</v>
      </c>
      <c r="B56" s="51" t="s">
        <v>66</v>
      </c>
      <c r="C56" s="31">
        <v>1020.9</v>
      </c>
      <c r="D56" s="36">
        <v>1017.45</v>
      </c>
      <c r="E56" s="36">
        <v>1012.5</v>
      </c>
      <c r="F56" s="36">
        <v>1004.1</v>
      </c>
      <c r="G56" s="36">
        <v>999.15</v>
      </c>
      <c r="H56" s="36">
        <v>1025.8499999999999</v>
      </c>
      <c r="I56" s="36">
        <v>1030.8</v>
      </c>
      <c r="J56" s="36">
        <v>1039.2</v>
      </c>
      <c r="K56" s="31">
        <v>1022.4</v>
      </c>
      <c r="L56" s="31">
        <v>1009.05</v>
      </c>
      <c r="M56" s="31">
        <v>78.555580000000006</v>
      </c>
      <c r="N56" s="1"/>
      <c r="O56" s="1"/>
    </row>
    <row r="57" spans="1:15" ht="12.75" customHeight="1">
      <c r="A57" s="33">
        <v>47</v>
      </c>
      <c r="B57" s="51" t="s">
        <v>67</v>
      </c>
      <c r="C57" s="31">
        <v>4844.5</v>
      </c>
      <c r="D57" s="36">
        <v>4830.0200000000004</v>
      </c>
      <c r="E57" s="36">
        <v>4802.03</v>
      </c>
      <c r="F57" s="36">
        <v>4759.57</v>
      </c>
      <c r="G57" s="36">
        <v>4731.58</v>
      </c>
      <c r="H57" s="36">
        <v>4872.4799999999996</v>
      </c>
      <c r="I57" s="36">
        <v>4900.47</v>
      </c>
      <c r="J57" s="36">
        <v>4942.93</v>
      </c>
      <c r="K57" s="31">
        <v>4858</v>
      </c>
      <c r="L57" s="31">
        <v>4787.55</v>
      </c>
      <c r="M57" s="31">
        <v>2.49498</v>
      </c>
      <c r="N57" s="1"/>
      <c r="O57" s="1"/>
    </row>
    <row r="58" spans="1:15" ht="12.75" customHeight="1">
      <c r="A58" s="33">
        <v>48</v>
      </c>
      <c r="B58" s="51" t="s">
        <v>70</v>
      </c>
      <c r="C58" s="31">
        <v>7494.3</v>
      </c>
      <c r="D58" s="36">
        <v>7477.68</v>
      </c>
      <c r="E58" s="36">
        <v>7443.67</v>
      </c>
      <c r="F58" s="36">
        <v>7393.03</v>
      </c>
      <c r="G58" s="36">
        <v>7359.02</v>
      </c>
      <c r="H58" s="36">
        <v>7528.32</v>
      </c>
      <c r="I58" s="36">
        <v>7562.33</v>
      </c>
      <c r="J58" s="36">
        <v>7612.97</v>
      </c>
      <c r="K58" s="31">
        <v>7511.7</v>
      </c>
      <c r="L58" s="31">
        <v>7427.05</v>
      </c>
      <c r="M58" s="31">
        <v>6.5037200000000004</v>
      </c>
      <c r="N58" s="1"/>
      <c r="O58" s="1"/>
    </row>
    <row r="59" spans="1:15" ht="12.75" customHeight="1">
      <c r="A59" s="33">
        <v>49</v>
      </c>
      <c r="B59" s="51" t="s">
        <v>69</v>
      </c>
      <c r="C59" s="31">
        <v>1550.9</v>
      </c>
      <c r="D59" s="36">
        <v>1551.9</v>
      </c>
      <c r="E59" s="36">
        <v>1540.2</v>
      </c>
      <c r="F59" s="36">
        <v>1529.5</v>
      </c>
      <c r="G59" s="36">
        <v>1517.8</v>
      </c>
      <c r="H59" s="36">
        <v>1562.6</v>
      </c>
      <c r="I59" s="36">
        <v>1574.3</v>
      </c>
      <c r="J59" s="36">
        <v>1585</v>
      </c>
      <c r="K59" s="31">
        <v>1563.6</v>
      </c>
      <c r="L59" s="31">
        <v>1541.2</v>
      </c>
      <c r="M59" s="31">
        <v>9.2090499999999995</v>
      </c>
      <c r="N59" s="1"/>
      <c r="O59" s="1"/>
    </row>
    <row r="60" spans="1:15" ht="12.75" customHeight="1">
      <c r="A60" s="33">
        <v>50</v>
      </c>
      <c r="B60" s="51" t="s">
        <v>270</v>
      </c>
      <c r="C60" s="31">
        <v>7125.05</v>
      </c>
      <c r="D60" s="36">
        <v>7123.17</v>
      </c>
      <c r="E60" s="36">
        <v>7099.58</v>
      </c>
      <c r="F60" s="36">
        <v>7074.12</v>
      </c>
      <c r="G60" s="36">
        <v>7050.53</v>
      </c>
      <c r="H60" s="36">
        <v>7148.63</v>
      </c>
      <c r="I60" s="36">
        <v>7172.22</v>
      </c>
      <c r="J60" s="36">
        <v>7197.68</v>
      </c>
      <c r="K60" s="31">
        <v>7146.75</v>
      </c>
      <c r="L60" s="31">
        <v>7097.7</v>
      </c>
      <c r="M60" s="31">
        <v>0.13303000000000001</v>
      </c>
      <c r="N60" s="1"/>
      <c r="O60" s="1"/>
    </row>
    <row r="61" spans="1:15" ht="12.75" customHeight="1">
      <c r="A61" s="33">
        <v>51</v>
      </c>
      <c r="B61" s="51" t="s">
        <v>335</v>
      </c>
      <c r="C61" s="31">
        <v>2229.8000000000002</v>
      </c>
      <c r="D61" s="36">
        <v>2225.5500000000002</v>
      </c>
      <c r="E61" s="36">
        <v>2206.6</v>
      </c>
      <c r="F61" s="36">
        <v>2183.4</v>
      </c>
      <c r="G61" s="36">
        <v>2164.4499999999998</v>
      </c>
      <c r="H61" s="36">
        <v>2248.75</v>
      </c>
      <c r="I61" s="36">
        <v>2267.6999999999998</v>
      </c>
      <c r="J61" s="36">
        <v>2290.9</v>
      </c>
      <c r="K61" s="31">
        <v>2244.5</v>
      </c>
      <c r="L61" s="31">
        <v>2202.35</v>
      </c>
      <c r="M61" s="31">
        <v>0.39701999999999998</v>
      </c>
      <c r="N61" s="1"/>
      <c r="O61" s="1"/>
    </row>
    <row r="62" spans="1:15" ht="12.75" customHeight="1">
      <c r="A62" s="33">
        <v>52</v>
      </c>
      <c r="B62" s="51" t="s">
        <v>71</v>
      </c>
      <c r="C62" s="31">
        <v>2502.6</v>
      </c>
      <c r="D62" s="36">
        <v>2476.52</v>
      </c>
      <c r="E62" s="36">
        <v>2433.08</v>
      </c>
      <c r="F62" s="36">
        <v>2363.5700000000002</v>
      </c>
      <c r="G62" s="36">
        <v>2320.13</v>
      </c>
      <c r="H62" s="36">
        <v>2546.0300000000002</v>
      </c>
      <c r="I62" s="36">
        <v>2589.4699999999998</v>
      </c>
      <c r="J62" s="36">
        <v>2658.98</v>
      </c>
      <c r="K62" s="31">
        <v>2519.9499999999998</v>
      </c>
      <c r="L62" s="31">
        <v>2407</v>
      </c>
      <c r="M62" s="31">
        <v>5.1027500000000003</v>
      </c>
      <c r="N62" s="1"/>
      <c r="O62" s="1"/>
    </row>
    <row r="63" spans="1:15" ht="12.75" customHeight="1">
      <c r="A63" s="33">
        <v>53</v>
      </c>
      <c r="B63" s="51" t="s">
        <v>72</v>
      </c>
      <c r="C63" s="31">
        <v>435.1</v>
      </c>
      <c r="D63" s="36">
        <v>434.93</v>
      </c>
      <c r="E63" s="36">
        <v>420.37</v>
      </c>
      <c r="F63" s="36">
        <v>405.63</v>
      </c>
      <c r="G63" s="36">
        <v>391.07</v>
      </c>
      <c r="H63" s="36">
        <v>449.67</v>
      </c>
      <c r="I63" s="36">
        <v>464.23</v>
      </c>
      <c r="J63" s="36">
        <v>478.97</v>
      </c>
      <c r="K63" s="31">
        <v>449.5</v>
      </c>
      <c r="L63" s="31">
        <v>420.2</v>
      </c>
      <c r="M63" s="31">
        <v>163.59275</v>
      </c>
      <c r="N63" s="1"/>
      <c r="O63" s="1"/>
    </row>
    <row r="64" spans="1:15" ht="12.75" customHeight="1">
      <c r="A64" s="33">
        <v>54</v>
      </c>
      <c r="B64" s="51" t="s">
        <v>73</v>
      </c>
      <c r="C64" s="31">
        <v>239.55</v>
      </c>
      <c r="D64" s="36">
        <v>238.7</v>
      </c>
      <c r="E64" s="36">
        <v>235.95</v>
      </c>
      <c r="F64" s="36">
        <v>232.35</v>
      </c>
      <c r="G64" s="36">
        <v>229.6</v>
      </c>
      <c r="H64" s="36">
        <v>242.3</v>
      </c>
      <c r="I64" s="36">
        <v>245.05</v>
      </c>
      <c r="J64" s="36">
        <v>248.65</v>
      </c>
      <c r="K64" s="31">
        <v>241.45</v>
      </c>
      <c r="L64" s="31">
        <v>235.1</v>
      </c>
      <c r="M64" s="31">
        <v>139.12743</v>
      </c>
      <c r="N64" s="1"/>
      <c r="O64" s="1"/>
    </row>
    <row r="65" spans="1:15" ht="12.75" customHeight="1">
      <c r="A65" s="33">
        <v>55</v>
      </c>
      <c r="B65" s="51" t="s">
        <v>74</v>
      </c>
      <c r="C65" s="31">
        <v>211.9</v>
      </c>
      <c r="D65" s="36">
        <v>211.53</v>
      </c>
      <c r="E65" s="36">
        <v>209.87</v>
      </c>
      <c r="F65" s="36">
        <v>207.83</v>
      </c>
      <c r="G65" s="36">
        <v>206.17</v>
      </c>
      <c r="H65" s="36">
        <v>213.57</v>
      </c>
      <c r="I65" s="36">
        <v>215.23</v>
      </c>
      <c r="J65" s="36">
        <v>217.27</v>
      </c>
      <c r="K65" s="31">
        <v>213.2</v>
      </c>
      <c r="L65" s="31">
        <v>209.5</v>
      </c>
      <c r="M65" s="31">
        <v>298.26454999999999</v>
      </c>
      <c r="N65" s="1"/>
      <c r="O65" s="1"/>
    </row>
    <row r="66" spans="1:15" ht="12.75" customHeight="1">
      <c r="A66" s="33">
        <v>56</v>
      </c>
      <c r="B66" s="51" t="s">
        <v>271</v>
      </c>
      <c r="C66" s="31">
        <v>107.25</v>
      </c>
      <c r="D66" s="36">
        <v>106.77</v>
      </c>
      <c r="E66" s="36">
        <v>105.13</v>
      </c>
      <c r="F66" s="36">
        <v>103.02</v>
      </c>
      <c r="G66" s="36">
        <v>101.38</v>
      </c>
      <c r="H66" s="36">
        <v>108.88</v>
      </c>
      <c r="I66" s="36">
        <v>110.52</v>
      </c>
      <c r="J66" s="36">
        <v>112.63</v>
      </c>
      <c r="K66" s="31">
        <v>108.4</v>
      </c>
      <c r="L66" s="31">
        <v>104.65</v>
      </c>
      <c r="M66" s="31">
        <v>482.19117</v>
      </c>
      <c r="N66" s="1"/>
      <c r="O66" s="1"/>
    </row>
    <row r="67" spans="1:15" ht="12.75" customHeight="1">
      <c r="A67" s="33">
        <v>57</v>
      </c>
      <c r="B67" s="51" t="s">
        <v>336</v>
      </c>
      <c r="C67" s="31">
        <v>43.95</v>
      </c>
      <c r="D67" s="36">
        <v>43.6</v>
      </c>
      <c r="E67" s="36">
        <v>42.95</v>
      </c>
      <c r="F67" s="36">
        <v>41.95</v>
      </c>
      <c r="G67" s="36">
        <v>41.3</v>
      </c>
      <c r="H67" s="36">
        <v>44.6</v>
      </c>
      <c r="I67" s="36">
        <v>45.25</v>
      </c>
      <c r="J67" s="36">
        <v>46.25</v>
      </c>
      <c r="K67" s="31">
        <v>44.25</v>
      </c>
      <c r="L67" s="31">
        <v>42.6</v>
      </c>
      <c r="M67" s="31">
        <v>582.23238000000003</v>
      </c>
      <c r="N67" s="1"/>
      <c r="O67" s="1"/>
    </row>
    <row r="68" spans="1:15" ht="12.75" customHeight="1">
      <c r="A68" s="33">
        <v>58</v>
      </c>
      <c r="B68" s="51" t="s">
        <v>332</v>
      </c>
      <c r="C68" s="31">
        <v>2776.4</v>
      </c>
      <c r="D68" s="36">
        <v>2764.52</v>
      </c>
      <c r="E68" s="36">
        <v>2740.03</v>
      </c>
      <c r="F68" s="36">
        <v>2703.67</v>
      </c>
      <c r="G68" s="36">
        <v>2679.18</v>
      </c>
      <c r="H68" s="36">
        <v>2800.88</v>
      </c>
      <c r="I68" s="36">
        <v>2825.37</v>
      </c>
      <c r="J68" s="36">
        <v>2861.73</v>
      </c>
      <c r="K68" s="31">
        <v>2789</v>
      </c>
      <c r="L68" s="31">
        <v>2728.15</v>
      </c>
      <c r="M68" s="31">
        <v>0.10208</v>
      </c>
      <c r="N68" s="1"/>
      <c r="O68" s="1"/>
    </row>
    <row r="69" spans="1:15" ht="12.75" customHeight="1">
      <c r="A69" s="33">
        <v>59</v>
      </c>
      <c r="B69" s="51" t="s">
        <v>75</v>
      </c>
      <c r="C69" s="31">
        <v>1659.95</v>
      </c>
      <c r="D69" s="36">
        <v>1663.37</v>
      </c>
      <c r="E69" s="36">
        <v>1642.58</v>
      </c>
      <c r="F69" s="36">
        <v>1625.22</v>
      </c>
      <c r="G69" s="36">
        <v>1604.43</v>
      </c>
      <c r="H69" s="36">
        <v>1680.73</v>
      </c>
      <c r="I69" s="36">
        <v>1701.52</v>
      </c>
      <c r="J69" s="36">
        <v>1718.88</v>
      </c>
      <c r="K69" s="31">
        <v>1684.15</v>
      </c>
      <c r="L69" s="31">
        <v>1646</v>
      </c>
      <c r="M69" s="31">
        <v>2.4687000000000001</v>
      </c>
      <c r="N69" s="1"/>
      <c r="O69" s="1"/>
    </row>
    <row r="70" spans="1:15" ht="12.75" customHeight="1">
      <c r="A70" s="33">
        <v>60</v>
      </c>
      <c r="B70" s="51" t="s">
        <v>337</v>
      </c>
      <c r="C70" s="31">
        <v>5170.1000000000004</v>
      </c>
      <c r="D70" s="36">
        <v>5187.7</v>
      </c>
      <c r="E70" s="36">
        <v>5121.3999999999996</v>
      </c>
      <c r="F70" s="36">
        <v>5072.7</v>
      </c>
      <c r="G70" s="36">
        <v>5006.3999999999996</v>
      </c>
      <c r="H70" s="36">
        <v>5236.3999999999996</v>
      </c>
      <c r="I70" s="36">
        <v>5302.7</v>
      </c>
      <c r="J70" s="36">
        <v>5351.4</v>
      </c>
      <c r="K70" s="31">
        <v>5254</v>
      </c>
      <c r="L70" s="31">
        <v>5139</v>
      </c>
      <c r="M70" s="31">
        <v>0.10657</v>
      </c>
      <c r="N70" s="1"/>
      <c r="O70" s="1"/>
    </row>
    <row r="71" spans="1:15" ht="12.75" customHeight="1">
      <c r="A71" s="33">
        <v>61</v>
      </c>
      <c r="B71" s="51" t="s">
        <v>333</v>
      </c>
      <c r="C71" s="31">
        <v>2375.0500000000002</v>
      </c>
      <c r="D71" s="36">
        <v>2397.3200000000002</v>
      </c>
      <c r="E71" s="36">
        <v>2339.63</v>
      </c>
      <c r="F71" s="36">
        <v>2304.2199999999998</v>
      </c>
      <c r="G71" s="36">
        <v>2246.5300000000002</v>
      </c>
      <c r="H71" s="36">
        <v>2432.73</v>
      </c>
      <c r="I71" s="36">
        <v>2490.42</v>
      </c>
      <c r="J71" s="36">
        <v>2525.83</v>
      </c>
      <c r="K71" s="31">
        <v>2455</v>
      </c>
      <c r="L71" s="31">
        <v>2361.9</v>
      </c>
      <c r="M71" s="31">
        <v>2.8624299999999998</v>
      </c>
      <c r="N71" s="1"/>
      <c r="O71" s="1"/>
    </row>
    <row r="72" spans="1:15" ht="12.75" customHeight="1">
      <c r="A72" s="33">
        <v>62</v>
      </c>
      <c r="B72" s="51" t="s">
        <v>77</v>
      </c>
      <c r="C72" s="31">
        <v>729</v>
      </c>
      <c r="D72" s="36">
        <v>730.57</v>
      </c>
      <c r="E72" s="36">
        <v>718.43</v>
      </c>
      <c r="F72" s="36">
        <v>707.87</v>
      </c>
      <c r="G72" s="36">
        <v>695.73</v>
      </c>
      <c r="H72" s="36">
        <v>741.13</v>
      </c>
      <c r="I72" s="36">
        <v>753.27</v>
      </c>
      <c r="J72" s="36">
        <v>763.83</v>
      </c>
      <c r="K72" s="31">
        <v>742.7</v>
      </c>
      <c r="L72" s="31">
        <v>720</v>
      </c>
      <c r="M72" s="31">
        <v>14.31826</v>
      </c>
      <c r="N72" s="1"/>
      <c r="O72" s="1"/>
    </row>
    <row r="73" spans="1:15" ht="12.75" customHeight="1">
      <c r="A73" s="33">
        <v>63</v>
      </c>
      <c r="B73" s="51" t="s">
        <v>338</v>
      </c>
      <c r="C73" s="31">
        <v>1064.4000000000001</v>
      </c>
      <c r="D73" s="36">
        <v>1071.1300000000001</v>
      </c>
      <c r="E73" s="36">
        <v>1053.27</v>
      </c>
      <c r="F73" s="36">
        <v>1042.1300000000001</v>
      </c>
      <c r="G73" s="36">
        <v>1024.27</v>
      </c>
      <c r="H73" s="36">
        <v>1082.27</v>
      </c>
      <c r="I73" s="36">
        <v>1100.1300000000001</v>
      </c>
      <c r="J73" s="36">
        <v>1111.27</v>
      </c>
      <c r="K73" s="31">
        <v>1089</v>
      </c>
      <c r="L73" s="31">
        <v>1060</v>
      </c>
      <c r="M73" s="31">
        <v>4.8985399999999997</v>
      </c>
      <c r="N73" s="1"/>
      <c r="O73" s="1"/>
    </row>
    <row r="74" spans="1:15" ht="12.75" customHeight="1">
      <c r="A74" s="33">
        <v>64</v>
      </c>
      <c r="B74" s="51" t="s">
        <v>76</v>
      </c>
      <c r="C74" s="31">
        <v>136.80000000000001</v>
      </c>
      <c r="D74" s="36">
        <v>137</v>
      </c>
      <c r="E74" s="36">
        <v>135.30000000000001</v>
      </c>
      <c r="F74" s="36">
        <v>133.80000000000001</v>
      </c>
      <c r="G74" s="36">
        <v>132.1</v>
      </c>
      <c r="H74" s="36">
        <v>138.5</v>
      </c>
      <c r="I74" s="36">
        <v>140.19999999999999</v>
      </c>
      <c r="J74" s="36">
        <v>141.69999999999999</v>
      </c>
      <c r="K74" s="31">
        <v>138.69999999999999</v>
      </c>
      <c r="L74" s="31">
        <v>135.5</v>
      </c>
      <c r="M74" s="31">
        <v>131.97189</v>
      </c>
      <c r="N74" s="1"/>
      <c r="O74" s="1"/>
    </row>
    <row r="75" spans="1:15" ht="12.75" customHeight="1">
      <c r="A75" s="33">
        <v>65</v>
      </c>
      <c r="B75" s="51" t="s">
        <v>78</v>
      </c>
      <c r="C75" s="31">
        <v>1108.2</v>
      </c>
      <c r="D75" s="36">
        <v>1105.8499999999999</v>
      </c>
      <c r="E75" s="36">
        <v>1093.3499999999999</v>
      </c>
      <c r="F75" s="36">
        <v>1078.5</v>
      </c>
      <c r="G75" s="36">
        <v>1066</v>
      </c>
      <c r="H75" s="36">
        <v>1120.7</v>
      </c>
      <c r="I75" s="36">
        <v>1133.2</v>
      </c>
      <c r="J75" s="36">
        <v>1148.05</v>
      </c>
      <c r="K75" s="31">
        <v>1118.3499999999999</v>
      </c>
      <c r="L75" s="31">
        <v>1091</v>
      </c>
      <c r="M75" s="31">
        <v>13.389480000000001</v>
      </c>
      <c r="N75" s="1"/>
      <c r="O75" s="1"/>
    </row>
    <row r="76" spans="1:15" ht="12.75" customHeight="1">
      <c r="A76" s="33">
        <v>66</v>
      </c>
      <c r="B76" s="51" t="s">
        <v>81</v>
      </c>
      <c r="C76" s="31">
        <v>129.9</v>
      </c>
      <c r="D76" s="36">
        <v>130.1</v>
      </c>
      <c r="E76" s="36">
        <v>125.95</v>
      </c>
      <c r="F76" s="36">
        <v>122</v>
      </c>
      <c r="G76" s="36">
        <v>117.85</v>
      </c>
      <c r="H76" s="36">
        <v>134.05000000000001</v>
      </c>
      <c r="I76" s="36">
        <v>138.19999999999999</v>
      </c>
      <c r="J76" s="36">
        <v>142.15</v>
      </c>
      <c r="K76" s="31">
        <v>134.25</v>
      </c>
      <c r="L76" s="31">
        <v>126.15</v>
      </c>
      <c r="M76" s="31">
        <v>639.95421999999996</v>
      </c>
      <c r="N76" s="1"/>
      <c r="O76" s="1"/>
    </row>
    <row r="77" spans="1:15" ht="12.75" customHeight="1">
      <c r="A77" s="33">
        <v>67</v>
      </c>
      <c r="B77" s="51" t="s">
        <v>85</v>
      </c>
      <c r="C77" s="31">
        <v>358.75</v>
      </c>
      <c r="D77" s="36">
        <v>359.03</v>
      </c>
      <c r="E77" s="36">
        <v>355.82</v>
      </c>
      <c r="F77" s="36">
        <v>352.88</v>
      </c>
      <c r="G77" s="36">
        <v>349.67</v>
      </c>
      <c r="H77" s="36">
        <v>361.97</v>
      </c>
      <c r="I77" s="36">
        <v>365.18</v>
      </c>
      <c r="J77" s="36">
        <v>368.12</v>
      </c>
      <c r="K77" s="31">
        <v>362.25</v>
      </c>
      <c r="L77" s="31">
        <v>356.1</v>
      </c>
      <c r="M77" s="31">
        <v>50.583689999999997</v>
      </c>
      <c r="N77" s="1"/>
      <c r="O77" s="1"/>
    </row>
    <row r="78" spans="1:15" ht="12.75" customHeight="1">
      <c r="A78" s="33">
        <v>68</v>
      </c>
      <c r="B78" s="51" t="s">
        <v>80</v>
      </c>
      <c r="C78" s="31">
        <v>914.95</v>
      </c>
      <c r="D78" s="36">
        <v>915.22</v>
      </c>
      <c r="E78" s="36">
        <v>909.83</v>
      </c>
      <c r="F78" s="36">
        <v>904.72</v>
      </c>
      <c r="G78" s="36">
        <v>899.33</v>
      </c>
      <c r="H78" s="36">
        <v>920.33</v>
      </c>
      <c r="I78" s="36">
        <v>925.72</v>
      </c>
      <c r="J78" s="36">
        <v>930.83</v>
      </c>
      <c r="K78" s="31">
        <v>920.6</v>
      </c>
      <c r="L78" s="31">
        <v>910.1</v>
      </c>
      <c r="M78" s="31">
        <v>55.131059999999998</v>
      </c>
      <c r="N78" s="1"/>
      <c r="O78" s="1"/>
    </row>
    <row r="79" spans="1:15" ht="12.75" customHeight="1">
      <c r="A79" s="33">
        <v>69</v>
      </c>
      <c r="B79" s="51" t="s">
        <v>847</v>
      </c>
      <c r="C79" s="31">
        <v>489.1</v>
      </c>
      <c r="D79" s="36">
        <v>493.03</v>
      </c>
      <c r="E79" s="36">
        <v>481.07</v>
      </c>
      <c r="F79" s="36">
        <v>473.03</v>
      </c>
      <c r="G79" s="36">
        <v>461.07</v>
      </c>
      <c r="H79" s="36">
        <v>501.07</v>
      </c>
      <c r="I79" s="36">
        <v>513.03</v>
      </c>
      <c r="J79" s="36">
        <v>521.07000000000005</v>
      </c>
      <c r="K79" s="31">
        <v>505</v>
      </c>
      <c r="L79" s="31">
        <v>485</v>
      </c>
      <c r="M79" s="31">
        <v>11.34576</v>
      </c>
      <c r="N79" s="1"/>
      <c r="O79" s="1"/>
    </row>
    <row r="80" spans="1:15" ht="12.75" customHeight="1">
      <c r="A80" s="33">
        <v>70</v>
      </c>
      <c r="B80" s="51" t="s">
        <v>82</v>
      </c>
      <c r="C80" s="31">
        <v>274.95</v>
      </c>
      <c r="D80" s="36">
        <v>273.95</v>
      </c>
      <c r="E80" s="36">
        <v>272.5</v>
      </c>
      <c r="F80" s="36">
        <v>270.05</v>
      </c>
      <c r="G80" s="36">
        <v>268.60000000000002</v>
      </c>
      <c r="H80" s="36">
        <v>276.39999999999998</v>
      </c>
      <c r="I80" s="36">
        <v>277.85000000000002</v>
      </c>
      <c r="J80" s="36">
        <v>280.3</v>
      </c>
      <c r="K80" s="31">
        <v>275.39999999999998</v>
      </c>
      <c r="L80" s="31">
        <v>271.5</v>
      </c>
      <c r="M80" s="31">
        <v>24.861000000000001</v>
      </c>
      <c r="N80" s="1"/>
      <c r="O80" s="1"/>
    </row>
    <row r="81" spans="1:15" ht="12.75" customHeight="1">
      <c r="A81" s="33">
        <v>71</v>
      </c>
      <c r="B81" s="51" t="s">
        <v>339</v>
      </c>
      <c r="C81" s="31">
        <v>1273.5999999999999</v>
      </c>
      <c r="D81" s="36">
        <v>1274.42</v>
      </c>
      <c r="E81" s="36">
        <v>1253.83</v>
      </c>
      <c r="F81" s="36">
        <v>1234.07</v>
      </c>
      <c r="G81" s="36">
        <v>1213.48</v>
      </c>
      <c r="H81" s="36">
        <v>1294.18</v>
      </c>
      <c r="I81" s="36">
        <v>1314.77</v>
      </c>
      <c r="J81" s="36">
        <v>1334.53</v>
      </c>
      <c r="K81" s="31">
        <v>1295</v>
      </c>
      <c r="L81" s="31">
        <v>1254.6500000000001</v>
      </c>
      <c r="M81" s="31">
        <v>0.50724000000000002</v>
      </c>
      <c r="N81" s="1"/>
      <c r="O81" s="1"/>
    </row>
    <row r="82" spans="1:15" ht="12.75" customHeight="1">
      <c r="A82" s="33">
        <v>72</v>
      </c>
      <c r="B82" s="51" t="s">
        <v>88</v>
      </c>
      <c r="C82" s="31">
        <v>505.75</v>
      </c>
      <c r="D82" s="36">
        <v>505.35</v>
      </c>
      <c r="E82" s="36">
        <v>496.7</v>
      </c>
      <c r="F82" s="36">
        <v>487.65</v>
      </c>
      <c r="G82" s="36">
        <v>479</v>
      </c>
      <c r="H82" s="36">
        <v>514.4</v>
      </c>
      <c r="I82" s="36">
        <v>523.04999999999995</v>
      </c>
      <c r="J82" s="36">
        <v>532.1</v>
      </c>
      <c r="K82" s="31">
        <v>514</v>
      </c>
      <c r="L82" s="31">
        <v>496.3</v>
      </c>
      <c r="M82" s="31">
        <v>36.014150000000001</v>
      </c>
      <c r="N82" s="1"/>
      <c r="O82" s="1"/>
    </row>
    <row r="83" spans="1:15" ht="12.75" customHeight="1">
      <c r="A83" s="33">
        <v>73</v>
      </c>
      <c r="B83" s="51" t="s">
        <v>848</v>
      </c>
      <c r="C83" s="31">
        <v>284.64999999999998</v>
      </c>
      <c r="D83" s="36">
        <v>280.27</v>
      </c>
      <c r="E83" s="36">
        <v>275.02999999999997</v>
      </c>
      <c r="F83" s="36">
        <v>265.42</v>
      </c>
      <c r="G83" s="36">
        <v>260.18</v>
      </c>
      <c r="H83" s="36">
        <v>289.88</v>
      </c>
      <c r="I83" s="36">
        <v>295.12</v>
      </c>
      <c r="J83" s="36">
        <v>304.73</v>
      </c>
      <c r="K83" s="31">
        <v>285.5</v>
      </c>
      <c r="L83" s="31">
        <v>270.64999999999998</v>
      </c>
      <c r="M83" s="31">
        <v>31.870200000000001</v>
      </c>
      <c r="N83" s="1"/>
      <c r="O83" s="1"/>
    </row>
    <row r="84" spans="1:15" ht="12.75" customHeight="1">
      <c r="A84" s="33">
        <v>74</v>
      </c>
      <c r="B84" s="51" t="s">
        <v>340</v>
      </c>
      <c r="C84" s="31">
        <v>6880.45</v>
      </c>
      <c r="D84" s="36">
        <v>6871.73</v>
      </c>
      <c r="E84" s="36">
        <v>6819.52</v>
      </c>
      <c r="F84" s="36">
        <v>6758.58</v>
      </c>
      <c r="G84" s="36">
        <v>6706.37</v>
      </c>
      <c r="H84" s="36">
        <v>6932.67</v>
      </c>
      <c r="I84" s="36">
        <v>6984.88</v>
      </c>
      <c r="J84" s="36">
        <v>7045.82</v>
      </c>
      <c r="K84" s="31">
        <v>6923.95</v>
      </c>
      <c r="L84" s="31">
        <v>6810.8</v>
      </c>
      <c r="M84" s="31">
        <v>0.25756000000000001</v>
      </c>
      <c r="N84" s="1"/>
      <c r="O84" s="1"/>
    </row>
    <row r="85" spans="1:15" ht="12.75" customHeight="1">
      <c r="A85" s="33">
        <v>75</v>
      </c>
      <c r="B85" s="51" t="s">
        <v>341</v>
      </c>
      <c r="C85" s="31">
        <v>787.05</v>
      </c>
      <c r="D85" s="36">
        <v>792.77</v>
      </c>
      <c r="E85" s="36">
        <v>777.88</v>
      </c>
      <c r="F85" s="36">
        <v>768.72</v>
      </c>
      <c r="G85" s="36">
        <v>753.83</v>
      </c>
      <c r="H85" s="36">
        <v>801.93</v>
      </c>
      <c r="I85" s="36">
        <v>816.82</v>
      </c>
      <c r="J85" s="36">
        <v>825.98</v>
      </c>
      <c r="K85" s="31">
        <v>807.65</v>
      </c>
      <c r="L85" s="31">
        <v>783.6</v>
      </c>
      <c r="M85" s="31">
        <v>1.7983199999999999</v>
      </c>
      <c r="N85" s="1"/>
      <c r="O85" s="1"/>
    </row>
    <row r="86" spans="1:15" ht="12.75" customHeight="1">
      <c r="A86" s="33">
        <v>76</v>
      </c>
      <c r="B86" s="51" t="s">
        <v>342</v>
      </c>
      <c r="C86" s="31">
        <v>1267.75</v>
      </c>
      <c r="D86" s="36">
        <v>1299.25</v>
      </c>
      <c r="E86" s="36">
        <v>1223.5</v>
      </c>
      <c r="F86" s="36">
        <v>1179.25</v>
      </c>
      <c r="G86" s="36">
        <v>1103.5</v>
      </c>
      <c r="H86" s="36">
        <v>1343.5</v>
      </c>
      <c r="I86" s="36">
        <v>1419.25</v>
      </c>
      <c r="J86" s="36">
        <v>1463.5</v>
      </c>
      <c r="K86" s="31">
        <v>1375</v>
      </c>
      <c r="L86" s="31">
        <v>1255</v>
      </c>
      <c r="M86" s="31">
        <v>10.97639</v>
      </c>
      <c r="N86" s="1"/>
      <c r="O86" s="1"/>
    </row>
    <row r="87" spans="1:15" ht="12.75" customHeight="1">
      <c r="A87" s="33">
        <v>77</v>
      </c>
      <c r="B87" s="51" t="s">
        <v>343</v>
      </c>
      <c r="C87" s="31">
        <v>436.9</v>
      </c>
      <c r="D87" s="36">
        <v>436.82</v>
      </c>
      <c r="E87" s="36">
        <v>433.63</v>
      </c>
      <c r="F87" s="36">
        <v>430.37</v>
      </c>
      <c r="G87" s="36">
        <v>427.18</v>
      </c>
      <c r="H87" s="36">
        <v>440.08</v>
      </c>
      <c r="I87" s="36">
        <v>443.27</v>
      </c>
      <c r="J87" s="36">
        <v>446.53</v>
      </c>
      <c r="K87" s="31">
        <v>440</v>
      </c>
      <c r="L87" s="31">
        <v>433.55</v>
      </c>
      <c r="M87" s="31">
        <v>2.9558800000000001</v>
      </c>
      <c r="N87" s="1"/>
      <c r="O87" s="1"/>
    </row>
    <row r="88" spans="1:15" ht="12.75" customHeight="1">
      <c r="A88" s="33">
        <v>78</v>
      </c>
      <c r="B88" s="51" t="s">
        <v>83</v>
      </c>
      <c r="C88" s="31">
        <v>19489.75</v>
      </c>
      <c r="D88" s="36">
        <v>19544.43</v>
      </c>
      <c r="E88" s="36">
        <v>19338.919999999998</v>
      </c>
      <c r="F88" s="36">
        <v>19188.080000000002</v>
      </c>
      <c r="G88" s="36">
        <v>18982.57</v>
      </c>
      <c r="H88" s="36">
        <v>19695.27</v>
      </c>
      <c r="I88" s="36">
        <v>19900.78</v>
      </c>
      <c r="J88" s="36">
        <v>20051.62</v>
      </c>
      <c r="K88" s="31">
        <v>19749.95</v>
      </c>
      <c r="L88" s="31">
        <v>19393.599999999999</v>
      </c>
      <c r="M88" s="31">
        <v>0.21565000000000001</v>
      </c>
      <c r="N88" s="1"/>
      <c r="O88" s="1"/>
    </row>
    <row r="89" spans="1:15" ht="12.75" customHeight="1">
      <c r="A89" s="33">
        <v>79</v>
      </c>
      <c r="B89" s="51" t="s">
        <v>344</v>
      </c>
      <c r="C89" s="31">
        <v>617.29999999999995</v>
      </c>
      <c r="D89" s="36">
        <v>617.98</v>
      </c>
      <c r="E89" s="36">
        <v>611.62</v>
      </c>
      <c r="F89" s="36">
        <v>605.92999999999995</v>
      </c>
      <c r="G89" s="36">
        <v>599.57000000000005</v>
      </c>
      <c r="H89" s="36">
        <v>623.66999999999996</v>
      </c>
      <c r="I89" s="36">
        <v>630.03</v>
      </c>
      <c r="J89" s="36">
        <v>635.72</v>
      </c>
      <c r="K89" s="31">
        <v>624.35</v>
      </c>
      <c r="L89" s="31">
        <v>612.29999999999995</v>
      </c>
      <c r="M89" s="31">
        <v>0.72479000000000005</v>
      </c>
      <c r="N89" s="1"/>
      <c r="O89" s="1"/>
    </row>
    <row r="90" spans="1:15" ht="12.75" customHeight="1">
      <c r="A90" s="33">
        <v>80</v>
      </c>
      <c r="B90" s="51" t="s">
        <v>345</v>
      </c>
      <c r="C90" s="31">
        <v>16.7</v>
      </c>
      <c r="D90" s="36">
        <v>16.7</v>
      </c>
      <c r="E90" s="36">
        <v>16.7</v>
      </c>
      <c r="F90" s="36">
        <v>16.7</v>
      </c>
      <c r="G90" s="36">
        <v>16.7</v>
      </c>
      <c r="H90" s="36">
        <v>16.7</v>
      </c>
      <c r="I90" s="36">
        <v>16.7</v>
      </c>
      <c r="J90" s="36">
        <v>16.7</v>
      </c>
      <c r="K90" s="31">
        <v>16.7</v>
      </c>
      <c r="L90" s="31">
        <v>16.7</v>
      </c>
      <c r="M90" s="31">
        <v>32.766170000000002</v>
      </c>
      <c r="N90" s="1"/>
      <c r="O90" s="1"/>
    </row>
    <row r="91" spans="1:15" ht="12.75" customHeight="1">
      <c r="A91" s="33">
        <v>81</v>
      </c>
      <c r="B91" s="51" t="s">
        <v>86</v>
      </c>
      <c r="C91" s="31">
        <v>4574.3500000000004</v>
      </c>
      <c r="D91" s="36">
        <v>4586.32</v>
      </c>
      <c r="E91" s="36">
        <v>4540.68</v>
      </c>
      <c r="F91" s="36">
        <v>4507.0200000000004</v>
      </c>
      <c r="G91" s="36">
        <v>4461.38</v>
      </c>
      <c r="H91" s="36">
        <v>4619.9799999999996</v>
      </c>
      <c r="I91" s="36">
        <v>4665.62</v>
      </c>
      <c r="J91" s="36">
        <v>4699.28</v>
      </c>
      <c r="K91" s="31">
        <v>4631.95</v>
      </c>
      <c r="L91" s="31">
        <v>4552.6499999999996</v>
      </c>
      <c r="M91" s="31">
        <v>4.7308500000000002</v>
      </c>
      <c r="N91" s="1"/>
      <c r="O91" s="1"/>
    </row>
    <row r="92" spans="1:15" ht="12.75" customHeight="1">
      <c r="A92" s="33">
        <v>82</v>
      </c>
      <c r="B92" s="51" t="s">
        <v>334</v>
      </c>
      <c r="C92" s="31">
        <v>1283.0999999999999</v>
      </c>
      <c r="D92" s="36">
        <v>1294.3699999999999</v>
      </c>
      <c r="E92" s="36">
        <v>1264.73</v>
      </c>
      <c r="F92" s="36">
        <v>1246.3699999999999</v>
      </c>
      <c r="G92" s="36">
        <v>1216.73</v>
      </c>
      <c r="H92" s="36">
        <v>1312.73</v>
      </c>
      <c r="I92" s="36">
        <v>1342.37</v>
      </c>
      <c r="J92" s="36">
        <v>1360.73</v>
      </c>
      <c r="K92" s="31">
        <v>1324</v>
      </c>
      <c r="L92" s="31">
        <v>1276</v>
      </c>
      <c r="M92" s="31">
        <v>11.03589</v>
      </c>
      <c r="N92" s="1"/>
      <c r="O92" s="1"/>
    </row>
    <row r="93" spans="1:15" ht="12.75" customHeight="1">
      <c r="A93" s="33">
        <v>83</v>
      </c>
      <c r="B93" s="51" t="s">
        <v>346</v>
      </c>
      <c r="C93" s="31">
        <v>1709.05</v>
      </c>
      <c r="D93" s="36">
        <v>1718.13</v>
      </c>
      <c r="E93" s="36">
        <v>1692.92</v>
      </c>
      <c r="F93" s="36">
        <v>1676.78</v>
      </c>
      <c r="G93" s="36">
        <v>1651.57</v>
      </c>
      <c r="H93" s="36">
        <v>1734.27</v>
      </c>
      <c r="I93" s="36">
        <v>1759.48</v>
      </c>
      <c r="J93" s="36">
        <v>1775.62</v>
      </c>
      <c r="K93" s="31">
        <v>1743.35</v>
      </c>
      <c r="L93" s="31">
        <v>1702</v>
      </c>
      <c r="M93" s="31">
        <v>0.62004000000000004</v>
      </c>
      <c r="N93" s="1"/>
      <c r="O93" s="1"/>
    </row>
    <row r="94" spans="1:15" ht="12.75" customHeight="1">
      <c r="A94" s="33">
        <v>84</v>
      </c>
      <c r="B94" s="51" t="s">
        <v>352</v>
      </c>
      <c r="C94" s="31">
        <v>302.25</v>
      </c>
      <c r="D94" s="36">
        <v>302.62</v>
      </c>
      <c r="E94" s="36">
        <v>300.23</v>
      </c>
      <c r="F94" s="36">
        <v>298.22000000000003</v>
      </c>
      <c r="G94" s="36">
        <v>295.83</v>
      </c>
      <c r="H94" s="36">
        <v>304.63</v>
      </c>
      <c r="I94" s="36">
        <v>307.02</v>
      </c>
      <c r="J94" s="36">
        <v>309.02999999999997</v>
      </c>
      <c r="K94" s="31">
        <v>305</v>
      </c>
      <c r="L94" s="31">
        <v>300.60000000000002</v>
      </c>
      <c r="M94" s="31">
        <v>7.3148900000000001</v>
      </c>
      <c r="N94" s="1"/>
      <c r="O94" s="1"/>
    </row>
    <row r="95" spans="1:15" ht="12.75" customHeight="1">
      <c r="A95" s="33">
        <v>85</v>
      </c>
      <c r="B95" s="51" t="s">
        <v>90</v>
      </c>
      <c r="C95" s="31">
        <v>781.85</v>
      </c>
      <c r="D95" s="36">
        <v>780.05</v>
      </c>
      <c r="E95" s="36">
        <v>772.15</v>
      </c>
      <c r="F95" s="36">
        <v>762.45</v>
      </c>
      <c r="G95" s="36">
        <v>754.55</v>
      </c>
      <c r="H95" s="36">
        <v>789.75</v>
      </c>
      <c r="I95" s="36">
        <v>797.65</v>
      </c>
      <c r="J95" s="36">
        <v>807.35</v>
      </c>
      <c r="K95" s="31">
        <v>787.95</v>
      </c>
      <c r="L95" s="31">
        <v>770.35</v>
      </c>
      <c r="M95" s="31">
        <v>5.2344900000000001</v>
      </c>
      <c r="N95" s="1"/>
      <c r="O95" s="1"/>
    </row>
    <row r="96" spans="1:15" ht="12.75" customHeight="1">
      <c r="A96" s="33">
        <v>86</v>
      </c>
      <c r="B96" s="51" t="s">
        <v>89</v>
      </c>
      <c r="C96" s="31">
        <v>365</v>
      </c>
      <c r="D96" s="36">
        <v>364.87</v>
      </c>
      <c r="E96" s="36">
        <v>361.03</v>
      </c>
      <c r="F96" s="36">
        <v>357.07</v>
      </c>
      <c r="G96" s="36">
        <v>353.23</v>
      </c>
      <c r="H96" s="36">
        <v>368.83</v>
      </c>
      <c r="I96" s="36">
        <v>372.67</v>
      </c>
      <c r="J96" s="36">
        <v>376.63</v>
      </c>
      <c r="K96" s="31">
        <v>368.7</v>
      </c>
      <c r="L96" s="31">
        <v>360.9</v>
      </c>
      <c r="M96" s="31">
        <v>106.63824</v>
      </c>
      <c r="N96" s="1"/>
      <c r="O96" s="1"/>
    </row>
    <row r="97" spans="1:15" ht="12.75" customHeight="1">
      <c r="A97" s="33">
        <v>87</v>
      </c>
      <c r="B97" s="51" t="s">
        <v>353</v>
      </c>
      <c r="C97" s="31">
        <v>772.55</v>
      </c>
      <c r="D97" s="36">
        <v>777.63</v>
      </c>
      <c r="E97" s="36">
        <v>764.92</v>
      </c>
      <c r="F97" s="36">
        <v>757.28</v>
      </c>
      <c r="G97" s="36">
        <v>744.57</v>
      </c>
      <c r="H97" s="36">
        <v>785.27</v>
      </c>
      <c r="I97" s="36">
        <v>797.98</v>
      </c>
      <c r="J97" s="36">
        <v>805.62</v>
      </c>
      <c r="K97" s="31">
        <v>790.35</v>
      </c>
      <c r="L97" s="31">
        <v>770</v>
      </c>
      <c r="M97" s="31">
        <v>2.0891299999999999</v>
      </c>
      <c r="N97" s="1"/>
      <c r="O97" s="1"/>
    </row>
    <row r="98" spans="1:15" ht="12.75" customHeight="1">
      <c r="A98" s="33">
        <v>88</v>
      </c>
      <c r="B98" s="51" t="s">
        <v>354</v>
      </c>
      <c r="C98" s="31">
        <v>1200.0999999999999</v>
      </c>
      <c r="D98" s="36">
        <v>1200.4000000000001</v>
      </c>
      <c r="E98" s="36">
        <v>1185.8</v>
      </c>
      <c r="F98" s="36">
        <v>1171.5</v>
      </c>
      <c r="G98" s="36">
        <v>1156.9000000000001</v>
      </c>
      <c r="H98" s="36">
        <v>1214.7</v>
      </c>
      <c r="I98" s="36">
        <v>1229.3</v>
      </c>
      <c r="J98" s="36">
        <v>1243.5999999999999</v>
      </c>
      <c r="K98" s="31">
        <v>1215</v>
      </c>
      <c r="L98" s="31">
        <v>1186.0999999999999</v>
      </c>
      <c r="M98" s="31">
        <v>1.35463</v>
      </c>
      <c r="N98" s="1"/>
      <c r="O98" s="1"/>
    </row>
    <row r="99" spans="1:15" ht="12.75" customHeight="1">
      <c r="A99" s="33">
        <v>89</v>
      </c>
      <c r="B99" s="51" t="s">
        <v>355</v>
      </c>
      <c r="C99" s="31">
        <v>147.65</v>
      </c>
      <c r="D99" s="36">
        <v>148.58000000000001</v>
      </c>
      <c r="E99" s="36">
        <v>145.72</v>
      </c>
      <c r="F99" s="36">
        <v>143.78</v>
      </c>
      <c r="G99" s="36">
        <v>140.91999999999999</v>
      </c>
      <c r="H99" s="36">
        <v>150.52000000000001</v>
      </c>
      <c r="I99" s="36">
        <v>153.38</v>
      </c>
      <c r="J99" s="36">
        <v>155.32</v>
      </c>
      <c r="K99" s="31">
        <v>151.44999999999999</v>
      </c>
      <c r="L99" s="31">
        <v>146.65</v>
      </c>
      <c r="M99" s="31">
        <v>13.606590000000001</v>
      </c>
      <c r="N99" s="1"/>
      <c r="O99" s="1"/>
    </row>
    <row r="100" spans="1:15" ht="12.75" customHeight="1">
      <c r="A100" s="33">
        <v>90</v>
      </c>
      <c r="B100" s="51" t="s">
        <v>347</v>
      </c>
      <c r="C100" s="31">
        <v>669.25</v>
      </c>
      <c r="D100" s="36">
        <v>669.78</v>
      </c>
      <c r="E100" s="36">
        <v>662.77</v>
      </c>
      <c r="F100" s="36">
        <v>656.28</v>
      </c>
      <c r="G100" s="36">
        <v>649.27</v>
      </c>
      <c r="H100" s="36">
        <v>676.27</v>
      </c>
      <c r="I100" s="36">
        <v>683.28</v>
      </c>
      <c r="J100" s="36">
        <v>689.77</v>
      </c>
      <c r="K100" s="31">
        <v>676.8</v>
      </c>
      <c r="L100" s="31">
        <v>663.3</v>
      </c>
      <c r="M100" s="31">
        <v>0.91768000000000005</v>
      </c>
      <c r="N100" s="1"/>
      <c r="O100" s="1"/>
    </row>
    <row r="101" spans="1:15" ht="12.75" customHeight="1">
      <c r="A101" s="33">
        <v>91</v>
      </c>
      <c r="B101" s="51" t="s">
        <v>356</v>
      </c>
      <c r="C101" s="31">
        <v>2128.15</v>
      </c>
      <c r="D101" s="36">
        <v>2146.7199999999998</v>
      </c>
      <c r="E101" s="36">
        <v>2102.4299999999998</v>
      </c>
      <c r="F101" s="36">
        <v>2076.7199999999998</v>
      </c>
      <c r="G101" s="36">
        <v>2032.43</v>
      </c>
      <c r="H101" s="36">
        <v>2172.4299999999998</v>
      </c>
      <c r="I101" s="36">
        <v>2216.7199999999998</v>
      </c>
      <c r="J101" s="36">
        <v>2242.4299999999998</v>
      </c>
      <c r="K101" s="31">
        <v>2191</v>
      </c>
      <c r="L101" s="31">
        <v>2121</v>
      </c>
      <c r="M101" s="31">
        <v>1.7889299999999999</v>
      </c>
      <c r="N101" s="1"/>
      <c r="O101" s="1"/>
    </row>
    <row r="102" spans="1:15" ht="12.75" customHeight="1">
      <c r="A102" s="33">
        <v>92</v>
      </c>
      <c r="B102" s="51" t="s">
        <v>357</v>
      </c>
      <c r="C102" s="31">
        <v>44.8</v>
      </c>
      <c r="D102" s="36">
        <v>43.37</v>
      </c>
      <c r="E102" s="36">
        <v>41.43</v>
      </c>
      <c r="F102" s="36">
        <v>38.07</v>
      </c>
      <c r="G102" s="36">
        <v>36.130000000000003</v>
      </c>
      <c r="H102" s="36">
        <v>46.73</v>
      </c>
      <c r="I102" s="36">
        <v>48.67</v>
      </c>
      <c r="J102" s="36">
        <v>52.03</v>
      </c>
      <c r="K102" s="31">
        <v>45.3</v>
      </c>
      <c r="L102" s="31">
        <v>40</v>
      </c>
      <c r="M102" s="31">
        <v>1131.4229800000001</v>
      </c>
      <c r="N102" s="1"/>
      <c r="O102" s="1"/>
    </row>
    <row r="103" spans="1:15" ht="12.75" customHeight="1">
      <c r="A103" s="33">
        <v>93</v>
      </c>
      <c r="B103" s="51" t="s">
        <v>358</v>
      </c>
      <c r="C103" s="31">
        <v>1323.2</v>
      </c>
      <c r="D103" s="36">
        <v>1330.88</v>
      </c>
      <c r="E103" s="36">
        <v>1308.77</v>
      </c>
      <c r="F103" s="36">
        <v>1294.33</v>
      </c>
      <c r="G103" s="36">
        <v>1272.22</v>
      </c>
      <c r="H103" s="36">
        <v>1345.32</v>
      </c>
      <c r="I103" s="36">
        <v>1367.43</v>
      </c>
      <c r="J103" s="36">
        <v>1381.87</v>
      </c>
      <c r="K103" s="31">
        <v>1353</v>
      </c>
      <c r="L103" s="31">
        <v>1316.45</v>
      </c>
      <c r="M103" s="31">
        <v>10.729340000000001</v>
      </c>
      <c r="N103" s="1"/>
      <c r="O103" s="1"/>
    </row>
    <row r="104" spans="1:15" ht="12.75" customHeight="1">
      <c r="A104" s="33">
        <v>94</v>
      </c>
      <c r="B104" s="51" t="s">
        <v>359</v>
      </c>
      <c r="C104" s="31">
        <v>667.65</v>
      </c>
      <c r="D104" s="36">
        <v>670.55</v>
      </c>
      <c r="E104" s="36">
        <v>662.1</v>
      </c>
      <c r="F104" s="36">
        <v>656.55</v>
      </c>
      <c r="G104" s="36">
        <v>648.1</v>
      </c>
      <c r="H104" s="36">
        <v>676.1</v>
      </c>
      <c r="I104" s="36">
        <v>684.55</v>
      </c>
      <c r="J104" s="36">
        <v>690.1</v>
      </c>
      <c r="K104" s="31">
        <v>679</v>
      </c>
      <c r="L104" s="31">
        <v>665</v>
      </c>
      <c r="M104" s="31">
        <v>1.2348300000000001</v>
      </c>
      <c r="N104" s="1"/>
      <c r="O104" s="1"/>
    </row>
    <row r="105" spans="1:15" ht="12.75" customHeight="1">
      <c r="A105" s="33">
        <v>95</v>
      </c>
      <c r="B105" s="51" t="s">
        <v>360</v>
      </c>
      <c r="C105" s="31">
        <v>1066</v>
      </c>
      <c r="D105" s="36">
        <v>1077.6500000000001</v>
      </c>
      <c r="E105" s="36">
        <v>1048.75</v>
      </c>
      <c r="F105" s="36">
        <v>1031.5</v>
      </c>
      <c r="G105" s="36">
        <v>1002.6</v>
      </c>
      <c r="H105" s="36">
        <v>1094.9000000000001</v>
      </c>
      <c r="I105" s="36">
        <v>1123.8</v>
      </c>
      <c r="J105" s="36">
        <v>1141.05</v>
      </c>
      <c r="K105" s="31">
        <v>1106.55</v>
      </c>
      <c r="L105" s="31">
        <v>1060.4000000000001</v>
      </c>
      <c r="M105" s="31">
        <v>3.8767499999999999</v>
      </c>
      <c r="N105" s="1"/>
      <c r="O105" s="1"/>
    </row>
    <row r="106" spans="1:15" ht="12.75" customHeight="1">
      <c r="A106" s="33">
        <v>96</v>
      </c>
      <c r="B106" s="51" t="s">
        <v>361</v>
      </c>
      <c r="C106" s="31">
        <v>8760.4500000000007</v>
      </c>
      <c r="D106" s="36">
        <v>8813.77</v>
      </c>
      <c r="E106" s="36">
        <v>8652.23</v>
      </c>
      <c r="F106" s="36">
        <v>8544.02</v>
      </c>
      <c r="G106" s="36">
        <v>8382.48</v>
      </c>
      <c r="H106" s="36">
        <v>8921.98</v>
      </c>
      <c r="I106" s="36">
        <v>9083.52</v>
      </c>
      <c r="J106" s="36">
        <v>9191.73</v>
      </c>
      <c r="K106" s="31">
        <v>8975.2999999999993</v>
      </c>
      <c r="L106" s="31">
        <v>8705.5499999999993</v>
      </c>
      <c r="M106" s="31">
        <v>0.19514999999999999</v>
      </c>
      <c r="N106" s="1"/>
      <c r="O106" s="1"/>
    </row>
    <row r="107" spans="1:15" ht="12.75" customHeight="1">
      <c r="A107" s="33">
        <v>97</v>
      </c>
      <c r="B107" s="51" t="s">
        <v>348</v>
      </c>
      <c r="C107" s="31">
        <v>89.4</v>
      </c>
      <c r="D107" s="36">
        <v>89.4</v>
      </c>
      <c r="E107" s="36">
        <v>88.55</v>
      </c>
      <c r="F107" s="36">
        <v>87.7</v>
      </c>
      <c r="G107" s="36">
        <v>86.85</v>
      </c>
      <c r="H107" s="36">
        <v>90.25</v>
      </c>
      <c r="I107" s="36">
        <v>91.1</v>
      </c>
      <c r="J107" s="36">
        <v>91.95</v>
      </c>
      <c r="K107" s="31">
        <v>90.25</v>
      </c>
      <c r="L107" s="31">
        <v>88.55</v>
      </c>
      <c r="M107" s="31">
        <v>34.71069</v>
      </c>
      <c r="N107" s="1"/>
      <c r="O107" s="1"/>
    </row>
    <row r="108" spans="1:15" ht="12.75" customHeight="1">
      <c r="A108" s="33">
        <v>98</v>
      </c>
      <c r="B108" s="51" t="s">
        <v>349</v>
      </c>
      <c r="C108" s="31">
        <v>444.85</v>
      </c>
      <c r="D108" s="36">
        <v>441.83</v>
      </c>
      <c r="E108" s="36">
        <v>437.17</v>
      </c>
      <c r="F108" s="36">
        <v>429.48</v>
      </c>
      <c r="G108" s="36">
        <v>424.82</v>
      </c>
      <c r="H108" s="36">
        <v>449.52</v>
      </c>
      <c r="I108" s="36">
        <v>454.18</v>
      </c>
      <c r="J108" s="36">
        <v>461.87</v>
      </c>
      <c r="K108" s="31">
        <v>446.5</v>
      </c>
      <c r="L108" s="31">
        <v>434.15</v>
      </c>
      <c r="M108" s="31">
        <v>17.650079999999999</v>
      </c>
      <c r="N108" s="1"/>
      <c r="O108" s="1"/>
    </row>
    <row r="109" spans="1:15" ht="12.75" customHeight="1">
      <c r="A109" s="33">
        <v>99</v>
      </c>
      <c r="B109" s="51" t="s">
        <v>362</v>
      </c>
      <c r="C109" s="31">
        <v>564.15</v>
      </c>
      <c r="D109" s="36">
        <v>563.03</v>
      </c>
      <c r="E109" s="36">
        <v>558.97</v>
      </c>
      <c r="F109" s="36">
        <v>553.78</v>
      </c>
      <c r="G109" s="36">
        <v>549.72</v>
      </c>
      <c r="H109" s="36">
        <v>568.22</v>
      </c>
      <c r="I109" s="36">
        <v>572.28</v>
      </c>
      <c r="J109" s="36">
        <v>577.47</v>
      </c>
      <c r="K109" s="31">
        <v>567.1</v>
      </c>
      <c r="L109" s="31">
        <v>557.85</v>
      </c>
      <c r="M109" s="31">
        <v>0.40993000000000002</v>
      </c>
      <c r="N109" s="1"/>
      <c r="O109" s="1"/>
    </row>
    <row r="110" spans="1:15" ht="12.75" customHeight="1">
      <c r="A110" s="33">
        <v>100</v>
      </c>
      <c r="B110" s="51" t="s">
        <v>91</v>
      </c>
      <c r="C110" s="31">
        <v>284.55</v>
      </c>
      <c r="D110" s="36">
        <v>285.02999999999997</v>
      </c>
      <c r="E110" s="36">
        <v>281.62</v>
      </c>
      <c r="F110" s="36">
        <v>278.68</v>
      </c>
      <c r="G110" s="36">
        <v>275.27</v>
      </c>
      <c r="H110" s="36">
        <v>287.97000000000003</v>
      </c>
      <c r="I110" s="36">
        <v>291.38</v>
      </c>
      <c r="J110" s="36">
        <v>294.32</v>
      </c>
      <c r="K110" s="31">
        <v>288.45</v>
      </c>
      <c r="L110" s="31">
        <v>282.10000000000002</v>
      </c>
      <c r="M110" s="31">
        <v>36.129600000000003</v>
      </c>
      <c r="N110" s="1"/>
      <c r="O110" s="1"/>
    </row>
    <row r="111" spans="1:15" ht="12.75" customHeight="1">
      <c r="A111" s="33">
        <v>101</v>
      </c>
      <c r="B111" s="51" t="s">
        <v>363</v>
      </c>
      <c r="C111" s="31">
        <v>504.15</v>
      </c>
      <c r="D111" s="36">
        <v>505.62</v>
      </c>
      <c r="E111" s="36">
        <v>494.23</v>
      </c>
      <c r="F111" s="36">
        <v>484.32</v>
      </c>
      <c r="G111" s="36">
        <v>472.93</v>
      </c>
      <c r="H111" s="36">
        <v>515.53</v>
      </c>
      <c r="I111" s="36">
        <v>526.91999999999996</v>
      </c>
      <c r="J111" s="36">
        <v>536.83000000000004</v>
      </c>
      <c r="K111" s="31">
        <v>517</v>
      </c>
      <c r="L111" s="31">
        <v>495.7</v>
      </c>
      <c r="M111" s="31">
        <v>2.5727899999999999</v>
      </c>
      <c r="N111" s="1"/>
      <c r="O111" s="1"/>
    </row>
    <row r="112" spans="1:15" ht="12.75" customHeight="1">
      <c r="A112" s="33">
        <v>102</v>
      </c>
      <c r="B112" s="51" t="s">
        <v>364</v>
      </c>
      <c r="C112" s="31">
        <v>1172.3499999999999</v>
      </c>
      <c r="D112" s="36">
        <v>1160.3</v>
      </c>
      <c r="E112" s="36">
        <v>1125.6500000000001</v>
      </c>
      <c r="F112" s="36">
        <v>1078.95</v>
      </c>
      <c r="G112" s="36">
        <v>1044.3</v>
      </c>
      <c r="H112" s="36">
        <v>1207</v>
      </c>
      <c r="I112" s="36">
        <v>1241.6500000000001</v>
      </c>
      <c r="J112" s="36">
        <v>1288.3499999999999</v>
      </c>
      <c r="K112" s="31">
        <v>1194.95</v>
      </c>
      <c r="L112" s="31">
        <v>1113.5999999999999</v>
      </c>
      <c r="M112" s="31">
        <v>3.6589</v>
      </c>
      <c r="N112" s="1"/>
      <c r="O112" s="1"/>
    </row>
    <row r="113" spans="1:15" ht="12.75" customHeight="1">
      <c r="A113" s="33">
        <v>103</v>
      </c>
      <c r="B113" s="51" t="s">
        <v>92</v>
      </c>
      <c r="C113" s="31">
        <v>1208.55</v>
      </c>
      <c r="D113" s="36">
        <v>1194.03</v>
      </c>
      <c r="E113" s="36">
        <v>1174.07</v>
      </c>
      <c r="F113" s="36">
        <v>1139.58</v>
      </c>
      <c r="G113" s="36">
        <v>1119.6199999999999</v>
      </c>
      <c r="H113" s="36">
        <v>1228.52</v>
      </c>
      <c r="I113" s="36">
        <v>1248.48</v>
      </c>
      <c r="J113" s="36">
        <v>1282.97</v>
      </c>
      <c r="K113" s="31">
        <v>1214</v>
      </c>
      <c r="L113" s="31">
        <v>1159.55</v>
      </c>
      <c r="M113" s="31">
        <v>35.11627</v>
      </c>
      <c r="N113" s="1"/>
      <c r="O113" s="1"/>
    </row>
    <row r="114" spans="1:15" ht="12.75" customHeight="1">
      <c r="A114" s="33">
        <v>104</v>
      </c>
      <c r="B114" s="51" t="s">
        <v>843</v>
      </c>
      <c r="C114" s="31">
        <v>493.8</v>
      </c>
      <c r="D114" s="36">
        <v>496.3</v>
      </c>
      <c r="E114" s="36">
        <v>486.6</v>
      </c>
      <c r="F114" s="36">
        <v>479.4</v>
      </c>
      <c r="G114" s="36">
        <v>469.7</v>
      </c>
      <c r="H114" s="36">
        <v>503.5</v>
      </c>
      <c r="I114" s="36">
        <v>513.20000000000005</v>
      </c>
      <c r="J114" s="36">
        <v>520.4</v>
      </c>
      <c r="K114" s="31">
        <v>506</v>
      </c>
      <c r="L114" s="31">
        <v>489.1</v>
      </c>
      <c r="M114" s="31">
        <v>4.91554</v>
      </c>
      <c r="N114" s="1"/>
      <c r="O114" s="1"/>
    </row>
    <row r="115" spans="1:15" ht="12.75" customHeight="1">
      <c r="A115" s="33">
        <v>105</v>
      </c>
      <c r="B115" s="51" t="s">
        <v>93</v>
      </c>
      <c r="C115" s="31">
        <v>1233.75</v>
      </c>
      <c r="D115" s="36">
        <v>1234.33</v>
      </c>
      <c r="E115" s="36">
        <v>1224.42</v>
      </c>
      <c r="F115" s="36">
        <v>1215.08</v>
      </c>
      <c r="G115" s="36">
        <v>1205.17</v>
      </c>
      <c r="H115" s="36">
        <v>1243.67</v>
      </c>
      <c r="I115" s="36">
        <v>1253.58</v>
      </c>
      <c r="J115" s="36">
        <v>1262.92</v>
      </c>
      <c r="K115" s="31">
        <v>1244.25</v>
      </c>
      <c r="L115" s="31">
        <v>1225</v>
      </c>
      <c r="M115" s="31">
        <v>17.131419999999999</v>
      </c>
      <c r="N115" s="1"/>
      <c r="O115" s="1"/>
    </row>
    <row r="116" spans="1:15" ht="12.75" customHeight="1">
      <c r="A116" s="33">
        <v>106</v>
      </c>
      <c r="B116" s="51" t="s">
        <v>100</v>
      </c>
      <c r="C116" s="31">
        <v>131.9</v>
      </c>
      <c r="D116" s="36">
        <v>132.47999999999999</v>
      </c>
      <c r="E116" s="36">
        <v>130.91999999999999</v>
      </c>
      <c r="F116" s="36">
        <v>129.93</v>
      </c>
      <c r="G116" s="36">
        <v>128.37</v>
      </c>
      <c r="H116" s="36">
        <v>133.47</v>
      </c>
      <c r="I116" s="36">
        <v>135.03</v>
      </c>
      <c r="J116" s="36">
        <v>136.02000000000001</v>
      </c>
      <c r="K116" s="31">
        <v>134.05000000000001</v>
      </c>
      <c r="L116" s="31">
        <v>131.5</v>
      </c>
      <c r="M116" s="31">
        <v>30.288419999999999</v>
      </c>
      <c r="N116" s="1"/>
      <c r="O116" s="1"/>
    </row>
    <row r="117" spans="1:15" ht="12.75" customHeight="1">
      <c r="A117" s="33">
        <v>107</v>
      </c>
      <c r="B117" s="51" t="s">
        <v>272</v>
      </c>
      <c r="C117" s="31">
        <v>1462.8</v>
      </c>
      <c r="D117" s="36">
        <v>1464.4</v>
      </c>
      <c r="E117" s="36">
        <v>1454.4</v>
      </c>
      <c r="F117" s="36">
        <v>1446</v>
      </c>
      <c r="G117" s="36">
        <v>1436</v>
      </c>
      <c r="H117" s="36">
        <v>1472.8</v>
      </c>
      <c r="I117" s="36">
        <v>1482.8</v>
      </c>
      <c r="J117" s="36">
        <v>1491.2</v>
      </c>
      <c r="K117" s="31">
        <v>1474.4</v>
      </c>
      <c r="L117" s="31">
        <v>1456</v>
      </c>
      <c r="M117" s="31">
        <v>1.15465</v>
      </c>
      <c r="N117" s="1"/>
      <c r="O117" s="1"/>
    </row>
    <row r="118" spans="1:15" ht="12.75" customHeight="1">
      <c r="A118" s="33">
        <v>108</v>
      </c>
      <c r="B118" s="51" t="s">
        <v>94</v>
      </c>
      <c r="C118" s="31">
        <v>277.55</v>
      </c>
      <c r="D118" s="36">
        <v>278.82</v>
      </c>
      <c r="E118" s="36">
        <v>275.43</v>
      </c>
      <c r="F118" s="36">
        <v>273.32</v>
      </c>
      <c r="G118" s="36">
        <v>269.93</v>
      </c>
      <c r="H118" s="36">
        <v>280.93</v>
      </c>
      <c r="I118" s="36">
        <v>284.32</v>
      </c>
      <c r="J118" s="36">
        <v>286.43</v>
      </c>
      <c r="K118" s="31">
        <v>282.2</v>
      </c>
      <c r="L118" s="31">
        <v>276.7</v>
      </c>
      <c r="M118" s="31">
        <v>120.33796</v>
      </c>
      <c r="N118" s="1"/>
      <c r="O118" s="1"/>
    </row>
    <row r="119" spans="1:15" ht="12.75" customHeight="1">
      <c r="A119" s="33">
        <v>109</v>
      </c>
      <c r="B119" s="51" t="s">
        <v>365</v>
      </c>
      <c r="C119" s="31">
        <v>1086.3499999999999</v>
      </c>
      <c r="D119" s="36">
        <v>1092.1500000000001</v>
      </c>
      <c r="E119" s="36">
        <v>1066.45</v>
      </c>
      <c r="F119" s="36">
        <v>1046.55</v>
      </c>
      <c r="G119" s="36">
        <v>1020.85</v>
      </c>
      <c r="H119" s="36">
        <v>1112.05</v>
      </c>
      <c r="I119" s="36">
        <v>1137.75</v>
      </c>
      <c r="J119" s="36">
        <v>1157.6500000000001</v>
      </c>
      <c r="K119" s="31">
        <v>1117.8499999999999</v>
      </c>
      <c r="L119" s="31">
        <v>1072.25</v>
      </c>
      <c r="M119" s="31">
        <v>18.581050000000001</v>
      </c>
      <c r="N119" s="1"/>
      <c r="O119" s="1"/>
    </row>
    <row r="120" spans="1:15" ht="12.75" customHeight="1">
      <c r="A120" s="33">
        <v>110</v>
      </c>
      <c r="B120" s="51" t="s">
        <v>95</v>
      </c>
      <c r="C120" s="31">
        <v>5456.65</v>
      </c>
      <c r="D120" s="36">
        <v>5480.53</v>
      </c>
      <c r="E120" s="36">
        <v>5421.12</v>
      </c>
      <c r="F120" s="36">
        <v>5385.58</v>
      </c>
      <c r="G120" s="36">
        <v>5326.17</v>
      </c>
      <c r="H120" s="36">
        <v>5516.07</v>
      </c>
      <c r="I120" s="36">
        <v>5575.48</v>
      </c>
      <c r="J120" s="36">
        <v>5611.02</v>
      </c>
      <c r="K120" s="31">
        <v>5539.95</v>
      </c>
      <c r="L120" s="31">
        <v>5445</v>
      </c>
      <c r="M120" s="31">
        <v>2.02149</v>
      </c>
      <c r="N120" s="1"/>
      <c r="O120" s="1"/>
    </row>
    <row r="121" spans="1:15" ht="12.75" customHeight="1">
      <c r="A121" s="33">
        <v>111</v>
      </c>
      <c r="B121" s="51" t="s">
        <v>96</v>
      </c>
      <c r="C121" s="31">
        <v>1949.3</v>
      </c>
      <c r="D121" s="36">
        <v>1950.82</v>
      </c>
      <c r="E121" s="36">
        <v>1927.53</v>
      </c>
      <c r="F121" s="36">
        <v>1905.77</v>
      </c>
      <c r="G121" s="36">
        <v>1882.48</v>
      </c>
      <c r="H121" s="36">
        <v>1972.58</v>
      </c>
      <c r="I121" s="36">
        <v>1995.87</v>
      </c>
      <c r="J121" s="36">
        <v>2017.63</v>
      </c>
      <c r="K121" s="31">
        <v>1974.1</v>
      </c>
      <c r="L121" s="31">
        <v>1929.05</v>
      </c>
      <c r="M121" s="31">
        <v>5.5457799999999997</v>
      </c>
      <c r="N121" s="1"/>
      <c r="O121" s="1"/>
    </row>
    <row r="122" spans="1:15" ht="12.75" customHeight="1">
      <c r="A122" s="33">
        <v>112</v>
      </c>
      <c r="B122" s="51" t="s">
        <v>366</v>
      </c>
      <c r="C122" s="31">
        <v>2615.8000000000002</v>
      </c>
      <c r="D122" s="36">
        <v>2624.82</v>
      </c>
      <c r="E122" s="36">
        <v>2581.73</v>
      </c>
      <c r="F122" s="36">
        <v>2547.67</v>
      </c>
      <c r="G122" s="36">
        <v>2504.58</v>
      </c>
      <c r="H122" s="36">
        <v>2658.88</v>
      </c>
      <c r="I122" s="36">
        <v>2701.97</v>
      </c>
      <c r="J122" s="36">
        <v>2736.03</v>
      </c>
      <c r="K122" s="31">
        <v>2667.9</v>
      </c>
      <c r="L122" s="31">
        <v>2590.75</v>
      </c>
      <c r="M122" s="31">
        <v>1.45248</v>
      </c>
      <c r="N122" s="1"/>
      <c r="O122" s="1"/>
    </row>
    <row r="123" spans="1:15" ht="12.75" customHeight="1">
      <c r="A123" s="33">
        <v>113</v>
      </c>
      <c r="B123" s="51" t="s">
        <v>97</v>
      </c>
      <c r="C123" s="31">
        <v>722.85</v>
      </c>
      <c r="D123" s="36">
        <v>718.63</v>
      </c>
      <c r="E123" s="36">
        <v>712.27</v>
      </c>
      <c r="F123" s="36">
        <v>701.68</v>
      </c>
      <c r="G123" s="36">
        <v>695.32</v>
      </c>
      <c r="H123" s="36">
        <v>729.22</v>
      </c>
      <c r="I123" s="36">
        <v>735.58</v>
      </c>
      <c r="J123" s="36">
        <v>746.17</v>
      </c>
      <c r="K123" s="31">
        <v>725</v>
      </c>
      <c r="L123" s="31">
        <v>708.05</v>
      </c>
      <c r="M123" s="31">
        <v>28.362279999999998</v>
      </c>
      <c r="N123" s="1"/>
      <c r="O123" s="1"/>
    </row>
    <row r="124" spans="1:15" ht="12.75" customHeight="1">
      <c r="A124" s="33">
        <v>114</v>
      </c>
      <c r="B124" s="51" t="s">
        <v>98</v>
      </c>
      <c r="C124" s="31">
        <v>1127.8</v>
      </c>
      <c r="D124" s="36">
        <v>1128.22</v>
      </c>
      <c r="E124" s="36">
        <v>1119.58</v>
      </c>
      <c r="F124" s="36">
        <v>1111.3699999999999</v>
      </c>
      <c r="G124" s="36">
        <v>1102.73</v>
      </c>
      <c r="H124" s="36">
        <v>1136.43</v>
      </c>
      <c r="I124" s="36">
        <v>1145.07</v>
      </c>
      <c r="J124" s="36">
        <v>1153.28</v>
      </c>
      <c r="K124" s="31">
        <v>1136.8499999999999</v>
      </c>
      <c r="L124" s="31">
        <v>1120</v>
      </c>
      <c r="M124" s="31">
        <v>1.97143</v>
      </c>
      <c r="N124" s="1"/>
      <c r="O124" s="1"/>
    </row>
    <row r="125" spans="1:15" ht="12.75" customHeight="1">
      <c r="A125" s="33">
        <v>115</v>
      </c>
      <c r="B125" s="51" t="s">
        <v>849</v>
      </c>
      <c r="C125" s="31">
        <v>4802.8500000000004</v>
      </c>
      <c r="D125" s="36">
        <v>4760.62</v>
      </c>
      <c r="E125" s="36">
        <v>4662.2299999999996</v>
      </c>
      <c r="F125" s="36">
        <v>4521.62</v>
      </c>
      <c r="G125" s="36">
        <v>4423.2299999999996</v>
      </c>
      <c r="H125" s="36">
        <v>4901.2299999999996</v>
      </c>
      <c r="I125" s="36">
        <v>4999.62</v>
      </c>
      <c r="J125" s="36">
        <v>5140.2299999999996</v>
      </c>
      <c r="K125" s="31">
        <v>4859</v>
      </c>
      <c r="L125" s="31">
        <v>4620</v>
      </c>
      <c r="M125" s="31">
        <v>0.56864999999999999</v>
      </c>
      <c r="N125" s="1"/>
      <c r="O125" s="1"/>
    </row>
    <row r="126" spans="1:15" ht="12.75" customHeight="1">
      <c r="A126" s="33">
        <v>116</v>
      </c>
      <c r="B126" s="51" t="s">
        <v>367</v>
      </c>
      <c r="C126" s="31">
        <v>1408.6</v>
      </c>
      <c r="D126" s="36">
        <v>1409.4</v>
      </c>
      <c r="E126" s="36">
        <v>1397.2</v>
      </c>
      <c r="F126" s="36">
        <v>1385.8</v>
      </c>
      <c r="G126" s="36">
        <v>1373.6</v>
      </c>
      <c r="H126" s="36">
        <v>1420.8</v>
      </c>
      <c r="I126" s="36">
        <v>1433</v>
      </c>
      <c r="J126" s="36">
        <v>1444.4</v>
      </c>
      <c r="K126" s="31">
        <v>1421.6</v>
      </c>
      <c r="L126" s="31">
        <v>1398</v>
      </c>
      <c r="M126" s="31">
        <v>0.86268</v>
      </c>
      <c r="N126" s="1"/>
      <c r="O126" s="1"/>
    </row>
    <row r="127" spans="1:15" ht="12.75" customHeight="1">
      <c r="A127" s="33">
        <v>117</v>
      </c>
      <c r="B127" s="51" t="s">
        <v>350</v>
      </c>
      <c r="C127" s="31">
        <v>3871.05</v>
      </c>
      <c r="D127" s="36">
        <v>3869.7</v>
      </c>
      <c r="E127" s="36">
        <v>3851.4</v>
      </c>
      <c r="F127" s="36">
        <v>3831.75</v>
      </c>
      <c r="G127" s="36">
        <v>3813.45</v>
      </c>
      <c r="H127" s="36">
        <v>3889.35</v>
      </c>
      <c r="I127" s="36">
        <v>3907.65</v>
      </c>
      <c r="J127" s="36">
        <v>3927.3</v>
      </c>
      <c r="K127" s="31">
        <v>3888</v>
      </c>
      <c r="L127" s="31">
        <v>3850.05</v>
      </c>
      <c r="M127" s="31">
        <v>7.4109999999999995E-2</v>
      </c>
      <c r="N127" s="1"/>
      <c r="O127" s="1"/>
    </row>
    <row r="128" spans="1:15" ht="12.75" customHeight="1">
      <c r="A128" s="33">
        <v>118</v>
      </c>
      <c r="B128" s="51" t="s">
        <v>99</v>
      </c>
      <c r="C128" s="31">
        <v>303.05</v>
      </c>
      <c r="D128" s="36">
        <v>304</v>
      </c>
      <c r="E128" s="36">
        <v>300.05</v>
      </c>
      <c r="F128" s="36">
        <v>297.05</v>
      </c>
      <c r="G128" s="36">
        <v>293.10000000000002</v>
      </c>
      <c r="H128" s="36">
        <v>307</v>
      </c>
      <c r="I128" s="36">
        <v>310.95</v>
      </c>
      <c r="J128" s="36">
        <v>313.95</v>
      </c>
      <c r="K128" s="31">
        <v>307.95</v>
      </c>
      <c r="L128" s="31">
        <v>301</v>
      </c>
      <c r="M128" s="31">
        <v>24.287389999999998</v>
      </c>
      <c r="N128" s="1"/>
      <c r="O128" s="1"/>
    </row>
    <row r="129" spans="1:15" ht="12.75" customHeight="1">
      <c r="A129" s="33">
        <v>119</v>
      </c>
      <c r="B129" s="51" t="s">
        <v>351</v>
      </c>
      <c r="C129" s="31">
        <v>326.75</v>
      </c>
      <c r="D129" s="36">
        <v>327.14999999999998</v>
      </c>
      <c r="E129" s="36">
        <v>323.60000000000002</v>
      </c>
      <c r="F129" s="36">
        <v>320.45</v>
      </c>
      <c r="G129" s="36">
        <v>316.89999999999998</v>
      </c>
      <c r="H129" s="36">
        <v>330.3</v>
      </c>
      <c r="I129" s="36">
        <v>333.85</v>
      </c>
      <c r="J129" s="36">
        <v>337</v>
      </c>
      <c r="K129" s="31">
        <v>330.7</v>
      </c>
      <c r="L129" s="31">
        <v>324</v>
      </c>
      <c r="M129" s="31">
        <v>1.6979200000000001</v>
      </c>
      <c r="N129" s="1"/>
      <c r="O129" s="1"/>
    </row>
    <row r="130" spans="1:15" ht="12.75" customHeight="1">
      <c r="A130" s="33">
        <v>120</v>
      </c>
      <c r="B130" s="51" t="s">
        <v>101</v>
      </c>
      <c r="C130" s="31">
        <v>1725.75</v>
      </c>
      <c r="D130" s="36">
        <v>1724.85</v>
      </c>
      <c r="E130" s="36">
        <v>1711.2</v>
      </c>
      <c r="F130" s="36">
        <v>1696.65</v>
      </c>
      <c r="G130" s="36">
        <v>1683</v>
      </c>
      <c r="H130" s="36">
        <v>1739.4</v>
      </c>
      <c r="I130" s="36">
        <v>1753.05</v>
      </c>
      <c r="J130" s="36">
        <v>1767.6</v>
      </c>
      <c r="K130" s="31">
        <v>1738.5</v>
      </c>
      <c r="L130" s="31">
        <v>1710.3</v>
      </c>
      <c r="M130" s="31">
        <v>4.6324300000000003</v>
      </c>
      <c r="N130" s="1"/>
      <c r="O130" s="1"/>
    </row>
    <row r="131" spans="1:15" ht="12.75" customHeight="1">
      <c r="A131" s="33">
        <v>121</v>
      </c>
      <c r="B131" s="51" t="s">
        <v>368</v>
      </c>
      <c r="C131" s="31">
        <v>1764.7</v>
      </c>
      <c r="D131" s="36">
        <v>1767.92</v>
      </c>
      <c r="E131" s="36">
        <v>1746.83</v>
      </c>
      <c r="F131" s="36">
        <v>1728.97</v>
      </c>
      <c r="G131" s="36">
        <v>1707.88</v>
      </c>
      <c r="H131" s="36">
        <v>1785.78</v>
      </c>
      <c r="I131" s="36">
        <v>1806.87</v>
      </c>
      <c r="J131" s="36">
        <v>1824.73</v>
      </c>
      <c r="K131" s="31">
        <v>1789</v>
      </c>
      <c r="L131" s="31">
        <v>1750.05</v>
      </c>
      <c r="M131" s="31">
        <v>2.3887100000000001</v>
      </c>
      <c r="N131" s="1"/>
      <c r="O131" s="1"/>
    </row>
    <row r="132" spans="1:15" ht="12.75" customHeight="1">
      <c r="A132" s="33">
        <v>122</v>
      </c>
      <c r="B132" s="51" t="s">
        <v>102</v>
      </c>
      <c r="C132" s="31">
        <v>567.45000000000005</v>
      </c>
      <c r="D132" s="36">
        <v>566.66999999999996</v>
      </c>
      <c r="E132" s="36">
        <v>563.92999999999995</v>
      </c>
      <c r="F132" s="36">
        <v>560.41999999999996</v>
      </c>
      <c r="G132" s="36">
        <v>557.67999999999995</v>
      </c>
      <c r="H132" s="36">
        <v>570.17999999999995</v>
      </c>
      <c r="I132" s="36">
        <v>572.91999999999996</v>
      </c>
      <c r="J132" s="36">
        <v>576.42999999999995</v>
      </c>
      <c r="K132" s="31">
        <v>569.4</v>
      </c>
      <c r="L132" s="31">
        <v>563.15</v>
      </c>
      <c r="M132" s="31">
        <v>9.9873100000000008</v>
      </c>
      <c r="N132" s="1"/>
      <c r="O132" s="1"/>
    </row>
    <row r="133" spans="1:15" ht="12.75" customHeight="1">
      <c r="A133" s="33">
        <v>123</v>
      </c>
      <c r="B133" s="51" t="s">
        <v>103</v>
      </c>
      <c r="C133" s="31">
        <v>2403.6999999999998</v>
      </c>
      <c r="D133" s="36">
        <v>2388.83</v>
      </c>
      <c r="E133" s="36">
        <v>2367.67</v>
      </c>
      <c r="F133" s="36">
        <v>2331.63</v>
      </c>
      <c r="G133" s="36">
        <v>2310.4699999999998</v>
      </c>
      <c r="H133" s="36">
        <v>2424.87</v>
      </c>
      <c r="I133" s="36">
        <v>2446.0300000000002</v>
      </c>
      <c r="J133" s="36">
        <v>2482.0700000000002</v>
      </c>
      <c r="K133" s="31">
        <v>2410</v>
      </c>
      <c r="L133" s="31">
        <v>2352.8000000000002</v>
      </c>
      <c r="M133" s="31">
        <v>5.9155600000000002</v>
      </c>
      <c r="N133" s="1"/>
      <c r="O133" s="1"/>
    </row>
    <row r="134" spans="1:15" ht="12.75" customHeight="1">
      <c r="A134" s="33">
        <v>124</v>
      </c>
      <c r="B134" s="51" t="s">
        <v>850</v>
      </c>
      <c r="C134" s="31">
        <v>2098.65</v>
      </c>
      <c r="D134" s="36">
        <v>2104.1999999999998</v>
      </c>
      <c r="E134" s="36">
        <v>2073.4</v>
      </c>
      <c r="F134" s="36">
        <v>2048.15</v>
      </c>
      <c r="G134" s="36">
        <v>2017.35</v>
      </c>
      <c r="H134" s="36">
        <v>2129.4499999999998</v>
      </c>
      <c r="I134" s="36">
        <v>2160.25</v>
      </c>
      <c r="J134" s="36">
        <v>2185.5</v>
      </c>
      <c r="K134" s="31">
        <v>2135</v>
      </c>
      <c r="L134" s="31">
        <v>2078.9499999999998</v>
      </c>
      <c r="M134" s="31">
        <v>3.2139199999999999</v>
      </c>
      <c r="N134" s="1"/>
      <c r="O134" s="1"/>
    </row>
    <row r="135" spans="1:15" ht="12.75" customHeight="1">
      <c r="A135" s="33">
        <v>125</v>
      </c>
      <c r="B135" s="51" t="s">
        <v>369</v>
      </c>
      <c r="C135" s="31">
        <v>1048.5</v>
      </c>
      <c r="D135" s="36">
        <v>1044.23</v>
      </c>
      <c r="E135" s="36">
        <v>996.72</v>
      </c>
      <c r="F135" s="36">
        <v>944.93</v>
      </c>
      <c r="G135" s="36">
        <v>897.42</v>
      </c>
      <c r="H135" s="36">
        <v>1096.02</v>
      </c>
      <c r="I135" s="36">
        <v>1143.53</v>
      </c>
      <c r="J135" s="36">
        <v>1195.32</v>
      </c>
      <c r="K135" s="31">
        <v>1091.75</v>
      </c>
      <c r="L135" s="31">
        <v>992.45</v>
      </c>
      <c r="M135" s="31">
        <v>3.3708800000000001</v>
      </c>
      <c r="N135" s="1"/>
      <c r="O135" s="1"/>
    </row>
    <row r="136" spans="1:15" ht="12.75" customHeight="1">
      <c r="A136" s="33">
        <v>126</v>
      </c>
      <c r="B136" s="51" t="s">
        <v>370</v>
      </c>
      <c r="C136" s="31">
        <v>646.85</v>
      </c>
      <c r="D136" s="36">
        <v>645.02</v>
      </c>
      <c r="E136" s="36">
        <v>638.13</v>
      </c>
      <c r="F136" s="36">
        <v>629.41999999999996</v>
      </c>
      <c r="G136" s="36">
        <v>622.53</v>
      </c>
      <c r="H136" s="36">
        <v>653.73</v>
      </c>
      <c r="I136" s="36">
        <v>660.62</v>
      </c>
      <c r="J136" s="36">
        <v>669.33</v>
      </c>
      <c r="K136" s="31">
        <v>651.9</v>
      </c>
      <c r="L136" s="31">
        <v>636.29999999999995</v>
      </c>
      <c r="M136" s="31">
        <v>5.7845000000000004</v>
      </c>
      <c r="N136" s="1"/>
      <c r="O136" s="1"/>
    </row>
    <row r="137" spans="1:15" ht="12.75" customHeight="1">
      <c r="A137" s="33">
        <v>127</v>
      </c>
      <c r="B137" s="51" t="s">
        <v>104</v>
      </c>
      <c r="C137" s="31">
        <v>2267.5500000000002</v>
      </c>
      <c r="D137" s="36">
        <v>2275.4499999999998</v>
      </c>
      <c r="E137" s="36">
        <v>2245.1</v>
      </c>
      <c r="F137" s="36">
        <v>2222.65</v>
      </c>
      <c r="G137" s="36">
        <v>2192.3000000000002</v>
      </c>
      <c r="H137" s="36">
        <v>2297.9</v>
      </c>
      <c r="I137" s="36">
        <v>2328.25</v>
      </c>
      <c r="J137" s="36">
        <v>2350.6999999999998</v>
      </c>
      <c r="K137" s="31">
        <v>2305.8000000000002</v>
      </c>
      <c r="L137" s="31">
        <v>2253</v>
      </c>
      <c r="M137" s="31">
        <v>2.7861799999999999</v>
      </c>
      <c r="N137" s="1"/>
      <c r="O137" s="1"/>
    </row>
    <row r="138" spans="1:15" ht="12.75" customHeight="1">
      <c r="A138" s="33">
        <v>128</v>
      </c>
      <c r="B138" s="51" t="s">
        <v>273</v>
      </c>
      <c r="C138" s="31">
        <v>435</v>
      </c>
      <c r="D138" s="36">
        <v>436.32</v>
      </c>
      <c r="E138" s="36">
        <v>428.63</v>
      </c>
      <c r="F138" s="36">
        <v>422.27</v>
      </c>
      <c r="G138" s="36">
        <v>414.58</v>
      </c>
      <c r="H138" s="36">
        <v>442.68</v>
      </c>
      <c r="I138" s="36">
        <v>450.37</v>
      </c>
      <c r="J138" s="36">
        <v>456.73</v>
      </c>
      <c r="K138" s="31">
        <v>444</v>
      </c>
      <c r="L138" s="31">
        <v>429.95</v>
      </c>
      <c r="M138" s="31">
        <v>10.26084</v>
      </c>
      <c r="N138" s="1"/>
      <c r="O138" s="1"/>
    </row>
    <row r="139" spans="1:15" ht="12.75" customHeight="1">
      <c r="A139" s="33">
        <v>129</v>
      </c>
      <c r="B139" s="51" t="s">
        <v>105</v>
      </c>
      <c r="C139" s="31">
        <v>181.7</v>
      </c>
      <c r="D139" s="36">
        <v>181.22</v>
      </c>
      <c r="E139" s="36">
        <v>179.78</v>
      </c>
      <c r="F139" s="36">
        <v>177.87</v>
      </c>
      <c r="G139" s="36">
        <v>176.43</v>
      </c>
      <c r="H139" s="36">
        <v>183.13</v>
      </c>
      <c r="I139" s="36">
        <v>184.57</v>
      </c>
      <c r="J139" s="36">
        <v>186.48</v>
      </c>
      <c r="K139" s="31">
        <v>182.65</v>
      </c>
      <c r="L139" s="31">
        <v>179.3</v>
      </c>
      <c r="M139" s="31">
        <v>23.281469999999999</v>
      </c>
      <c r="N139" s="1"/>
      <c r="O139" s="1"/>
    </row>
    <row r="140" spans="1:15" ht="12.75" customHeight="1">
      <c r="A140" s="33">
        <v>130</v>
      </c>
      <c r="B140" s="51" t="s">
        <v>371</v>
      </c>
      <c r="C140" s="31">
        <v>211.15</v>
      </c>
      <c r="D140" s="36">
        <v>212.47</v>
      </c>
      <c r="E140" s="36">
        <v>208.98</v>
      </c>
      <c r="F140" s="36">
        <v>206.82</v>
      </c>
      <c r="G140" s="36">
        <v>203.33</v>
      </c>
      <c r="H140" s="36">
        <v>214.63</v>
      </c>
      <c r="I140" s="36">
        <v>218.12</v>
      </c>
      <c r="J140" s="36">
        <v>220.28</v>
      </c>
      <c r="K140" s="31">
        <v>215.95</v>
      </c>
      <c r="L140" s="31">
        <v>210.3</v>
      </c>
      <c r="M140" s="31">
        <v>26.96171</v>
      </c>
      <c r="N140" s="1"/>
      <c r="O140" s="1"/>
    </row>
    <row r="141" spans="1:15" ht="12.75" customHeight="1">
      <c r="A141" s="33">
        <v>131</v>
      </c>
      <c r="B141" s="51" t="s">
        <v>106</v>
      </c>
      <c r="C141" s="31">
        <v>3817.9</v>
      </c>
      <c r="D141" s="36">
        <v>3800.47</v>
      </c>
      <c r="E141" s="36">
        <v>3772.98</v>
      </c>
      <c r="F141" s="36">
        <v>3728.07</v>
      </c>
      <c r="G141" s="36">
        <v>3700.58</v>
      </c>
      <c r="H141" s="36">
        <v>3845.38</v>
      </c>
      <c r="I141" s="36">
        <v>3872.87</v>
      </c>
      <c r="J141" s="36">
        <v>3917.78</v>
      </c>
      <c r="K141" s="31">
        <v>3827.95</v>
      </c>
      <c r="L141" s="31">
        <v>3755.55</v>
      </c>
      <c r="M141" s="31">
        <v>4.8360799999999999</v>
      </c>
      <c r="N141" s="1"/>
      <c r="O141" s="1"/>
    </row>
    <row r="142" spans="1:15" ht="12.75" customHeight="1">
      <c r="A142" s="33">
        <v>132</v>
      </c>
      <c r="B142" s="51" t="s">
        <v>107</v>
      </c>
      <c r="C142" s="31">
        <v>5078.1000000000004</v>
      </c>
      <c r="D142" s="36">
        <v>5082.67</v>
      </c>
      <c r="E142" s="36">
        <v>5045.43</v>
      </c>
      <c r="F142" s="36">
        <v>5012.7700000000004</v>
      </c>
      <c r="G142" s="36">
        <v>4975.53</v>
      </c>
      <c r="H142" s="36">
        <v>5115.33</v>
      </c>
      <c r="I142" s="36">
        <v>5152.57</v>
      </c>
      <c r="J142" s="36">
        <v>5185.2299999999996</v>
      </c>
      <c r="K142" s="31">
        <v>5119.8999999999996</v>
      </c>
      <c r="L142" s="31">
        <v>5050</v>
      </c>
      <c r="M142" s="31">
        <v>1.44259</v>
      </c>
      <c r="N142" s="1"/>
      <c r="O142" s="1"/>
    </row>
    <row r="143" spans="1:15" ht="12.75" customHeight="1">
      <c r="A143" s="33">
        <v>133</v>
      </c>
      <c r="B143" s="51" t="s">
        <v>109</v>
      </c>
      <c r="C143" s="31">
        <v>537.35</v>
      </c>
      <c r="D143" s="36">
        <v>537.29999999999995</v>
      </c>
      <c r="E143" s="36">
        <v>531.15</v>
      </c>
      <c r="F143" s="36">
        <v>524.95000000000005</v>
      </c>
      <c r="G143" s="36">
        <v>518.79999999999995</v>
      </c>
      <c r="H143" s="36">
        <v>543.5</v>
      </c>
      <c r="I143" s="36">
        <v>549.65</v>
      </c>
      <c r="J143" s="36">
        <v>555.85</v>
      </c>
      <c r="K143" s="31">
        <v>543.45000000000005</v>
      </c>
      <c r="L143" s="31">
        <v>531.1</v>
      </c>
      <c r="M143" s="31">
        <v>36.612520000000004</v>
      </c>
      <c r="N143" s="1"/>
      <c r="O143" s="1"/>
    </row>
    <row r="144" spans="1:15" ht="12.75" customHeight="1">
      <c r="A144" s="33">
        <v>134</v>
      </c>
      <c r="B144" s="51" t="s">
        <v>164</v>
      </c>
      <c r="C144" s="31">
        <v>2311.3000000000002</v>
      </c>
      <c r="D144" s="36">
        <v>2295.48</v>
      </c>
      <c r="E144" s="36">
        <v>2260.9699999999998</v>
      </c>
      <c r="F144" s="36">
        <v>2210.63</v>
      </c>
      <c r="G144" s="36">
        <v>2176.12</v>
      </c>
      <c r="H144" s="36">
        <v>2345.8200000000002</v>
      </c>
      <c r="I144" s="36">
        <v>2380.33</v>
      </c>
      <c r="J144" s="36">
        <v>2430.67</v>
      </c>
      <c r="K144" s="31">
        <v>2330</v>
      </c>
      <c r="L144" s="31">
        <v>2245.15</v>
      </c>
      <c r="M144" s="31">
        <v>6.4277800000000003</v>
      </c>
      <c r="N144" s="1"/>
      <c r="O144" s="1"/>
    </row>
    <row r="145" spans="1:15" ht="12.75" customHeight="1">
      <c r="A145" s="33">
        <v>135</v>
      </c>
      <c r="B145" s="51" t="s">
        <v>110</v>
      </c>
      <c r="C145" s="31">
        <v>5744.65</v>
      </c>
      <c r="D145" s="36">
        <v>5741.83</v>
      </c>
      <c r="E145" s="36">
        <v>5707.37</v>
      </c>
      <c r="F145" s="36">
        <v>5670.08</v>
      </c>
      <c r="G145" s="36">
        <v>5635.62</v>
      </c>
      <c r="H145" s="36">
        <v>5779.12</v>
      </c>
      <c r="I145" s="36">
        <v>5813.58</v>
      </c>
      <c r="J145" s="36">
        <v>5850.87</v>
      </c>
      <c r="K145" s="31">
        <v>5776.3</v>
      </c>
      <c r="L145" s="31">
        <v>5704.55</v>
      </c>
      <c r="M145" s="31">
        <v>2.2794599999999998</v>
      </c>
      <c r="N145" s="1"/>
      <c r="O145" s="1"/>
    </row>
    <row r="146" spans="1:15" ht="12.75" customHeight="1">
      <c r="A146" s="33">
        <v>136</v>
      </c>
      <c r="B146" s="51" t="s">
        <v>372</v>
      </c>
      <c r="C146" s="31">
        <v>544.75</v>
      </c>
      <c r="D146" s="36">
        <v>546.58000000000004</v>
      </c>
      <c r="E146" s="36">
        <v>521.16999999999996</v>
      </c>
      <c r="F146" s="36">
        <v>497.58</v>
      </c>
      <c r="G146" s="36">
        <v>472.17</v>
      </c>
      <c r="H146" s="36">
        <v>570.16999999999996</v>
      </c>
      <c r="I146" s="36">
        <v>595.58000000000004</v>
      </c>
      <c r="J146" s="36">
        <v>619.16999999999996</v>
      </c>
      <c r="K146" s="31">
        <v>572</v>
      </c>
      <c r="L146" s="31">
        <v>523</v>
      </c>
      <c r="M146" s="31">
        <v>56.651710000000001</v>
      </c>
      <c r="N146" s="1"/>
      <c r="O146" s="1"/>
    </row>
    <row r="147" spans="1:15" ht="12.75" customHeight="1">
      <c r="A147" s="33">
        <v>137</v>
      </c>
      <c r="B147" s="51" t="s">
        <v>375</v>
      </c>
      <c r="C147" s="31">
        <v>39</v>
      </c>
      <c r="D147" s="36">
        <v>39.03</v>
      </c>
      <c r="E147" s="36">
        <v>38.770000000000003</v>
      </c>
      <c r="F147" s="36">
        <v>38.53</v>
      </c>
      <c r="G147" s="36">
        <v>38.270000000000003</v>
      </c>
      <c r="H147" s="36">
        <v>39.270000000000003</v>
      </c>
      <c r="I147" s="36">
        <v>39.53</v>
      </c>
      <c r="J147" s="36">
        <v>39.770000000000003</v>
      </c>
      <c r="K147" s="31">
        <v>39.299999999999997</v>
      </c>
      <c r="L147" s="31">
        <v>38.799999999999997</v>
      </c>
      <c r="M147" s="31">
        <v>101.71026999999999</v>
      </c>
      <c r="N147" s="1"/>
      <c r="O147" s="1"/>
    </row>
    <row r="148" spans="1:15" ht="12.75" customHeight="1">
      <c r="A148" s="33">
        <v>138</v>
      </c>
      <c r="B148" s="51" t="s">
        <v>563</v>
      </c>
      <c r="C148" s="31">
        <v>1769.2</v>
      </c>
      <c r="D148" s="36">
        <v>1763.62</v>
      </c>
      <c r="E148" s="36">
        <v>1740.43</v>
      </c>
      <c r="F148" s="36">
        <v>1711.67</v>
      </c>
      <c r="G148" s="36">
        <v>1688.48</v>
      </c>
      <c r="H148" s="36">
        <v>1792.38</v>
      </c>
      <c r="I148" s="36">
        <v>1815.57</v>
      </c>
      <c r="J148" s="36">
        <v>1844.33</v>
      </c>
      <c r="K148" s="31">
        <v>1786.8</v>
      </c>
      <c r="L148" s="31">
        <v>1734.85</v>
      </c>
      <c r="M148" s="31">
        <v>0.84824999999999995</v>
      </c>
      <c r="N148" s="1"/>
      <c r="O148" s="1"/>
    </row>
    <row r="149" spans="1:15" ht="12.75" customHeight="1">
      <c r="A149" s="33">
        <v>139</v>
      </c>
      <c r="B149" s="51" t="s">
        <v>111</v>
      </c>
      <c r="C149" s="31">
        <v>3381.4</v>
      </c>
      <c r="D149" s="36">
        <v>3363.83</v>
      </c>
      <c r="E149" s="36">
        <v>3342.67</v>
      </c>
      <c r="F149" s="36">
        <v>3303.93</v>
      </c>
      <c r="G149" s="36">
        <v>3282.77</v>
      </c>
      <c r="H149" s="36">
        <v>3402.57</v>
      </c>
      <c r="I149" s="36">
        <v>3423.73</v>
      </c>
      <c r="J149" s="36">
        <v>3462.47</v>
      </c>
      <c r="K149" s="31">
        <v>3385</v>
      </c>
      <c r="L149" s="31">
        <v>3325.1</v>
      </c>
      <c r="M149" s="31">
        <v>4.3633499999999996</v>
      </c>
      <c r="N149" s="1"/>
      <c r="O149" s="1"/>
    </row>
    <row r="150" spans="1:15" ht="12.75" customHeight="1">
      <c r="A150" s="33">
        <v>140</v>
      </c>
      <c r="B150" s="51" t="s">
        <v>373</v>
      </c>
      <c r="C150" s="31">
        <v>244.65</v>
      </c>
      <c r="D150" s="36">
        <v>244.32</v>
      </c>
      <c r="E150" s="36">
        <v>241.13</v>
      </c>
      <c r="F150" s="36">
        <v>237.62</v>
      </c>
      <c r="G150" s="36">
        <v>234.43</v>
      </c>
      <c r="H150" s="36">
        <v>247.83</v>
      </c>
      <c r="I150" s="36">
        <v>251.02</v>
      </c>
      <c r="J150" s="36">
        <v>254.53</v>
      </c>
      <c r="K150" s="31">
        <v>247.5</v>
      </c>
      <c r="L150" s="31">
        <v>240.8</v>
      </c>
      <c r="M150" s="31">
        <v>4.9228500000000004</v>
      </c>
      <c r="N150" s="1"/>
      <c r="O150" s="1"/>
    </row>
    <row r="151" spans="1:15" ht="12.75" customHeight="1">
      <c r="A151" s="33">
        <v>141</v>
      </c>
      <c r="B151" s="51" t="s">
        <v>376</v>
      </c>
      <c r="C151" s="31">
        <v>510.75</v>
      </c>
      <c r="D151" s="36">
        <v>512.20000000000005</v>
      </c>
      <c r="E151" s="36">
        <v>505.3</v>
      </c>
      <c r="F151" s="36">
        <v>499.85</v>
      </c>
      <c r="G151" s="36">
        <v>492.95</v>
      </c>
      <c r="H151" s="36">
        <v>517.65</v>
      </c>
      <c r="I151" s="36">
        <v>524.54999999999995</v>
      </c>
      <c r="J151" s="36">
        <v>530</v>
      </c>
      <c r="K151" s="31">
        <v>519.1</v>
      </c>
      <c r="L151" s="31">
        <v>506.75</v>
      </c>
      <c r="M151" s="31">
        <v>3.3819400000000002</v>
      </c>
      <c r="N151" s="1"/>
      <c r="O151" s="1"/>
    </row>
    <row r="152" spans="1:15" ht="12.75" customHeight="1">
      <c r="A152" s="33">
        <v>142</v>
      </c>
      <c r="B152" s="51" t="s">
        <v>274</v>
      </c>
      <c r="C152" s="31">
        <v>560.95000000000005</v>
      </c>
      <c r="D152" s="36">
        <v>564.12</v>
      </c>
      <c r="E152" s="36">
        <v>554.83000000000004</v>
      </c>
      <c r="F152" s="36">
        <v>548.72</v>
      </c>
      <c r="G152" s="36">
        <v>539.42999999999995</v>
      </c>
      <c r="H152" s="36">
        <v>570.23</v>
      </c>
      <c r="I152" s="36">
        <v>579.52</v>
      </c>
      <c r="J152" s="36">
        <v>585.63</v>
      </c>
      <c r="K152" s="31">
        <v>573.4</v>
      </c>
      <c r="L152" s="31">
        <v>558</v>
      </c>
      <c r="M152" s="31">
        <v>1.30236</v>
      </c>
      <c r="N152" s="1"/>
      <c r="O152" s="1"/>
    </row>
    <row r="153" spans="1:15" ht="12.75" customHeight="1">
      <c r="A153" s="33">
        <v>143</v>
      </c>
      <c r="B153" s="51" t="s">
        <v>377</v>
      </c>
      <c r="C153" s="31">
        <v>1570.25</v>
      </c>
      <c r="D153" s="36">
        <v>1576.43</v>
      </c>
      <c r="E153" s="36">
        <v>1553.87</v>
      </c>
      <c r="F153" s="36">
        <v>1537.48</v>
      </c>
      <c r="G153" s="36">
        <v>1514.92</v>
      </c>
      <c r="H153" s="36">
        <v>1592.82</v>
      </c>
      <c r="I153" s="36">
        <v>1615.38</v>
      </c>
      <c r="J153" s="36">
        <v>1631.77</v>
      </c>
      <c r="K153" s="31">
        <v>1599</v>
      </c>
      <c r="L153" s="31">
        <v>1560.05</v>
      </c>
      <c r="M153" s="31">
        <v>0.39367999999999997</v>
      </c>
      <c r="N153" s="1"/>
      <c r="O153" s="1"/>
    </row>
    <row r="154" spans="1:15" ht="12.75" customHeight="1">
      <c r="A154" s="33">
        <v>144</v>
      </c>
      <c r="B154" s="51" t="s">
        <v>378</v>
      </c>
      <c r="C154" s="31">
        <v>148.25</v>
      </c>
      <c r="D154" s="36">
        <v>148.68</v>
      </c>
      <c r="E154" s="36">
        <v>146.77000000000001</v>
      </c>
      <c r="F154" s="36">
        <v>145.28</v>
      </c>
      <c r="G154" s="36">
        <v>143.37</v>
      </c>
      <c r="H154" s="36">
        <v>150.16999999999999</v>
      </c>
      <c r="I154" s="36">
        <v>152.08000000000001</v>
      </c>
      <c r="J154" s="36">
        <v>153.57</v>
      </c>
      <c r="K154" s="31">
        <v>150.6</v>
      </c>
      <c r="L154" s="31">
        <v>147.19999999999999</v>
      </c>
      <c r="M154" s="31">
        <v>24.58924</v>
      </c>
      <c r="N154" s="1"/>
      <c r="O154" s="1"/>
    </row>
    <row r="155" spans="1:15" ht="12.75" customHeight="1">
      <c r="A155" s="33">
        <v>145</v>
      </c>
      <c r="B155" s="51" t="s">
        <v>374</v>
      </c>
      <c r="C155" s="31">
        <v>202.35</v>
      </c>
      <c r="D155" s="36">
        <v>202.85</v>
      </c>
      <c r="E155" s="36">
        <v>200.8</v>
      </c>
      <c r="F155" s="36">
        <v>199.25</v>
      </c>
      <c r="G155" s="36">
        <v>197.2</v>
      </c>
      <c r="H155" s="36">
        <v>204.4</v>
      </c>
      <c r="I155" s="36">
        <v>206.45</v>
      </c>
      <c r="J155" s="36">
        <v>208</v>
      </c>
      <c r="K155" s="31">
        <v>204.9</v>
      </c>
      <c r="L155" s="31">
        <v>201.3</v>
      </c>
      <c r="M155" s="31">
        <v>3.8531300000000002</v>
      </c>
      <c r="N155" s="1"/>
      <c r="O155" s="1"/>
    </row>
    <row r="156" spans="1:15" ht="12.75" customHeight="1">
      <c r="A156" s="33">
        <v>146</v>
      </c>
      <c r="B156" s="51" t="s">
        <v>379</v>
      </c>
      <c r="C156" s="31">
        <v>85</v>
      </c>
      <c r="D156" s="36">
        <v>85.5</v>
      </c>
      <c r="E156" s="36">
        <v>84.2</v>
      </c>
      <c r="F156" s="36">
        <v>83.4</v>
      </c>
      <c r="G156" s="36">
        <v>82.1</v>
      </c>
      <c r="H156" s="36">
        <v>86.3</v>
      </c>
      <c r="I156" s="36">
        <v>87.6</v>
      </c>
      <c r="J156" s="36">
        <v>88.4</v>
      </c>
      <c r="K156" s="31">
        <v>86.8</v>
      </c>
      <c r="L156" s="31">
        <v>84.7</v>
      </c>
      <c r="M156" s="31">
        <v>33.181600000000003</v>
      </c>
      <c r="N156" s="1"/>
      <c r="O156" s="1"/>
    </row>
    <row r="157" spans="1:15" ht="12.75" customHeight="1">
      <c r="A157" s="33">
        <v>147</v>
      </c>
      <c r="B157" s="51" t="s">
        <v>851</v>
      </c>
      <c r="C157" s="31">
        <v>816.05</v>
      </c>
      <c r="D157" s="36">
        <v>820.33</v>
      </c>
      <c r="E157" s="36">
        <v>806.22</v>
      </c>
      <c r="F157" s="36">
        <v>796.38</v>
      </c>
      <c r="G157" s="36">
        <v>782.27</v>
      </c>
      <c r="H157" s="36">
        <v>830.17</v>
      </c>
      <c r="I157" s="36">
        <v>844.28</v>
      </c>
      <c r="J157" s="36">
        <v>854.12</v>
      </c>
      <c r="K157" s="31">
        <v>834.45</v>
      </c>
      <c r="L157" s="31">
        <v>810.5</v>
      </c>
      <c r="M157" s="31">
        <v>0.43820999999999999</v>
      </c>
      <c r="N157" s="1"/>
      <c r="O157" s="1"/>
    </row>
    <row r="158" spans="1:15" ht="12.75" customHeight="1">
      <c r="A158" s="33">
        <v>148</v>
      </c>
      <c r="B158" s="51" t="s">
        <v>112</v>
      </c>
      <c r="C158" s="31">
        <v>3119.35</v>
      </c>
      <c r="D158" s="36">
        <v>3121.18</v>
      </c>
      <c r="E158" s="36">
        <v>3088.17</v>
      </c>
      <c r="F158" s="36">
        <v>3056.98</v>
      </c>
      <c r="G158" s="36">
        <v>3023.97</v>
      </c>
      <c r="H158" s="36">
        <v>3152.37</v>
      </c>
      <c r="I158" s="36">
        <v>3185.38</v>
      </c>
      <c r="J158" s="36">
        <v>3216.57</v>
      </c>
      <c r="K158" s="31">
        <v>3154.2</v>
      </c>
      <c r="L158" s="31">
        <v>3090</v>
      </c>
      <c r="M158" s="31">
        <v>1.5193700000000001</v>
      </c>
      <c r="N158" s="1"/>
      <c r="O158" s="1"/>
    </row>
    <row r="159" spans="1:15" ht="12.75" customHeight="1">
      <c r="A159" s="33">
        <v>149</v>
      </c>
      <c r="B159" s="51" t="s">
        <v>113</v>
      </c>
      <c r="C159" s="31">
        <v>268.75</v>
      </c>
      <c r="D159" s="36">
        <v>268.43</v>
      </c>
      <c r="E159" s="36">
        <v>266.52</v>
      </c>
      <c r="F159" s="36">
        <v>264.27999999999997</v>
      </c>
      <c r="G159" s="36">
        <v>262.37</v>
      </c>
      <c r="H159" s="36">
        <v>270.67</v>
      </c>
      <c r="I159" s="36">
        <v>272.58</v>
      </c>
      <c r="J159" s="36">
        <v>274.82</v>
      </c>
      <c r="K159" s="31">
        <v>270.35000000000002</v>
      </c>
      <c r="L159" s="31">
        <v>266.2</v>
      </c>
      <c r="M159" s="31">
        <v>11.48512</v>
      </c>
      <c r="N159" s="1"/>
      <c r="O159" s="1"/>
    </row>
    <row r="160" spans="1:15" ht="12.75" customHeight="1">
      <c r="A160" s="33">
        <v>150</v>
      </c>
      <c r="B160" s="51" t="s">
        <v>380</v>
      </c>
      <c r="C160" s="31">
        <v>371.1</v>
      </c>
      <c r="D160" s="36">
        <v>372.57</v>
      </c>
      <c r="E160" s="36">
        <v>367.68</v>
      </c>
      <c r="F160" s="36">
        <v>364.27</v>
      </c>
      <c r="G160" s="36">
        <v>359.38</v>
      </c>
      <c r="H160" s="36">
        <v>375.98</v>
      </c>
      <c r="I160" s="36">
        <v>380.87</v>
      </c>
      <c r="J160" s="36">
        <v>384.28</v>
      </c>
      <c r="K160" s="31">
        <v>377.45</v>
      </c>
      <c r="L160" s="31">
        <v>369.15</v>
      </c>
      <c r="M160" s="31">
        <v>2.9191799999999999</v>
      </c>
      <c r="N160" s="1"/>
      <c r="O160" s="1"/>
    </row>
    <row r="161" spans="1:15" ht="12.75" customHeight="1">
      <c r="A161" s="33">
        <v>151</v>
      </c>
      <c r="B161" s="51" t="s">
        <v>114</v>
      </c>
      <c r="C161" s="31">
        <v>147.5</v>
      </c>
      <c r="D161" s="36">
        <v>146.97</v>
      </c>
      <c r="E161" s="36">
        <v>146.03</v>
      </c>
      <c r="F161" s="36">
        <v>144.57</v>
      </c>
      <c r="G161" s="36">
        <v>143.63</v>
      </c>
      <c r="H161" s="36">
        <v>148.43</v>
      </c>
      <c r="I161" s="36">
        <v>149.37</v>
      </c>
      <c r="J161" s="36">
        <v>150.83000000000001</v>
      </c>
      <c r="K161" s="31">
        <v>147.9</v>
      </c>
      <c r="L161" s="31">
        <v>145.5</v>
      </c>
      <c r="M161" s="31">
        <v>103.78267</v>
      </c>
      <c r="N161" s="1"/>
      <c r="O161" s="1"/>
    </row>
    <row r="162" spans="1:15" ht="12.75" customHeight="1">
      <c r="A162" s="33">
        <v>152</v>
      </c>
      <c r="B162" s="51" t="s">
        <v>381</v>
      </c>
      <c r="C162" s="31">
        <v>516.25</v>
      </c>
      <c r="D162" s="36">
        <v>518.45000000000005</v>
      </c>
      <c r="E162" s="36">
        <v>510.2</v>
      </c>
      <c r="F162" s="36">
        <v>504.15</v>
      </c>
      <c r="G162" s="36">
        <v>495.9</v>
      </c>
      <c r="H162" s="36">
        <v>524.5</v>
      </c>
      <c r="I162" s="36">
        <v>532.75</v>
      </c>
      <c r="J162" s="36">
        <v>538.79999999999995</v>
      </c>
      <c r="K162" s="31">
        <v>526.70000000000005</v>
      </c>
      <c r="L162" s="31">
        <v>512.4</v>
      </c>
      <c r="M162" s="31">
        <v>8.6091499999999996</v>
      </c>
      <c r="N162" s="1"/>
      <c r="O162" s="1"/>
    </row>
    <row r="163" spans="1:15" ht="12.75" customHeight="1">
      <c r="A163" s="33">
        <v>153</v>
      </c>
      <c r="B163" s="51" t="s">
        <v>382</v>
      </c>
      <c r="C163" s="31">
        <v>4910.55</v>
      </c>
      <c r="D163" s="36">
        <v>4923.7700000000004</v>
      </c>
      <c r="E163" s="36">
        <v>4867.53</v>
      </c>
      <c r="F163" s="36">
        <v>4824.5200000000004</v>
      </c>
      <c r="G163" s="36">
        <v>4768.28</v>
      </c>
      <c r="H163" s="36">
        <v>4966.78</v>
      </c>
      <c r="I163" s="36">
        <v>5023.0200000000004</v>
      </c>
      <c r="J163" s="36">
        <v>5066.03</v>
      </c>
      <c r="K163" s="31">
        <v>4980</v>
      </c>
      <c r="L163" s="31">
        <v>4880.75</v>
      </c>
      <c r="M163" s="31">
        <v>0.11927</v>
      </c>
      <c r="N163" s="1"/>
      <c r="O163" s="1"/>
    </row>
    <row r="164" spans="1:15" ht="12.75" customHeight="1">
      <c r="A164" s="33">
        <v>154</v>
      </c>
      <c r="B164" s="51" t="s">
        <v>383</v>
      </c>
      <c r="C164" s="31">
        <v>1101.95</v>
      </c>
      <c r="D164" s="36">
        <v>1096</v>
      </c>
      <c r="E164" s="36">
        <v>1081</v>
      </c>
      <c r="F164" s="36">
        <v>1060.05</v>
      </c>
      <c r="G164" s="36">
        <v>1045.05</v>
      </c>
      <c r="H164" s="36">
        <v>1116.95</v>
      </c>
      <c r="I164" s="36">
        <v>1131.95</v>
      </c>
      <c r="J164" s="36">
        <v>1152.9000000000001</v>
      </c>
      <c r="K164" s="31">
        <v>1111</v>
      </c>
      <c r="L164" s="31">
        <v>1075.05</v>
      </c>
      <c r="M164" s="31">
        <v>2.6086900000000002</v>
      </c>
      <c r="N164" s="1"/>
      <c r="O164" s="1"/>
    </row>
    <row r="165" spans="1:15" ht="12.75" customHeight="1">
      <c r="A165" s="33">
        <v>155</v>
      </c>
      <c r="B165" s="51" t="s">
        <v>384</v>
      </c>
      <c r="C165" s="31">
        <v>232.8</v>
      </c>
      <c r="D165" s="36">
        <v>231.48</v>
      </c>
      <c r="E165" s="36">
        <v>228.17</v>
      </c>
      <c r="F165" s="36">
        <v>223.53</v>
      </c>
      <c r="G165" s="36">
        <v>220.22</v>
      </c>
      <c r="H165" s="36">
        <v>236.12</v>
      </c>
      <c r="I165" s="36">
        <v>239.43</v>
      </c>
      <c r="J165" s="36">
        <v>244.07</v>
      </c>
      <c r="K165" s="31">
        <v>234.8</v>
      </c>
      <c r="L165" s="31">
        <v>226.85</v>
      </c>
      <c r="M165" s="31">
        <v>7.3391999999999999</v>
      </c>
      <c r="N165" s="1"/>
      <c r="O165" s="1"/>
    </row>
    <row r="166" spans="1:15" ht="12.75" customHeight="1">
      <c r="A166" s="33">
        <v>156</v>
      </c>
      <c r="B166" s="51" t="s">
        <v>385</v>
      </c>
      <c r="C166" s="31">
        <v>165.1</v>
      </c>
      <c r="D166" s="36">
        <v>165.3</v>
      </c>
      <c r="E166" s="36">
        <v>163.19999999999999</v>
      </c>
      <c r="F166" s="36">
        <v>161.30000000000001</v>
      </c>
      <c r="G166" s="36">
        <v>159.19999999999999</v>
      </c>
      <c r="H166" s="36">
        <v>167.2</v>
      </c>
      <c r="I166" s="36">
        <v>169.3</v>
      </c>
      <c r="J166" s="36">
        <v>171.2</v>
      </c>
      <c r="K166" s="31">
        <v>167.4</v>
      </c>
      <c r="L166" s="31">
        <v>163.4</v>
      </c>
      <c r="M166" s="31">
        <v>16.322970000000002</v>
      </c>
      <c r="N166" s="1"/>
      <c r="O166" s="1"/>
    </row>
    <row r="167" spans="1:15" ht="12.75" customHeight="1">
      <c r="A167" s="33">
        <v>157</v>
      </c>
      <c r="B167" s="51" t="s">
        <v>852</v>
      </c>
      <c r="C167" s="31">
        <v>700.15</v>
      </c>
      <c r="D167" s="36">
        <v>703.88</v>
      </c>
      <c r="E167" s="36">
        <v>692.37</v>
      </c>
      <c r="F167" s="36">
        <v>684.58</v>
      </c>
      <c r="G167" s="36">
        <v>673.07</v>
      </c>
      <c r="H167" s="36">
        <v>711.67</v>
      </c>
      <c r="I167" s="36">
        <v>723.18</v>
      </c>
      <c r="J167" s="36">
        <v>730.97</v>
      </c>
      <c r="K167" s="31">
        <v>715.4</v>
      </c>
      <c r="L167" s="31">
        <v>696.1</v>
      </c>
      <c r="M167" s="31">
        <v>2.84321</v>
      </c>
      <c r="N167" s="1"/>
      <c r="O167" s="1"/>
    </row>
    <row r="168" spans="1:15" ht="12.75" customHeight="1">
      <c r="A168" s="33">
        <v>158</v>
      </c>
      <c r="B168" s="51" t="s">
        <v>276</v>
      </c>
      <c r="C168" s="31">
        <v>332.65</v>
      </c>
      <c r="D168" s="36">
        <v>332.68</v>
      </c>
      <c r="E168" s="36">
        <v>327.42</v>
      </c>
      <c r="F168" s="36">
        <v>322.18</v>
      </c>
      <c r="G168" s="36">
        <v>316.92</v>
      </c>
      <c r="H168" s="36">
        <v>337.92</v>
      </c>
      <c r="I168" s="36">
        <v>343.18</v>
      </c>
      <c r="J168" s="36">
        <v>348.42</v>
      </c>
      <c r="K168" s="31">
        <v>337.95</v>
      </c>
      <c r="L168" s="31">
        <v>327.45</v>
      </c>
      <c r="M168" s="31">
        <v>5.8435199999999998</v>
      </c>
      <c r="N168" s="1"/>
      <c r="O168" s="1"/>
    </row>
    <row r="169" spans="1:15" ht="12.75" customHeight="1">
      <c r="A169" s="33">
        <v>159</v>
      </c>
      <c r="B169" s="51" t="s">
        <v>275</v>
      </c>
      <c r="C169" s="31">
        <v>150.1</v>
      </c>
      <c r="D169" s="36">
        <v>150.78</v>
      </c>
      <c r="E169" s="36">
        <v>148.32</v>
      </c>
      <c r="F169" s="36">
        <v>146.53</v>
      </c>
      <c r="G169" s="36">
        <v>144.07</v>
      </c>
      <c r="H169" s="36">
        <v>152.57</v>
      </c>
      <c r="I169" s="36">
        <v>155.03</v>
      </c>
      <c r="J169" s="36">
        <v>156.82</v>
      </c>
      <c r="K169" s="31">
        <v>153.25</v>
      </c>
      <c r="L169" s="31">
        <v>149</v>
      </c>
      <c r="M169" s="31">
        <v>101.90365</v>
      </c>
      <c r="N169" s="1"/>
      <c r="O169" s="1"/>
    </row>
    <row r="170" spans="1:15" ht="12.75" customHeight="1">
      <c r="A170" s="33">
        <v>160</v>
      </c>
      <c r="B170" s="51" t="s">
        <v>386</v>
      </c>
      <c r="C170" s="31">
        <v>1216.5</v>
      </c>
      <c r="D170" s="36">
        <v>1225.1500000000001</v>
      </c>
      <c r="E170" s="36">
        <v>1204.3</v>
      </c>
      <c r="F170" s="36">
        <v>1192.0999999999999</v>
      </c>
      <c r="G170" s="36">
        <v>1171.25</v>
      </c>
      <c r="H170" s="36">
        <v>1237.3499999999999</v>
      </c>
      <c r="I170" s="36">
        <v>1258.2</v>
      </c>
      <c r="J170" s="36">
        <v>1270.4000000000001</v>
      </c>
      <c r="K170" s="31">
        <v>1246</v>
      </c>
      <c r="L170" s="31">
        <v>1212.95</v>
      </c>
      <c r="M170" s="31">
        <v>0.38783000000000001</v>
      </c>
      <c r="N170" s="1"/>
      <c r="O170" s="1"/>
    </row>
    <row r="171" spans="1:15" ht="12.75" customHeight="1">
      <c r="A171" s="33">
        <v>161</v>
      </c>
      <c r="B171" s="51" t="s">
        <v>115</v>
      </c>
      <c r="C171" s="31">
        <v>125.9</v>
      </c>
      <c r="D171" s="36">
        <v>125.43</v>
      </c>
      <c r="E171" s="36">
        <v>124.07</v>
      </c>
      <c r="F171" s="36">
        <v>122.23</v>
      </c>
      <c r="G171" s="36">
        <v>120.87</v>
      </c>
      <c r="H171" s="36">
        <v>127.27</v>
      </c>
      <c r="I171" s="36">
        <v>128.63</v>
      </c>
      <c r="J171" s="36">
        <v>130.47</v>
      </c>
      <c r="K171" s="31">
        <v>126.8</v>
      </c>
      <c r="L171" s="31">
        <v>123.6</v>
      </c>
      <c r="M171" s="31">
        <v>123.0823</v>
      </c>
      <c r="N171" s="1"/>
      <c r="O171" s="1"/>
    </row>
    <row r="172" spans="1:15" ht="12.75" customHeight="1">
      <c r="A172" s="33">
        <v>162</v>
      </c>
      <c r="B172" s="51" t="s">
        <v>388</v>
      </c>
      <c r="C172" s="31">
        <v>2680.75</v>
      </c>
      <c r="D172" s="36">
        <v>2693.07</v>
      </c>
      <c r="E172" s="36">
        <v>2657.73</v>
      </c>
      <c r="F172" s="36">
        <v>2634.72</v>
      </c>
      <c r="G172" s="36">
        <v>2599.38</v>
      </c>
      <c r="H172" s="36">
        <v>2716.08</v>
      </c>
      <c r="I172" s="36">
        <v>2751.42</v>
      </c>
      <c r="J172" s="36">
        <v>2774.43</v>
      </c>
      <c r="K172" s="31">
        <v>2728.4</v>
      </c>
      <c r="L172" s="31">
        <v>2670.05</v>
      </c>
      <c r="M172" s="31">
        <v>0.21367</v>
      </c>
      <c r="N172" s="1"/>
      <c r="O172" s="1"/>
    </row>
    <row r="173" spans="1:15" ht="12.75" customHeight="1">
      <c r="A173" s="33">
        <v>163</v>
      </c>
      <c r="B173" s="51" t="s">
        <v>389</v>
      </c>
      <c r="C173" s="31">
        <v>3186.6</v>
      </c>
      <c r="D173" s="36">
        <v>3191.87</v>
      </c>
      <c r="E173" s="36">
        <v>3161.73</v>
      </c>
      <c r="F173" s="36">
        <v>3136.87</v>
      </c>
      <c r="G173" s="36">
        <v>3106.73</v>
      </c>
      <c r="H173" s="36">
        <v>3216.73</v>
      </c>
      <c r="I173" s="36">
        <v>3246.87</v>
      </c>
      <c r="J173" s="36">
        <v>3271.73</v>
      </c>
      <c r="K173" s="31">
        <v>3222</v>
      </c>
      <c r="L173" s="31">
        <v>3167</v>
      </c>
      <c r="M173" s="31">
        <v>0.14377000000000001</v>
      </c>
      <c r="N173" s="1"/>
      <c r="O173" s="1"/>
    </row>
    <row r="174" spans="1:15" ht="12.75" customHeight="1">
      <c r="A174" s="33">
        <v>164</v>
      </c>
      <c r="B174" s="51" t="s">
        <v>390</v>
      </c>
      <c r="C174" s="31">
        <v>219.55</v>
      </c>
      <c r="D174" s="36">
        <v>218.03</v>
      </c>
      <c r="E174" s="36">
        <v>214.42</v>
      </c>
      <c r="F174" s="36">
        <v>209.28</v>
      </c>
      <c r="G174" s="36">
        <v>205.67</v>
      </c>
      <c r="H174" s="36">
        <v>223.17</v>
      </c>
      <c r="I174" s="36">
        <v>226.78</v>
      </c>
      <c r="J174" s="36">
        <v>231.92</v>
      </c>
      <c r="K174" s="31">
        <v>221.65</v>
      </c>
      <c r="L174" s="31">
        <v>212.9</v>
      </c>
      <c r="M174" s="31">
        <v>10.7814</v>
      </c>
      <c r="N174" s="1"/>
      <c r="O174" s="1"/>
    </row>
    <row r="175" spans="1:15" ht="12.75" customHeight="1">
      <c r="A175" s="33">
        <v>165</v>
      </c>
      <c r="B175" s="51" t="s">
        <v>277</v>
      </c>
      <c r="C175" s="31">
        <v>1659.9</v>
      </c>
      <c r="D175" s="36">
        <v>1659.1</v>
      </c>
      <c r="E175" s="36">
        <v>1641.85</v>
      </c>
      <c r="F175" s="36">
        <v>1623.8</v>
      </c>
      <c r="G175" s="36">
        <v>1606.55</v>
      </c>
      <c r="H175" s="36">
        <v>1677.15</v>
      </c>
      <c r="I175" s="36">
        <v>1694.4</v>
      </c>
      <c r="J175" s="36">
        <v>1712.45</v>
      </c>
      <c r="K175" s="31">
        <v>1676.35</v>
      </c>
      <c r="L175" s="31">
        <v>1641.05</v>
      </c>
      <c r="M175" s="31">
        <v>1.4497199999999999</v>
      </c>
      <c r="N175" s="1"/>
      <c r="O175" s="1"/>
    </row>
    <row r="176" spans="1:15" ht="12.75" customHeight="1">
      <c r="A176" s="33">
        <v>166</v>
      </c>
      <c r="B176" s="51" t="s">
        <v>391</v>
      </c>
      <c r="C176" s="31">
        <v>1538.55</v>
      </c>
      <c r="D176" s="36">
        <v>1541.18</v>
      </c>
      <c r="E176" s="36">
        <v>1528.37</v>
      </c>
      <c r="F176" s="36">
        <v>1518.18</v>
      </c>
      <c r="G176" s="36">
        <v>1505.37</v>
      </c>
      <c r="H176" s="36">
        <v>1551.37</v>
      </c>
      <c r="I176" s="36">
        <v>1564.18</v>
      </c>
      <c r="J176" s="36">
        <v>1574.37</v>
      </c>
      <c r="K176" s="31">
        <v>1554</v>
      </c>
      <c r="L176" s="31">
        <v>1531</v>
      </c>
      <c r="M176" s="31">
        <v>0.96048</v>
      </c>
      <c r="N176" s="1"/>
      <c r="O176" s="1"/>
    </row>
    <row r="177" spans="1:15" ht="12.75" customHeight="1">
      <c r="A177" s="33">
        <v>167</v>
      </c>
      <c r="B177" s="51" t="s">
        <v>116</v>
      </c>
      <c r="C177" s="31">
        <v>865.4</v>
      </c>
      <c r="D177" s="36">
        <v>863.17</v>
      </c>
      <c r="E177" s="36">
        <v>856.33</v>
      </c>
      <c r="F177" s="36">
        <v>847.27</v>
      </c>
      <c r="G177" s="36">
        <v>840.43</v>
      </c>
      <c r="H177" s="36">
        <v>872.23</v>
      </c>
      <c r="I177" s="36">
        <v>879.07</v>
      </c>
      <c r="J177" s="36">
        <v>888.13</v>
      </c>
      <c r="K177" s="31">
        <v>870</v>
      </c>
      <c r="L177" s="31">
        <v>854.1</v>
      </c>
      <c r="M177" s="31">
        <v>10.81354</v>
      </c>
      <c r="N177" s="1"/>
      <c r="O177" s="1"/>
    </row>
    <row r="178" spans="1:15" ht="12.75" customHeight="1">
      <c r="A178" s="33">
        <v>168</v>
      </c>
      <c r="B178" s="51" t="s">
        <v>858</v>
      </c>
      <c r="C178" s="31">
        <v>700</v>
      </c>
      <c r="D178" s="36">
        <v>705.32</v>
      </c>
      <c r="E178" s="36">
        <v>691.68</v>
      </c>
      <c r="F178" s="36">
        <v>683.37</v>
      </c>
      <c r="G178" s="36">
        <v>669.73</v>
      </c>
      <c r="H178" s="36">
        <v>713.63</v>
      </c>
      <c r="I178" s="36">
        <v>727.27</v>
      </c>
      <c r="J178" s="36">
        <v>735.58</v>
      </c>
      <c r="K178" s="31">
        <v>718.95</v>
      </c>
      <c r="L178" s="31">
        <v>697</v>
      </c>
      <c r="M178" s="31">
        <v>6.3063099999999999</v>
      </c>
      <c r="N178" s="1"/>
      <c r="O178" s="1"/>
    </row>
    <row r="179" spans="1:15" ht="12.75" customHeight="1">
      <c r="A179" s="33">
        <v>169</v>
      </c>
      <c r="B179" s="51" t="s">
        <v>387</v>
      </c>
      <c r="C179" s="31">
        <v>1765.35</v>
      </c>
      <c r="D179" s="36">
        <v>1762.1</v>
      </c>
      <c r="E179" s="36">
        <v>1749.15</v>
      </c>
      <c r="F179" s="36">
        <v>1732.95</v>
      </c>
      <c r="G179" s="36">
        <v>1720</v>
      </c>
      <c r="H179" s="36">
        <v>1778.3</v>
      </c>
      <c r="I179" s="36">
        <v>1791.25</v>
      </c>
      <c r="J179" s="36">
        <v>1807.45</v>
      </c>
      <c r="K179" s="31">
        <v>1775.05</v>
      </c>
      <c r="L179" s="31">
        <v>1745.9</v>
      </c>
      <c r="M179" s="31">
        <v>1.46269</v>
      </c>
      <c r="N179" s="1"/>
      <c r="O179" s="1"/>
    </row>
    <row r="180" spans="1:15" ht="12.75" customHeight="1">
      <c r="A180" s="33">
        <v>170</v>
      </c>
      <c r="B180" s="51" t="s">
        <v>118</v>
      </c>
      <c r="C180" s="31">
        <v>61.1</v>
      </c>
      <c r="D180" s="36">
        <v>61.03</v>
      </c>
      <c r="E180" s="36">
        <v>60.57</v>
      </c>
      <c r="F180" s="36">
        <v>60.03</v>
      </c>
      <c r="G180" s="36">
        <v>59.57</v>
      </c>
      <c r="H180" s="36">
        <v>61.57</v>
      </c>
      <c r="I180" s="36">
        <v>62.03</v>
      </c>
      <c r="J180" s="36">
        <v>62.57</v>
      </c>
      <c r="K180" s="31">
        <v>61.5</v>
      </c>
      <c r="L180" s="31">
        <v>60.5</v>
      </c>
      <c r="M180" s="31">
        <v>72.234610000000004</v>
      </c>
      <c r="N180" s="1"/>
      <c r="O180" s="1"/>
    </row>
    <row r="181" spans="1:15" ht="12.75" customHeight="1">
      <c r="A181" s="33">
        <v>171</v>
      </c>
      <c r="B181" s="51" t="s">
        <v>392</v>
      </c>
      <c r="C181" s="31">
        <v>1379.25</v>
      </c>
      <c r="D181" s="36">
        <v>1382.67</v>
      </c>
      <c r="E181" s="36">
        <v>1368.58</v>
      </c>
      <c r="F181" s="36">
        <v>1357.92</v>
      </c>
      <c r="G181" s="36">
        <v>1343.83</v>
      </c>
      <c r="H181" s="36">
        <v>1393.33</v>
      </c>
      <c r="I181" s="36">
        <v>1407.42</v>
      </c>
      <c r="J181" s="36">
        <v>1418.08</v>
      </c>
      <c r="K181" s="31">
        <v>1396.75</v>
      </c>
      <c r="L181" s="31">
        <v>1372</v>
      </c>
      <c r="M181" s="31">
        <v>0.34542</v>
      </c>
      <c r="N181" s="1"/>
      <c r="O181" s="1"/>
    </row>
    <row r="182" spans="1:15" ht="12.75" customHeight="1">
      <c r="A182" s="33">
        <v>172</v>
      </c>
      <c r="B182" s="51" t="s">
        <v>393</v>
      </c>
      <c r="C182" s="31">
        <v>2085.6999999999998</v>
      </c>
      <c r="D182" s="36">
        <v>2079.5700000000002</v>
      </c>
      <c r="E182" s="36">
        <v>2060.23</v>
      </c>
      <c r="F182" s="36">
        <v>2034.77</v>
      </c>
      <c r="G182" s="36">
        <v>2015.43</v>
      </c>
      <c r="H182" s="36">
        <v>2105.0300000000002</v>
      </c>
      <c r="I182" s="36">
        <v>2124.37</v>
      </c>
      <c r="J182" s="36">
        <v>2149.83</v>
      </c>
      <c r="K182" s="31">
        <v>2098.9</v>
      </c>
      <c r="L182" s="31">
        <v>2054.1</v>
      </c>
      <c r="M182" s="31">
        <v>0.22842999999999999</v>
      </c>
      <c r="N182" s="1"/>
      <c r="O182" s="1"/>
    </row>
    <row r="183" spans="1:15" ht="12.75" customHeight="1">
      <c r="A183" s="33">
        <v>173</v>
      </c>
      <c r="B183" s="51" t="s">
        <v>394</v>
      </c>
      <c r="C183" s="31">
        <v>485.7</v>
      </c>
      <c r="D183" s="36">
        <v>486.93</v>
      </c>
      <c r="E183" s="36">
        <v>479.87</v>
      </c>
      <c r="F183" s="36">
        <v>474.03</v>
      </c>
      <c r="G183" s="36">
        <v>466.97</v>
      </c>
      <c r="H183" s="36">
        <v>492.77</v>
      </c>
      <c r="I183" s="36">
        <v>499.83</v>
      </c>
      <c r="J183" s="36">
        <v>505.67</v>
      </c>
      <c r="K183" s="31">
        <v>494</v>
      </c>
      <c r="L183" s="31">
        <v>481.1</v>
      </c>
      <c r="M183" s="31">
        <v>1.6616500000000001</v>
      </c>
      <c r="N183" s="1"/>
      <c r="O183" s="1"/>
    </row>
    <row r="184" spans="1:15" ht="12.75" customHeight="1">
      <c r="A184" s="33">
        <v>174</v>
      </c>
      <c r="B184" s="51" t="s">
        <v>120</v>
      </c>
      <c r="C184" s="31">
        <v>1006.55</v>
      </c>
      <c r="D184" s="36">
        <v>1005.53</v>
      </c>
      <c r="E184" s="36">
        <v>1001.27</v>
      </c>
      <c r="F184" s="36">
        <v>995.98</v>
      </c>
      <c r="G184" s="36">
        <v>991.72</v>
      </c>
      <c r="H184" s="36">
        <v>1010.82</v>
      </c>
      <c r="I184" s="36">
        <v>1015.08</v>
      </c>
      <c r="J184" s="36">
        <v>1020.37</v>
      </c>
      <c r="K184" s="31">
        <v>1009.8</v>
      </c>
      <c r="L184" s="31">
        <v>1000.25</v>
      </c>
      <c r="M184" s="31">
        <v>8.2871699999999997</v>
      </c>
      <c r="N184" s="1"/>
      <c r="O184" s="1"/>
    </row>
    <row r="185" spans="1:15" ht="12.75" customHeight="1">
      <c r="A185" s="33">
        <v>175</v>
      </c>
      <c r="B185" s="51" t="s">
        <v>395</v>
      </c>
      <c r="C185" s="31">
        <v>580.4</v>
      </c>
      <c r="D185" s="36">
        <v>576.97</v>
      </c>
      <c r="E185" s="36">
        <v>569.03</v>
      </c>
      <c r="F185" s="36">
        <v>557.66999999999996</v>
      </c>
      <c r="G185" s="36">
        <v>549.73</v>
      </c>
      <c r="H185" s="36">
        <v>588.33000000000004</v>
      </c>
      <c r="I185" s="36">
        <v>596.27</v>
      </c>
      <c r="J185" s="36">
        <v>607.63</v>
      </c>
      <c r="K185" s="31">
        <v>584.9</v>
      </c>
      <c r="L185" s="31">
        <v>565.6</v>
      </c>
      <c r="M185" s="31">
        <v>3.3634900000000001</v>
      </c>
      <c r="N185" s="1"/>
      <c r="O185" s="1"/>
    </row>
    <row r="186" spans="1:15" ht="12.75" customHeight="1">
      <c r="A186" s="33">
        <v>176</v>
      </c>
      <c r="B186" s="51" t="s">
        <v>121</v>
      </c>
      <c r="C186" s="31">
        <v>1674.2</v>
      </c>
      <c r="D186" s="36">
        <v>1679.23</v>
      </c>
      <c r="E186" s="36">
        <v>1650.57</v>
      </c>
      <c r="F186" s="36">
        <v>1626.93</v>
      </c>
      <c r="G186" s="36">
        <v>1598.27</v>
      </c>
      <c r="H186" s="36">
        <v>1702.87</v>
      </c>
      <c r="I186" s="36">
        <v>1731.53</v>
      </c>
      <c r="J186" s="36">
        <v>1755.17</v>
      </c>
      <c r="K186" s="31">
        <v>1707.9</v>
      </c>
      <c r="L186" s="31">
        <v>1655.6</v>
      </c>
      <c r="M186" s="31">
        <v>5.6921900000000001</v>
      </c>
      <c r="N186" s="1"/>
      <c r="O186" s="1"/>
    </row>
    <row r="187" spans="1:15" ht="12.75" customHeight="1">
      <c r="A187" s="33">
        <v>177</v>
      </c>
      <c r="B187" s="51" t="s">
        <v>122</v>
      </c>
      <c r="C187" s="31">
        <v>334.4</v>
      </c>
      <c r="D187" s="36">
        <v>330.27</v>
      </c>
      <c r="E187" s="36">
        <v>325.13</v>
      </c>
      <c r="F187" s="36">
        <v>315.87</v>
      </c>
      <c r="G187" s="36">
        <v>310.73</v>
      </c>
      <c r="H187" s="36">
        <v>339.53</v>
      </c>
      <c r="I187" s="36">
        <v>344.67</v>
      </c>
      <c r="J187" s="36">
        <v>353.93</v>
      </c>
      <c r="K187" s="31">
        <v>335.4</v>
      </c>
      <c r="L187" s="31">
        <v>321</v>
      </c>
      <c r="M187" s="31">
        <v>47.351739999999999</v>
      </c>
      <c r="N187" s="1"/>
      <c r="O187" s="1"/>
    </row>
    <row r="188" spans="1:15" ht="12.75" customHeight="1">
      <c r="A188" s="33">
        <v>178</v>
      </c>
      <c r="B188" s="51" t="s">
        <v>396</v>
      </c>
      <c r="C188" s="31">
        <v>506.55</v>
      </c>
      <c r="D188" s="36">
        <v>507.68</v>
      </c>
      <c r="E188" s="36">
        <v>500.42</v>
      </c>
      <c r="F188" s="36">
        <v>494.28</v>
      </c>
      <c r="G188" s="36">
        <v>487.02</v>
      </c>
      <c r="H188" s="36">
        <v>513.82000000000005</v>
      </c>
      <c r="I188" s="36">
        <v>521.08000000000004</v>
      </c>
      <c r="J188" s="36">
        <v>527.22</v>
      </c>
      <c r="K188" s="31">
        <v>514.95000000000005</v>
      </c>
      <c r="L188" s="31">
        <v>501.55</v>
      </c>
      <c r="M188" s="31">
        <v>9.3693399999999993</v>
      </c>
      <c r="N188" s="1"/>
      <c r="O188" s="1"/>
    </row>
    <row r="189" spans="1:15" ht="12.75" customHeight="1">
      <c r="A189" s="33">
        <v>179</v>
      </c>
      <c r="B189" s="51" t="s">
        <v>123</v>
      </c>
      <c r="C189" s="31">
        <v>1931.6</v>
      </c>
      <c r="D189" s="36">
        <v>1934.72</v>
      </c>
      <c r="E189" s="36">
        <v>1915.43</v>
      </c>
      <c r="F189" s="36">
        <v>1899.27</v>
      </c>
      <c r="G189" s="36">
        <v>1879.98</v>
      </c>
      <c r="H189" s="36">
        <v>1950.88</v>
      </c>
      <c r="I189" s="36">
        <v>1970.17</v>
      </c>
      <c r="J189" s="36">
        <v>1986.33</v>
      </c>
      <c r="K189" s="31">
        <v>1954</v>
      </c>
      <c r="L189" s="31">
        <v>1918.55</v>
      </c>
      <c r="M189" s="31">
        <v>12.2112</v>
      </c>
      <c r="N189" s="1"/>
      <c r="O189" s="1"/>
    </row>
    <row r="190" spans="1:15" ht="12.75" customHeight="1">
      <c r="A190" s="33">
        <v>180</v>
      </c>
      <c r="B190" s="51" t="s">
        <v>397</v>
      </c>
      <c r="C190" s="31">
        <v>812.2</v>
      </c>
      <c r="D190" s="36">
        <v>814.52</v>
      </c>
      <c r="E190" s="36">
        <v>801.18</v>
      </c>
      <c r="F190" s="36">
        <v>790.17</v>
      </c>
      <c r="G190" s="36">
        <v>776.83</v>
      </c>
      <c r="H190" s="36">
        <v>825.53</v>
      </c>
      <c r="I190" s="36">
        <v>838.87</v>
      </c>
      <c r="J190" s="36">
        <v>849.88</v>
      </c>
      <c r="K190" s="31">
        <v>827.85</v>
      </c>
      <c r="L190" s="31">
        <v>803.5</v>
      </c>
      <c r="M190" s="31">
        <v>3.30362</v>
      </c>
      <c r="N190" s="1"/>
      <c r="O190" s="1"/>
    </row>
    <row r="191" spans="1:15" ht="12.75" customHeight="1">
      <c r="A191" s="33">
        <v>181</v>
      </c>
      <c r="B191" s="51" t="s">
        <v>398</v>
      </c>
      <c r="C191" s="31">
        <v>386</v>
      </c>
      <c r="D191" s="36">
        <v>386.82</v>
      </c>
      <c r="E191" s="36">
        <v>378.63</v>
      </c>
      <c r="F191" s="36">
        <v>371.27</v>
      </c>
      <c r="G191" s="36">
        <v>363.08</v>
      </c>
      <c r="H191" s="36">
        <v>394.18</v>
      </c>
      <c r="I191" s="36">
        <v>402.37</v>
      </c>
      <c r="J191" s="36">
        <v>409.73</v>
      </c>
      <c r="K191" s="31">
        <v>395</v>
      </c>
      <c r="L191" s="31">
        <v>379.45</v>
      </c>
      <c r="M191" s="31">
        <v>3.5108700000000002</v>
      </c>
      <c r="N191" s="1"/>
      <c r="O191" s="1"/>
    </row>
    <row r="192" spans="1:15" ht="12.75" customHeight="1">
      <c r="A192" s="33">
        <v>182</v>
      </c>
      <c r="B192" s="51" t="s">
        <v>399</v>
      </c>
      <c r="C192" s="31">
        <v>2115.65</v>
      </c>
      <c r="D192" s="36">
        <v>2109.5500000000002</v>
      </c>
      <c r="E192" s="36">
        <v>2093.25</v>
      </c>
      <c r="F192" s="36">
        <v>2070.85</v>
      </c>
      <c r="G192" s="36">
        <v>2054.5500000000002</v>
      </c>
      <c r="H192" s="36">
        <v>2131.9499999999998</v>
      </c>
      <c r="I192" s="36">
        <v>2148.25</v>
      </c>
      <c r="J192" s="36">
        <v>2170.65</v>
      </c>
      <c r="K192" s="31">
        <v>2125.85</v>
      </c>
      <c r="L192" s="31">
        <v>2087.15</v>
      </c>
      <c r="M192" s="31">
        <v>0.23566000000000001</v>
      </c>
      <c r="N192" s="1"/>
      <c r="O192" s="1"/>
    </row>
    <row r="193" spans="1:15" ht="12.75" customHeight="1">
      <c r="A193" s="33">
        <v>183</v>
      </c>
      <c r="B193" s="51" t="s">
        <v>400</v>
      </c>
      <c r="C193" s="31">
        <v>738.45</v>
      </c>
      <c r="D193" s="36">
        <v>737.55</v>
      </c>
      <c r="E193" s="36">
        <v>728.5</v>
      </c>
      <c r="F193" s="36">
        <v>718.55</v>
      </c>
      <c r="G193" s="36">
        <v>709.5</v>
      </c>
      <c r="H193" s="36">
        <v>747.5</v>
      </c>
      <c r="I193" s="36">
        <v>756.55</v>
      </c>
      <c r="J193" s="36">
        <v>766.5</v>
      </c>
      <c r="K193" s="31">
        <v>746.6</v>
      </c>
      <c r="L193" s="31">
        <v>727.6</v>
      </c>
      <c r="M193" s="31">
        <v>2.9699399999999998</v>
      </c>
      <c r="N193" s="1"/>
      <c r="O193" s="1"/>
    </row>
    <row r="194" spans="1:15" ht="12.75" customHeight="1">
      <c r="A194" s="33">
        <v>184</v>
      </c>
      <c r="B194" s="51" t="s">
        <v>401</v>
      </c>
      <c r="C194" s="31">
        <v>279.85000000000002</v>
      </c>
      <c r="D194" s="36">
        <v>281.47000000000003</v>
      </c>
      <c r="E194" s="36">
        <v>275.43</v>
      </c>
      <c r="F194" s="36">
        <v>271.02</v>
      </c>
      <c r="G194" s="36">
        <v>264.98</v>
      </c>
      <c r="H194" s="36">
        <v>285.88</v>
      </c>
      <c r="I194" s="36">
        <v>291.92</v>
      </c>
      <c r="J194" s="36">
        <v>296.33</v>
      </c>
      <c r="K194" s="31">
        <v>287.5</v>
      </c>
      <c r="L194" s="31">
        <v>277.05</v>
      </c>
      <c r="M194" s="31">
        <v>3.5058099999999999</v>
      </c>
      <c r="N194" s="1"/>
      <c r="O194" s="1"/>
    </row>
    <row r="195" spans="1:15" ht="12.75" customHeight="1">
      <c r="A195" s="33">
        <v>185</v>
      </c>
      <c r="B195" s="51" t="s">
        <v>402</v>
      </c>
      <c r="C195" s="31">
        <v>3118.25</v>
      </c>
      <c r="D195" s="36">
        <v>3106.7</v>
      </c>
      <c r="E195" s="36">
        <v>3073.4</v>
      </c>
      <c r="F195" s="36">
        <v>3028.55</v>
      </c>
      <c r="G195" s="36">
        <v>2995.25</v>
      </c>
      <c r="H195" s="36">
        <v>3151.55</v>
      </c>
      <c r="I195" s="36">
        <v>3184.85</v>
      </c>
      <c r="J195" s="36">
        <v>3229.7</v>
      </c>
      <c r="K195" s="31">
        <v>3140</v>
      </c>
      <c r="L195" s="31">
        <v>3061.85</v>
      </c>
      <c r="M195" s="31">
        <v>1.8454299999999999</v>
      </c>
      <c r="N195" s="1"/>
      <c r="O195" s="1"/>
    </row>
    <row r="196" spans="1:15" ht="12.75" customHeight="1">
      <c r="A196" s="33">
        <v>186</v>
      </c>
      <c r="B196" s="51" t="s">
        <v>124</v>
      </c>
      <c r="C196" s="31">
        <v>452.2</v>
      </c>
      <c r="D196" s="36">
        <v>451.03</v>
      </c>
      <c r="E196" s="36">
        <v>449.17</v>
      </c>
      <c r="F196" s="36">
        <v>446.13</v>
      </c>
      <c r="G196" s="36">
        <v>444.27</v>
      </c>
      <c r="H196" s="36">
        <v>454.07</v>
      </c>
      <c r="I196" s="36">
        <v>455.93</v>
      </c>
      <c r="J196" s="36">
        <v>458.97</v>
      </c>
      <c r="K196" s="31">
        <v>452.9</v>
      </c>
      <c r="L196" s="31">
        <v>448</v>
      </c>
      <c r="M196" s="31">
        <v>11.334440000000001</v>
      </c>
      <c r="N196" s="1"/>
      <c r="O196" s="1"/>
    </row>
    <row r="197" spans="1:15" ht="12.75" customHeight="1">
      <c r="A197" s="33">
        <v>187</v>
      </c>
      <c r="B197" s="51" t="s">
        <v>119</v>
      </c>
      <c r="C197" s="31">
        <v>651.79999999999995</v>
      </c>
      <c r="D197" s="36">
        <v>652.23</v>
      </c>
      <c r="E197" s="36">
        <v>642.57000000000005</v>
      </c>
      <c r="F197" s="36">
        <v>633.33000000000004</v>
      </c>
      <c r="G197" s="36">
        <v>623.66999999999996</v>
      </c>
      <c r="H197" s="36">
        <v>661.47</v>
      </c>
      <c r="I197" s="36">
        <v>671.13</v>
      </c>
      <c r="J197" s="36">
        <v>680.37</v>
      </c>
      <c r="K197" s="31">
        <v>661.9</v>
      </c>
      <c r="L197" s="31">
        <v>643</v>
      </c>
      <c r="M197" s="31">
        <v>27.97193</v>
      </c>
      <c r="N197" s="1"/>
      <c r="O197" s="1"/>
    </row>
    <row r="198" spans="1:15" ht="12.75" customHeight="1">
      <c r="A198" s="33">
        <v>188</v>
      </c>
      <c r="B198" s="51" t="s">
        <v>403</v>
      </c>
      <c r="C198" s="31">
        <v>129.1</v>
      </c>
      <c r="D198" s="36">
        <v>129.47999999999999</v>
      </c>
      <c r="E198" s="36">
        <v>127.82</v>
      </c>
      <c r="F198" s="36">
        <v>126.53</v>
      </c>
      <c r="G198" s="36">
        <v>124.87</v>
      </c>
      <c r="H198" s="36">
        <v>130.77000000000001</v>
      </c>
      <c r="I198" s="36">
        <v>132.43</v>
      </c>
      <c r="J198" s="36">
        <v>133.72</v>
      </c>
      <c r="K198" s="31">
        <v>131.15</v>
      </c>
      <c r="L198" s="31">
        <v>128.19999999999999</v>
      </c>
      <c r="M198" s="31">
        <v>12.86158</v>
      </c>
      <c r="N198" s="1"/>
      <c r="O198" s="1"/>
    </row>
    <row r="199" spans="1:15" ht="12.75" customHeight="1">
      <c r="A199" s="33">
        <v>189</v>
      </c>
      <c r="B199" s="51" t="s">
        <v>404</v>
      </c>
      <c r="C199" s="31">
        <v>169.7</v>
      </c>
      <c r="D199" s="36">
        <v>169.85</v>
      </c>
      <c r="E199" s="36">
        <v>167.85</v>
      </c>
      <c r="F199" s="36">
        <v>166</v>
      </c>
      <c r="G199" s="36">
        <v>164</v>
      </c>
      <c r="H199" s="36">
        <v>171.7</v>
      </c>
      <c r="I199" s="36">
        <v>173.7</v>
      </c>
      <c r="J199" s="36">
        <v>175.55</v>
      </c>
      <c r="K199" s="31">
        <v>171.85</v>
      </c>
      <c r="L199" s="31">
        <v>168</v>
      </c>
      <c r="M199" s="31">
        <v>22.644670000000001</v>
      </c>
      <c r="N199" s="1"/>
      <c r="O199" s="1"/>
    </row>
    <row r="200" spans="1:15" ht="12.75" customHeight="1">
      <c r="A200" s="33">
        <v>190</v>
      </c>
      <c r="B200" s="51" t="s">
        <v>278</v>
      </c>
      <c r="C200" s="31">
        <v>280.55</v>
      </c>
      <c r="D200" s="36">
        <v>281.68</v>
      </c>
      <c r="E200" s="36">
        <v>278.52</v>
      </c>
      <c r="F200" s="36">
        <v>276.48</v>
      </c>
      <c r="G200" s="36">
        <v>273.32</v>
      </c>
      <c r="H200" s="36">
        <v>283.72000000000003</v>
      </c>
      <c r="I200" s="36">
        <v>286.88</v>
      </c>
      <c r="J200" s="36">
        <v>288.92</v>
      </c>
      <c r="K200" s="31">
        <v>284.85000000000002</v>
      </c>
      <c r="L200" s="31">
        <v>279.64999999999998</v>
      </c>
      <c r="M200" s="31">
        <v>3.3729100000000001</v>
      </c>
      <c r="N200" s="1"/>
      <c r="O200" s="1"/>
    </row>
    <row r="201" spans="1:15" ht="12.75" customHeight="1">
      <c r="A201" s="33">
        <v>191</v>
      </c>
      <c r="B201" s="51" t="s">
        <v>405</v>
      </c>
      <c r="C201" s="31">
        <v>1743.25</v>
      </c>
      <c r="D201" s="36">
        <v>1752.47</v>
      </c>
      <c r="E201" s="36">
        <v>1725.93</v>
      </c>
      <c r="F201" s="36">
        <v>1708.62</v>
      </c>
      <c r="G201" s="36">
        <v>1682.08</v>
      </c>
      <c r="H201" s="36">
        <v>1769.78</v>
      </c>
      <c r="I201" s="36">
        <v>1796.32</v>
      </c>
      <c r="J201" s="36">
        <v>1813.63</v>
      </c>
      <c r="K201" s="31">
        <v>1779</v>
      </c>
      <c r="L201" s="31">
        <v>1735.15</v>
      </c>
      <c r="M201" s="31">
        <v>1.8171900000000001</v>
      </c>
      <c r="N201" s="1"/>
      <c r="O201" s="1"/>
    </row>
    <row r="202" spans="1:15" ht="12.75" customHeight="1">
      <c r="A202" s="33">
        <v>192</v>
      </c>
      <c r="B202" s="51" t="s">
        <v>408</v>
      </c>
      <c r="C202" s="31">
        <v>930.4</v>
      </c>
      <c r="D202" s="36">
        <v>934.52</v>
      </c>
      <c r="E202" s="36">
        <v>921.08</v>
      </c>
      <c r="F202" s="36">
        <v>911.77</v>
      </c>
      <c r="G202" s="36">
        <v>898.33</v>
      </c>
      <c r="H202" s="36">
        <v>943.83</v>
      </c>
      <c r="I202" s="36">
        <v>957.27</v>
      </c>
      <c r="J202" s="36">
        <v>966.58</v>
      </c>
      <c r="K202" s="31">
        <v>947.95</v>
      </c>
      <c r="L202" s="31">
        <v>925.2</v>
      </c>
      <c r="M202" s="31">
        <v>5.9292400000000001</v>
      </c>
      <c r="N202" s="1"/>
      <c r="O202" s="1"/>
    </row>
    <row r="203" spans="1:15" ht="12.75" customHeight="1">
      <c r="A203" s="33">
        <v>193</v>
      </c>
      <c r="B203" s="51" t="s">
        <v>126</v>
      </c>
      <c r="C203" s="31">
        <v>1391.9</v>
      </c>
      <c r="D203" s="36">
        <v>1396.82</v>
      </c>
      <c r="E203" s="36">
        <v>1381.68</v>
      </c>
      <c r="F203" s="36">
        <v>1371.47</v>
      </c>
      <c r="G203" s="36">
        <v>1356.33</v>
      </c>
      <c r="H203" s="36">
        <v>1407.03</v>
      </c>
      <c r="I203" s="36">
        <v>1422.17</v>
      </c>
      <c r="J203" s="36">
        <v>1432.38</v>
      </c>
      <c r="K203" s="31">
        <v>1411.95</v>
      </c>
      <c r="L203" s="31">
        <v>1386.6</v>
      </c>
      <c r="M203" s="31">
        <v>6.0167999999999999</v>
      </c>
      <c r="N203" s="1"/>
      <c r="O203" s="1"/>
    </row>
    <row r="204" spans="1:15" ht="12.75" customHeight="1">
      <c r="A204" s="33">
        <v>194</v>
      </c>
      <c r="B204" s="51" t="s">
        <v>127</v>
      </c>
      <c r="C204" s="31">
        <v>1283.5999999999999</v>
      </c>
      <c r="D204" s="36">
        <v>1283.3</v>
      </c>
      <c r="E204" s="36">
        <v>1275.9000000000001</v>
      </c>
      <c r="F204" s="36">
        <v>1268.2</v>
      </c>
      <c r="G204" s="36">
        <v>1260.8</v>
      </c>
      <c r="H204" s="36">
        <v>1291</v>
      </c>
      <c r="I204" s="36">
        <v>1298.4000000000001</v>
      </c>
      <c r="J204" s="36">
        <v>1306.0999999999999</v>
      </c>
      <c r="K204" s="31">
        <v>1290.7</v>
      </c>
      <c r="L204" s="31">
        <v>1275.5999999999999</v>
      </c>
      <c r="M204" s="31">
        <v>26.55172</v>
      </c>
      <c r="N204" s="1"/>
      <c r="O204" s="1"/>
    </row>
    <row r="205" spans="1:15" ht="12.75" customHeight="1">
      <c r="A205" s="33">
        <v>195</v>
      </c>
      <c r="B205" s="51" t="s">
        <v>128</v>
      </c>
      <c r="C205" s="31">
        <v>2665.55</v>
      </c>
      <c r="D205" s="36">
        <v>2659.72</v>
      </c>
      <c r="E205" s="36">
        <v>2630.88</v>
      </c>
      <c r="F205" s="36">
        <v>2596.2199999999998</v>
      </c>
      <c r="G205" s="36">
        <v>2567.38</v>
      </c>
      <c r="H205" s="36">
        <v>2694.38</v>
      </c>
      <c r="I205" s="36">
        <v>2723.22</v>
      </c>
      <c r="J205" s="36">
        <v>2757.88</v>
      </c>
      <c r="K205" s="31">
        <v>2688.55</v>
      </c>
      <c r="L205" s="31">
        <v>2625.05</v>
      </c>
      <c r="M205" s="31">
        <v>4.99003</v>
      </c>
      <c r="N205" s="1"/>
      <c r="O205" s="1"/>
    </row>
    <row r="206" spans="1:15" ht="12.75" customHeight="1">
      <c r="A206" s="33">
        <v>196</v>
      </c>
      <c r="B206" s="51" t="s">
        <v>129</v>
      </c>
      <c r="C206" s="31">
        <v>1642.9</v>
      </c>
      <c r="D206" s="36">
        <v>1642.67</v>
      </c>
      <c r="E206" s="36">
        <v>1635.33</v>
      </c>
      <c r="F206" s="36">
        <v>1627.77</v>
      </c>
      <c r="G206" s="36">
        <v>1620.43</v>
      </c>
      <c r="H206" s="36">
        <v>1650.23</v>
      </c>
      <c r="I206" s="36">
        <v>1657.57</v>
      </c>
      <c r="J206" s="36">
        <v>1665.13</v>
      </c>
      <c r="K206" s="31">
        <v>1650</v>
      </c>
      <c r="L206" s="31">
        <v>1635.1</v>
      </c>
      <c r="M206" s="31">
        <v>117.69423999999999</v>
      </c>
      <c r="N206" s="1"/>
      <c r="O206" s="1"/>
    </row>
    <row r="207" spans="1:15" ht="12.75" customHeight="1">
      <c r="A207" s="33">
        <v>197</v>
      </c>
      <c r="B207" s="51" t="s">
        <v>130</v>
      </c>
      <c r="C207" s="31">
        <v>645.45000000000005</v>
      </c>
      <c r="D207" s="36">
        <v>647.95000000000005</v>
      </c>
      <c r="E207" s="36">
        <v>640.5</v>
      </c>
      <c r="F207" s="36">
        <v>635.54999999999995</v>
      </c>
      <c r="G207" s="36">
        <v>628.1</v>
      </c>
      <c r="H207" s="36">
        <v>652.9</v>
      </c>
      <c r="I207" s="36">
        <v>660.35</v>
      </c>
      <c r="J207" s="36">
        <v>665.3</v>
      </c>
      <c r="K207" s="31">
        <v>655.4</v>
      </c>
      <c r="L207" s="31">
        <v>643</v>
      </c>
      <c r="M207" s="31">
        <v>37.355789999999999</v>
      </c>
      <c r="N207" s="1"/>
      <c r="O207" s="1"/>
    </row>
    <row r="208" spans="1:15" ht="12.75" customHeight="1">
      <c r="A208" s="33">
        <v>198</v>
      </c>
      <c r="B208" s="51" t="s">
        <v>131</v>
      </c>
      <c r="C208" s="31">
        <v>2998.4</v>
      </c>
      <c r="D208" s="36">
        <v>3001.12</v>
      </c>
      <c r="E208" s="36">
        <v>2973.28</v>
      </c>
      <c r="F208" s="36">
        <v>2948.17</v>
      </c>
      <c r="G208" s="36">
        <v>2920.33</v>
      </c>
      <c r="H208" s="36">
        <v>3026.23</v>
      </c>
      <c r="I208" s="36">
        <v>3054.07</v>
      </c>
      <c r="J208" s="36">
        <v>3079.18</v>
      </c>
      <c r="K208" s="31">
        <v>3028.95</v>
      </c>
      <c r="L208" s="31">
        <v>2976</v>
      </c>
      <c r="M208" s="31">
        <v>3.1124499999999999</v>
      </c>
      <c r="N208" s="1"/>
      <c r="O208" s="1"/>
    </row>
    <row r="209" spans="1:15" ht="12.75" customHeight="1">
      <c r="A209" s="33">
        <v>199</v>
      </c>
      <c r="B209" s="51" t="s">
        <v>406</v>
      </c>
      <c r="C209" s="31">
        <v>74</v>
      </c>
      <c r="D209" s="36">
        <v>74.23</v>
      </c>
      <c r="E209" s="36">
        <v>73.17</v>
      </c>
      <c r="F209" s="36">
        <v>72.33</v>
      </c>
      <c r="G209" s="36">
        <v>71.27</v>
      </c>
      <c r="H209" s="36">
        <v>75.069999999999993</v>
      </c>
      <c r="I209" s="36">
        <v>76.13</v>
      </c>
      <c r="J209" s="36">
        <v>76.97</v>
      </c>
      <c r="K209" s="31">
        <v>75.3</v>
      </c>
      <c r="L209" s="31">
        <v>73.400000000000006</v>
      </c>
      <c r="M209" s="31">
        <v>62.075429999999997</v>
      </c>
      <c r="N209" s="1"/>
      <c r="O209" s="1"/>
    </row>
    <row r="210" spans="1:15" ht="12.75" customHeight="1">
      <c r="A210" s="33">
        <v>200</v>
      </c>
      <c r="B210" s="51" t="s">
        <v>410</v>
      </c>
      <c r="C210" s="31">
        <v>304.10000000000002</v>
      </c>
      <c r="D210" s="36">
        <v>304.02999999999997</v>
      </c>
      <c r="E210" s="36">
        <v>301.17</v>
      </c>
      <c r="F210" s="36">
        <v>298.23</v>
      </c>
      <c r="G210" s="36">
        <v>295.37</v>
      </c>
      <c r="H210" s="36">
        <v>306.97000000000003</v>
      </c>
      <c r="I210" s="36">
        <v>309.83</v>
      </c>
      <c r="J210" s="36">
        <v>312.77</v>
      </c>
      <c r="K210" s="31">
        <v>306.89999999999998</v>
      </c>
      <c r="L210" s="31">
        <v>301.10000000000002</v>
      </c>
      <c r="M210" s="31">
        <v>1.5560700000000001</v>
      </c>
      <c r="N210" s="1"/>
      <c r="O210" s="1"/>
    </row>
    <row r="211" spans="1:15" ht="12.75" customHeight="1">
      <c r="A211" s="33">
        <v>201</v>
      </c>
      <c r="B211" s="51" t="s">
        <v>133</v>
      </c>
      <c r="C211" s="31">
        <v>497.35</v>
      </c>
      <c r="D211" s="36">
        <v>497.42</v>
      </c>
      <c r="E211" s="36">
        <v>485.93</v>
      </c>
      <c r="F211" s="36">
        <v>474.52</v>
      </c>
      <c r="G211" s="36">
        <v>463.03</v>
      </c>
      <c r="H211" s="36">
        <v>508.83</v>
      </c>
      <c r="I211" s="36">
        <v>520.32000000000005</v>
      </c>
      <c r="J211" s="36">
        <v>531.73</v>
      </c>
      <c r="K211" s="31">
        <v>508.9</v>
      </c>
      <c r="L211" s="31">
        <v>486</v>
      </c>
      <c r="M211" s="31">
        <v>161.08768000000001</v>
      </c>
      <c r="N211" s="1"/>
      <c r="O211" s="1"/>
    </row>
    <row r="212" spans="1:15" ht="12.75" customHeight="1">
      <c r="A212" s="33">
        <v>202</v>
      </c>
      <c r="B212" s="51" t="s">
        <v>411</v>
      </c>
      <c r="C212" s="31">
        <v>1019.95</v>
      </c>
      <c r="D212" s="36">
        <v>1019.55</v>
      </c>
      <c r="E212" s="36">
        <v>1012</v>
      </c>
      <c r="F212" s="36">
        <v>1004.05</v>
      </c>
      <c r="G212" s="36">
        <v>996.5</v>
      </c>
      <c r="H212" s="36">
        <v>1027.5</v>
      </c>
      <c r="I212" s="36">
        <v>1035.05</v>
      </c>
      <c r="J212" s="36">
        <v>1043</v>
      </c>
      <c r="K212" s="31">
        <v>1027.0999999999999</v>
      </c>
      <c r="L212" s="31">
        <v>1011.6</v>
      </c>
      <c r="M212" s="31">
        <v>0.30032999999999999</v>
      </c>
      <c r="N212" s="1"/>
      <c r="O212" s="1"/>
    </row>
    <row r="213" spans="1:15" ht="12.75" customHeight="1">
      <c r="A213" s="33">
        <v>203</v>
      </c>
      <c r="B213" s="51" t="s">
        <v>125</v>
      </c>
      <c r="C213" s="31">
        <v>3958.2</v>
      </c>
      <c r="D213" s="36">
        <v>3962.57</v>
      </c>
      <c r="E213" s="36">
        <v>3935.63</v>
      </c>
      <c r="F213" s="36">
        <v>3913.07</v>
      </c>
      <c r="G213" s="36">
        <v>3886.13</v>
      </c>
      <c r="H213" s="36">
        <v>3985.13</v>
      </c>
      <c r="I213" s="36">
        <v>4012.07</v>
      </c>
      <c r="J213" s="36">
        <v>4034.63</v>
      </c>
      <c r="K213" s="31">
        <v>3989.5</v>
      </c>
      <c r="L213" s="31">
        <v>3940</v>
      </c>
      <c r="M213" s="31">
        <v>3.61084</v>
      </c>
      <c r="N213" s="1"/>
      <c r="O213" s="1"/>
    </row>
    <row r="214" spans="1:15" ht="12.75" customHeight="1">
      <c r="A214" s="33">
        <v>204</v>
      </c>
      <c r="B214" s="51" t="s">
        <v>134</v>
      </c>
      <c r="C214" s="31">
        <v>161.94999999999999</v>
      </c>
      <c r="D214" s="36">
        <v>160.55000000000001</v>
      </c>
      <c r="E214" s="36">
        <v>158.69999999999999</v>
      </c>
      <c r="F214" s="36">
        <v>155.44999999999999</v>
      </c>
      <c r="G214" s="36">
        <v>153.6</v>
      </c>
      <c r="H214" s="36">
        <v>163.80000000000001</v>
      </c>
      <c r="I214" s="36">
        <v>165.65</v>
      </c>
      <c r="J214" s="36">
        <v>168.9</v>
      </c>
      <c r="K214" s="31">
        <v>162.4</v>
      </c>
      <c r="L214" s="31">
        <v>157.30000000000001</v>
      </c>
      <c r="M214" s="31">
        <v>68.435649999999995</v>
      </c>
      <c r="N214" s="1"/>
      <c r="O214" s="1"/>
    </row>
    <row r="215" spans="1:15" ht="12.75" customHeight="1">
      <c r="A215" s="33">
        <v>205</v>
      </c>
      <c r="B215" s="51" t="s">
        <v>135</v>
      </c>
      <c r="C215" s="31">
        <v>258.5</v>
      </c>
      <c r="D215" s="36">
        <v>257.48</v>
      </c>
      <c r="E215" s="36">
        <v>255.67</v>
      </c>
      <c r="F215" s="36">
        <v>252.83</v>
      </c>
      <c r="G215" s="36">
        <v>251.02</v>
      </c>
      <c r="H215" s="36">
        <v>260.32</v>
      </c>
      <c r="I215" s="36">
        <v>262.13</v>
      </c>
      <c r="J215" s="36">
        <v>264.97000000000003</v>
      </c>
      <c r="K215" s="31">
        <v>259.3</v>
      </c>
      <c r="L215" s="31">
        <v>254.65</v>
      </c>
      <c r="M215" s="31">
        <v>30.702639999999999</v>
      </c>
      <c r="N215" s="1"/>
      <c r="O215" s="1"/>
    </row>
    <row r="216" spans="1:15" ht="12.75" customHeight="1">
      <c r="A216" s="33">
        <v>206</v>
      </c>
      <c r="B216" s="51" t="s">
        <v>136</v>
      </c>
      <c r="C216" s="31">
        <v>2500.8000000000002</v>
      </c>
      <c r="D216" s="36">
        <v>2502.63</v>
      </c>
      <c r="E216" s="36">
        <v>2491.27</v>
      </c>
      <c r="F216" s="36">
        <v>2481.73</v>
      </c>
      <c r="G216" s="36">
        <v>2470.37</v>
      </c>
      <c r="H216" s="36">
        <v>2512.17</v>
      </c>
      <c r="I216" s="36">
        <v>2523.5300000000002</v>
      </c>
      <c r="J216" s="36">
        <v>2533.0700000000002</v>
      </c>
      <c r="K216" s="31">
        <v>2514</v>
      </c>
      <c r="L216" s="31">
        <v>2493.1</v>
      </c>
      <c r="M216" s="31">
        <v>20.81195</v>
      </c>
      <c r="N216" s="1"/>
      <c r="O216" s="1"/>
    </row>
    <row r="217" spans="1:15" ht="12.75" customHeight="1">
      <c r="A217" s="33">
        <v>207</v>
      </c>
      <c r="B217" s="51" t="s">
        <v>279</v>
      </c>
      <c r="C217" s="31">
        <v>321.2</v>
      </c>
      <c r="D217" s="36">
        <v>319.87</v>
      </c>
      <c r="E217" s="36">
        <v>317.73</v>
      </c>
      <c r="F217" s="36">
        <v>314.27</v>
      </c>
      <c r="G217" s="36">
        <v>312.13</v>
      </c>
      <c r="H217" s="36">
        <v>323.33</v>
      </c>
      <c r="I217" s="36">
        <v>325.47000000000003</v>
      </c>
      <c r="J217" s="36">
        <v>328.93</v>
      </c>
      <c r="K217" s="31">
        <v>322</v>
      </c>
      <c r="L217" s="31">
        <v>316.39999999999998</v>
      </c>
      <c r="M217" s="31">
        <v>5.5589000000000004</v>
      </c>
      <c r="N217" s="1"/>
      <c r="O217" s="1"/>
    </row>
    <row r="218" spans="1:15" ht="12.75" customHeight="1">
      <c r="A218" s="33">
        <v>208</v>
      </c>
      <c r="B218" s="51" t="s">
        <v>412</v>
      </c>
      <c r="C218" s="31">
        <v>4361.55</v>
      </c>
      <c r="D218" s="36">
        <v>4384.57</v>
      </c>
      <c r="E218" s="36">
        <v>4319.2299999999996</v>
      </c>
      <c r="F218" s="36">
        <v>4276.92</v>
      </c>
      <c r="G218" s="36">
        <v>4211.58</v>
      </c>
      <c r="H218" s="36">
        <v>4426.88</v>
      </c>
      <c r="I218" s="36">
        <v>4492.22</v>
      </c>
      <c r="J218" s="36">
        <v>4534.53</v>
      </c>
      <c r="K218" s="31">
        <v>4449.8999999999996</v>
      </c>
      <c r="L218" s="31">
        <v>4342.25</v>
      </c>
      <c r="M218" s="31">
        <v>0.21640000000000001</v>
      </c>
      <c r="N218" s="1"/>
      <c r="O218" s="1"/>
    </row>
    <row r="219" spans="1:15" ht="12.75" customHeight="1">
      <c r="A219" s="33">
        <v>209</v>
      </c>
      <c r="B219" s="51" t="s">
        <v>407</v>
      </c>
      <c r="C219" s="31">
        <v>593.4</v>
      </c>
      <c r="D219" s="36">
        <v>594.5</v>
      </c>
      <c r="E219" s="36">
        <v>586.9</v>
      </c>
      <c r="F219" s="36">
        <v>580.4</v>
      </c>
      <c r="G219" s="36">
        <v>572.79999999999995</v>
      </c>
      <c r="H219" s="36">
        <v>601</v>
      </c>
      <c r="I219" s="36">
        <v>608.6</v>
      </c>
      <c r="J219" s="36">
        <v>615.1</v>
      </c>
      <c r="K219" s="31">
        <v>602.1</v>
      </c>
      <c r="L219" s="31">
        <v>588</v>
      </c>
      <c r="M219" s="31">
        <v>0.43537999999999999</v>
      </c>
      <c r="N219" s="1"/>
      <c r="O219" s="1"/>
    </row>
    <row r="220" spans="1:15" ht="12.75" customHeight="1">
      <c r="A220" s="33">
        <v>210</v>
      </c>
      <c r="B220" s="51" t="s">
        <v>413</v>
      </c>
      <c r="C220" s="31">
        <v>850.2</v>
      </c>
      <c r="D220" s="36">
        <v>851.42</v>
      </c>
      <c r="E220" s="36">
        <v>833.83</v>
      </c>
      <c r="F220" s="36">
        <v>817.47</v>
      </c>
      <c r="G220" s="36">
        <v>799.88</v>
      </c>
      <c r="H220" s="36">
        <v>867.78</v>
      </c>
      <c r="I220" s="36">
        <v>885.37</v>
      </c>
      <c r="J220" s="36">
        <v>901.73</v>
      </c>
      <c r="K220" s="31">
        <v>869</v>
      </c>
      <c r="L220" s="31">
        <v>835.05</v>
      </c>
      <c r="M220" s="31">
        <v>0.92649000000000004</v>
      </c>
      <c r="N220" s="1"/>
      <c r="O220" s="1"/>
    </row>
    <row r="221" spans="1:15" ht="12.75" customHeight="1">
      <c r="A221" s="33">
        <v>211</v>
      </c>
      <c r="B221" s="51" t="s">
        <v>280</v>
      </c>
      <c r="C221" s="31">
        <v>39352.800000000003</v>
      </c>
      <c r="D221" s="36">
        <v>39379.269999999997</v>
      </c>
      <c r="E221" s="36">
        <v>39173.58</v>
      </c>
      <c r="F221" s="36">
        <v>38994.370000000003</v>
      </c>
      <c r="G221" s="36">
        <v>38788.68</v>
      </c>
      <c r="H221" s="36">
        <v>39558.480000000003</v>
      </c>
      <c r="I221" s="36">
        <v>39764.17</v>
      </c>
      <c r="J221" s="36">
        <v>39943.379999999997</v>
      </c>
      <c r="K221" s="31">
        <v>39584.949999999997</v>
      </c>
      <c r="L221" s="31">
        <v>39200.050000000003</v>
      </c>
      <c r="M221" s="31">
        <v>3.5619999999999999E-2</v>
      </c>
      <c r="N221" s="1"/>
      <c r="O221" s="1"/>
    </row>
    <row r="222" spans="1:15" ht="12.75" customHeight="1">
      <c r="A222" s="33">
        <v>212</v>
      </c>
      <c r="B222" s="51" t="s">
        <v>414</v>
      </c>
      <c r="C222" s="31">
        <v>71.75</v>
      </c>
      <c r="D222" s="36">
        <v>71.900000000000006</v>
      </c>
      <c r="E222" s="36">
        <v>70.849999999999994</v>
      </c>
      <c r="F222" s="36">
        <v>69.95</v>
      </c>
      <c r="G222" s="36">
        <v>68.900000000000006</v>
      </c>
      <c r="H222" s="36">
        <v>72.8</v>
      </c>
      <c r="I222" s="36">
        <v>73.849999999999994</v>
      </c>
      <c r="J222" s="36">
        <v>74.75</v>
      </c>
      <c r="K222" s="31">
        <v>72.95</v>
      </c>
      <c r="L222" s="31">
        <v>71</v>
      </c>
      <c r="M222" s="31">
        <v>46.715710000000001</v>
      </c>
      <c r="N222" s="1"/>
      <c r="O222" s="1"/>
    </row>
    <row r="223" spans="1:15" ht="12.75" customHeight="1">
      <c r="A223" s="33">
        <v>213</v>
      </c>
      <c r="B223" s="51" t="s">
        <v>138</v>
      </c>
      <c r="C223" s="31">
        <v>987.7</v>
      </c>
      <c r="D223" s="36">
        <v>987.62</v>
      </c>
      <c r="E223" s="36">
        <v>982.33</v>
      </c>
      <c r="F223" s="36">
        <v>976.97</v>
      </c>
      <c r="G223" s="36">
        <v>971.68</v>
      </c>
      <c r="H223" s="36">
        <v>992.98</v>
      </c>
      <c r="I223" s="36">
        <v>998.27</v>
      </c>
      <c r="J223" s="36">
        <v>1003.63</v>
      </c>
      <c r="K223" s="31">
        <v>992.9</v>
      </c>
      <c r="L223" s="31">
        <v>982.25</v>
      </c>
      <c r="M223" s="31">
        <v>114.64188</v>
      </c>
      <c r="N223" s="1"/>
      <c r="O223" s="1"/>
    </row>
    <row r="224" spans="1:15" ht="12.75" customHeight="1">
      <c r="A224" s="33">
        <v>214</v>
      </c>
      <c r="B224" s="51" t="s">
        <v>139</v>
      </c>
      <c r="C224" s="31">
        <v>1368.9</v>
      </c>
      <c r="D224" s="36">
        <v>1362.93</v>
      </c>
      <c r="E224" s="36">
        <v>1350.97</v>
      </c>
      <c r="F224" s="36">
        <v>1333.03</v>
      </c>
      <c r="G224" s="36">
        <v>1321.07</v>
      </c>
      <c r="H224" s="36">
        <v>1380.87</v>
      </c>
      <c r="I224" s="36">
        <v>1392.83</v>
      </c>
      <c r="J224" s="36">
        <v>1410.77</v>
      </c>
      <c r="K224" s="31">
        <v>1374.9</v>
      </c>
      <c r="L224" s="31">
        <v>1345</v>
      </c>
      <c r="M224" s="31">
        <v>1.73868</v>
      </c>
      <c r="N224" s="1"/>
      <c r="O224" s="1"/>
    </row>
    <row r="225" spans="1:15" ht="12.75" customHeight="1">
      <c r="A225" s="33">
        <v>215</v>
      </c>
      <c r="B225" s="51" t="s">
        <v>140</v>
      </c>
      <c r="C225" s="31">
        <v>569.5</v>
      </c>
      <c r="D225" s="36">
        <v>568.62</v>
      </c>
      <c r="E225" s="36">
        <v>565.23</v>
      </c>
      <c r="F225" s="36">
        <v>560.97</v>
      </c>
      <c r="G225" s="36">
        <v>557.58000000000004</v>
      </c>
      <c r="H225" s="36">
        <v>572.88</v>
      </c>
      <c r="I225" s="36">
        <v>576.27</v>
      </c>
      <c r="J225" s="36">
        <v>580.53</v>
      </c>
      <c r="K225" s="31">
        <v>572</v>
      </c>
      <c r="L225" s="31">
        <v>564.35</v>
      </c>
      <c r="M225" s="31">
        <v>6.3742099999999997</v>
      </c>
      <c r="N225" s="1"/>
      <c r="O225" s="1"/>
    </row>
    <row r="226" spans="1:15" ht="12.75" customHeight="1">
      <c r="A226" s="33">
        <v>216</v>
      </c>
      <c r="B226" s="51" t="s">
        <v>281</v>
      </c>
      <c r="C226" s="31">
        <v>636.9</v>
      </c>
      <c r="D226" s="36">
        <v>636.77</v>
      </c>
      <c r="E226" s="36">
        <v>633.58000000000004</v>
      </c>
      <c r="F226" s="36">
        <v>630.27</v>
      </c>
      <c r="G226" s="36">
        <v>627.08000000000004</v>
      </c>
      <c r="H226" s="36">
        <v>640.08000000000004</v>
      </c>
      <c r="I226" s="36">
        <v>643.27</v>
      </c>
      <c r="J226" s="36">
        <v>646.58000000000004</v>
      </c>
      <c r="K226" s="31">
        <v>639.95000000000005</v>
      </c>
      <c r="L226" s="31">
        <v>633.45000000000005</v>
      </c>
      <c r="M226" s="31">
        <v>3.06636</v>
      </c>
      <c r="N226" s="1"/>
      <c r="O226" s="1"/>
    </row>
    <row r="227" spans="1:15" ht="12.75" customHeight="1">
      <c r="A227" s="33">
        <v>217</v>
      </c>
      <c r="B227" s="51" t="s">
        <v>415</v>
      </c>
      <c r="C227" s="31">
        <v>68.95</v>
      </c>
      <c r="D227" s="36">
        <v>68.83</v>
      </c>
      <c r="E227" s="36">
        <v>68.12</v>
      </c>
      <c r="F227" s="36">
        <v>67.28</v>
      </c>
      <c r="G227" s="36">
        <v>66.569999999999993</v>
      </c>
      <c r="H227" s="36">
        <v>69.67</v>
      </c>
      <c r="I227" s="36">
        <v>70.38</v>
      </c>
      <c r="J227" s="36">
        <v>71.22</v>
      </c>
      <c r="K227" s="31">
        <v>69.55</v>
      </c>
      <c r="L227" s="31">
        <v>68</v>
      </c>
      <c r="M227" s="31">
        <v>121.92416</v>
      </c>
      <c r="N227" s="1"/>
      <c r="O227" s="1"/>
    </row>
    <row r="228" spans="1:15" ht="12.75" customHeight="1">
      <c r="A228" s="33">
        <v>218</v>
      </c>
      <c r="B228" s="51" t="s">
        <v>143</v>
      </c>
      <c r="C228" s="31">
        <v>93.65</v>
      </c>
      <c r="D228" s="36">
        <v>93.67</v>
      </c>
      <c r="E228" s="36">
        <v>92.58</v>
      </c>
      <c r="F228" s="36">
        <v>91.52</v>
      </c>
      <c r="G228" s="36">
        <v>90.43</v>
      </c>
      <c r="H228" s="36">
        <v>94.73</v>
      </c>
      <c r="I228" s="36">
        <v>95.82</v>
      </c>
      <c r="J228" s="36">
        <v>96.88</v>
      </c>
      <c r="K228" s="31">
        <v>94.75</v>
      </c>
      <c r="L228" s="31">
        <v>92.6</v>
      </c>
      <c r="M228" s="31">
        <v>235.81447</v>
      </c>
      <c r="N228" s="1"/>
      <c r="O228" s="1"/>
    </row>
    <row r="229" spans="1:15" ht="12.75" customHeight="1">
      <c r="A229" s="33">
        <v>219</v>
      </c>
      <c r="B229" s="51" t="s">
        <v>142</v>
      </c>
      <c r="C229" s="31">
        <v>125.55</v>
      </c>
      <c r="D229" s="36">
        <v>125.28</v>
      </c>
      <c r="E229" s="36">
        <v>124.27</v>
      </c>
      <c r="F229" s="36">
        <v>122.98</v>
      </c>
      <c r="G229" s="36">
        <v>121.97</v>
      </c>
      <c r="H229" s="36">
        <v>126.57</v>
      </c>
      <c r="I229" s="36">
        <v>127.58</v>
      </c>
      <c r="J229" s="36">
        <v>128.87</v>
      </c>
      <c r="K229" s="31">
        <v>126.3</v>
      </c>
      <c r="L229" s="31">
        <v>124</v>
      </c>
      <c r="M229" s="31">
        <v>53.581919999999997</v>
      </c>
      <c r="N229" s="1"/>
      <c r="O229" s="1"/>
    </row>
    <row r="230" spans="1:15" ht="12.75" customHeight="1">
      <c r="A230" s="33">
        <v>220</v>
      </c>
      <c r="B230" s="51" t="s">
        <v>416</v>
      </c>
      <c r="C230" s="31">
        <v>947.7</v>
      </c>
      <c r="D230" s="36">
        <v>950.35</v>
      </c>
      <c r="E230" s="36">
        <v>939.7</v>
      </c>
      <c r="F230" s="36">
        <v>931.7</v>
      </c>
      <c r="G230" s="36">
        <v>921.05</v>
      </c>
      <c r="H230" s="36">
        <v>958.35</v>
      </c>
      <c r="I230" s="36">
        <v>969</v>
      </c>
      <c r="J230" s="36">
        <v>977</v>
      </c>
      <c r="K230" s="31">
        <v>961</v>
      </c>
      <c r="L230" s="31">
        <v>942.35</v>
      </c>
      <c r="M230" s="31">
        <v>0.14283999999999999</v>
      </c>
      <c r="N230" s="1"/>
      <c r="O230" s="1"/>
    </row>
    <row r="231" spans="1:15" ht="12.75" customHeight="1">
      <c r="A231" s="33">
        <v>221</v>
      </c>
      <c r="B231" s="51" t="s">
        <v>417</v>
      </c>
      <c r="C231" s="31">
        <v>590.6</v>
      </c>
      <c r="D231" s="36">
        <v>590.08000000000004</v>
      </c>
      <c r="E231" s="36">
        <v>583.16999999999996</v>
      </c>
      <c r="F231" s="36">
        <v>575.73</v>
      </c>
      <c r="G231" s="36">
        <v>568.82000000000005</v>
      </c>
      <c r="H231" s="36">
        <v>597.52</v>
      </c>
      <c r="I231" s="36">
        <v>604.42999999999995</v>
      </c>
      <c r="J231" s="36">
        <v>611.87</v>
      </c>
      <c r="K231" s="31">
        <v>597</v>
      </c>
      <c r="L231" s="31">
        <v>582.65</v>
      </c>
      <c r="M231" s="31">
        <v>4.9614200000000004</v>
      </c>
      <c r="N231" s="1"/>
      <c r="O231" s="1"/>
    </row>
    <row r="232" spans="1:15" ht="12.75" customHeight="1">
      <c r="A232" s="33">
        <v>222</v>
      </c>
      <c r="B232" s="51" t="s">
        <v>147</v>
      </c>
      <c r="C232" s="31">
        <v>250.45</v>
      </c>
      <c r="D232" s="36">
        <v>250.6</v>
      </c>
      <c r="E232" s="36">
        <v>245.5</v>
      </c>
      <c r="F232" s="36">
        <v>240.55</v>
      </c>
      <c r="G232" s="36">
        <v>235.45</v>
      </c>
      <c r="H232" s="36">
        <v>255.55</v>
      </c>
      <c r="I232" s="36">
        <v>260.64999999999998</v>
      </c>
      <c r="J232" s="36">
        <v>265.60000000000002</v>
      </c>
      <c r="K232" s="31">
        <v>255.7</v>
      </c>
      <c r="L232" s="31">
        <v>245.65</v>
      </c>
      <c r="M232" s="31">
        <v>49.486620000000002</v>
      </c>
      <c r="N232" s="1"/>
      <c r="O232" s="1"/>
    </row>
    <row r="233" spans="1:15" ht="12.75" customHeight="1">
      <c r="A233" s="33">
        <v>223</v>
      </c>
      <c r="B233" s="51" t="s">
        <v>137</v>
      </c>
      <c r="C233" s="31">
        <v>191.45</v>
      </c>
      <c r="D233" s="36">
        <v>191.48</v>
      </c>
      <c r="E233" s="36">
        <v>186.97</v>
      </c>
      <c r="F233" s="36">
        <v>182.48</v>
      </c>
      <c r="G233" s="36">
        <v>177.97</v>
      </c>
      <c r="H233" s="36">
        <v>195.97</v>
      </c>
      <c r="I233" s="36">
        <v>200.48</v>
      </c>
      <c r="J233" s="36">
        <v>204.97</v>
      </c>
      <c r="K233" s="31">
        <v>196</v>
      </c>
      <c r="L233" s="31">
        <v>187</v>
      </c>
      <c r="M233" s="31">
        <v>210.83629999999999</v>
      </c>
      <c r="N233" s="1"/>
      <c r="O233" s="1"/>
    </row>
    <row r="234" spans="1:15" ht="12.75" customHeight="1">
      <c r="A234" s="33">
        <v>224</v>
      </c>
      <c r="B234" s="51" t="s">
        <v>420</v>
      </c>
      <c r="C234" s="31">
        <v>79.5</v>
      </c>
      <c r="D234" s="36">
        <v>79.52</v>
      </c>
      <c r="E234" s="36">
        <v>78.180000000000007</v>
      </c>
      <c r="F234" s="36">
        <v>76.87</v>
      </c>
      <c r="G234" s="36">
        <v>75.53</v>
      </c>
      <c r="H234" s="36">
        <v>80.83</v>
      </c>
      <c r="I234" s="36">
        <v>82.17</v>
      </c>
      <c r="J234" s="36">
        <v>83.48</v>
      </c>
      <c r="K234" s="31">
        <v>80.849999999999994</v>
      </c>
      <c r="L234" s="31">
        <v>78.2</v>
      </c>
      <c r="M234" s="31">
        <v>153.49296000000001</v>
      </c>
      <c r="N234" s="1"/>
      <c r="O234" s="1"/>
    </row>
    <row r="235" spans="1:15" ht="12.75" customHeight="1">
      <c r="A235" s="33">
        <v>225</v>
      </c>
      <c r="B235" s="51" t="s">
        <v>148</v>
      </c>
      <c r="C235" s="31">
        <v>3102.15</v>
      </c>
      <c r="D235" s="36">
        <v>3098.5</v>
      </c>
      <c r="E235" s="36">
        <v>3075.65</v>
      </c>
      <c r="F235" s="36">
        <v>3049.15</v>
      </c>
      <c r="G235" s="36">
        <v>3026.3</v>
      </c>
      <c r="H235" s="36">
        <v>3125</v>
      </c>
      <c r="I235" s="36">
        <v>3147.85</v>
      </c>
      <c r="J235" s="36">
        <v>3174.35</v>
      </c>
      <c r="K235" s="31">
        <v>3121.35</v>
      </c>
      <c r="L235" s="31">
        <v>3072</v>
      </c>
      <c r="M235" s="31">
        <v>1.92971</v>
      </c>
      <c r="N235" s="1"/>
      <c r="O235" s="1"/>
    </row>
    <row r="236" spans="1:15" ht="12.75" customHeight="1">
      <c r="A236" s="33">
        <v>226</v>
      </c>
      <c r="B236" s="51" t="s">
        <v>282</v>
      </c>
      <c r="C236" s="31">
        <v>400.6</v>
      </c>
      <c r="D236" s="36">
        <v>400.92</v>
      </c>
      <c r="E236" s="36">
        <v>395.13</v>
      </c>
      <c r="F236" s="36">
        <v>389.67</v>
      </c>
      <c r="G236" s="36">
        <v>383.88</v>
      </c>
      <c r="H236" s="36">
        <v>406.38</v>
      </c>
      <c r="I236" s="36">
        <v>412.17</v>
      </c>
      <c r="J236" s="36">
        <v>417.63</v>
      </c>
      <c r="K236" s="31">
        <v>406.7</v>
      </c>
      <c r="L236" s="31">
        <v>395.45</v>
      </c>
      <c r="M236" s="31">
        <v>21.198550000000001</v>
      </c>
      <c r="N236" s="1"/>
      <c r="O236" s="1"/>
    </row>
    <row r="237" spans="1:15" ht="12.75" customHeight="1">
      <c r="A237" s="33">
        <v>227</v>
      </c>
      <c r="B237" s="51" t="s">
        <v>144</v>
      </c>
      <c r="C237" s="31">
        <v>134.85</v>
      </c>
      <c r="D237" s="36">
        <v>134.91999999999999</v>
      </c>
      <c r="E237" s="36">
        <v>133.97999999999999</v>
      </c>
      <c r="F237" s="36">
        <v>133.12</v>
      </c>
      <c r="G237" s="36">
        <v>132.18</v>
      </c>
      <c r="H237" s="36">
        <v>135.78</v>
      </c>
      <c r="I237" s="36">
        <v>136.72</v>
      </c>
      <c r="J237" s="36">
        <v>137.58000000000001</v>
      </c>
      <c r="K237" s="31">
        <v>135.85</v>
      </c>
      <c r="L237" s="31">
        <v>134.05000000000001</v>
      </c>
      <c r="M237" s="31">
        <v>56.26314</v>
      </c>
      <c r="N237" s="1"/>
      <c r="O237" s="1"/>
    </row>
    <row r="238" spans="1:15" ht="12.75" customHeight="1">
      <c r="A238" s="33">
        <v>228</v>
      </c>
      <c r="B238" s="51" t="s">
        <v>146</v>
      </c>
      <c r="C238" s="31">
        <v>423.65</v>
      </c>
      <c r="D238" s="36">
        <v>420.68</v>
      </c>
      <c r="E238" s="36">
        <v>416.67</v>
      </c>
      <c r="F238" s="36">
        <v>409.68</v>
      </c>
      <c r="G238" s="36">
        <v>405.67</v>
      </c>
      <c r="H238" s="36">
        <v>427.67</v>
      </c>
      <c r="I238" s="36">
        <v>431.68</v>
      </c>
      <c r="J238" s="36">
        <v>438.67</v>
      </c>
      <c r="K238" s="31">
        <v>424.7</v>
      </c>
      <c r="L238" s="31">
        <v>413.7</v>
      </c>
      <c r="M238" s="31">
        <v>29.21406</v>
      </c>
      <c r="N238" s="1"/>
      <c r="O238" s="1"/>
    </row>
    <row r="239" spans="1:15" ht="12.75" customHeight="1">
      <c r="A239" s="33">
        <v>229</v>
      </c>
      <c r="B239" s="51" t="s">
        <v>154</v>
      </c>
      <c r="C239" s="31">
        <v>94.65</v>
      </c>
      <c r="D239" s="36">
        <v>94.3</v>
      </c>
      <c r="E239" s="36">
        <v>93.5</v>
      </c>
      <c r="F239" s="36">
        <v>92.35</v>
      </c>
      <c r="G239" s="36">
        <v>91.55</v>
      </c>
      <c r="H239" s="36">
        <v>95.45</v>
      </c>
      <c r="I239" s="36">
        <v>96.25</v>
      </c>
      <c r="J239" s="36">
        <v>97.4</v>
      </c>
      <c r="K239" s="31">
        <v>95.1</v>
      </c>
      <c r="L239" s="31">
        <v>93.15</v>
      </c>
      <c r="M239" s="31">
        <v>164.30876000000001</v>
      </c>
      <c r="N239" s="1"/>
      <c r="O239" s="1"/>
    </row>
    <row r="240" spans="1:15" ht="12.75" customHeight="1">
      <c r="A240" s="33">
        <v>230</v>
      </c>
      <c r="B240" s="51" t="s">
        <v>421</v>
      </c>
      <c r="C240" s="31">
        <v>37</v>
      </c>
      <c r="D240" s="36">
        <v>36.299999999999997</v>
      </c>
      <c r="E240" s="36">
        <v>35.049999999999997</v>
      </c>
      <c r="F240" s="36">
        <v>33.1</v>
      </c>
      <c r="G240" s="36">
        <v>31.85</v>
      </c>
      <c r="H240" s="36">
        <v>38.25</v>
      </c>
      <c r="I240" s="36">
        <v>39.5</v>
      </c>
      <c r="J240" s="36">
        <v>41.45</v>
      </c>
      <c r="K240" s="31">
        <v>37.549999999999997</v>
      </c>
      <c r="L240" s="31">
        <v>34.35</v>
      </c>
      <c r="M240" s="31">
        <v>832.98730999999998</v>
      </c>
      <c r="N240" s="1"/>
      <c r="O240" s="1"/>
    </row>
    <row r="241" spans="1:15" ht="12.75" customHeight="1">
      <c r="A241" s="33">
        <v>231</v>
      </c>
      <c r="B241" s="51" t="s">
        <v>156</v>
      </c>
      <c r="C241" s="31">
        <v>696.4</v>
      </c>
      <c r="D241" s="36">
        <v>697.45</v>
      </c>
      <c r="E241" s="36">
        <v>690.6</v>
      </c>
      <c r="F241" s="36">
        <v>684.8</v>
      </c>
      <c r="G241" s="36">
        <v>677.95</v>
      </c>
      <c r="H241" s="36">
        <v>703.25</v>
      </c>
      <c r="I241" s="36">
        <v>710.1</v>
      </c>
      <c r="J241" s="36">
        <v>715.9</v>
      </c>
      <c r="K241" s="31">
        <v>704.3</v>
      </c>
      <c r="L241" s="31">
        <v>691.65</v>
      </c>
      <c r="M241" s="31">
        <v>26.780270000000002</v>
      </c>
      <c r="N241" s="1"/>
      <c r="O241" s="1"/>
    </row>
    <row r="242" spans="1:15" ht="12.75" customHeight="1">
      <c r="A242" s="33">
        <v>232</v>
      </c>
      <c r="B242" s="51" t="s">
        <v>422</v>
      </c>
      <c r="C242" s="31">
        <v>81.25</v>
      </c>
      <c r="D242" s="36">
        <v>80.67</v>
      </c>
      <c r="E242" s="36">
        <v>79.33</v>
      </c>
      <c r="F242" s="36">
        <v>77.42</v>
      </c>
      <c r="G242" s="36">
        <v>76.08</v>
      </c>
      <c r="H242" s="36">
        <v>82.58</v>
      </c>
      <c r="I242" s="36">
        <v>83.92</v>
      </c>
      <c r="J242" s="36">
        <v>85.83</v>
      </c>
      <c r="K242" s="31">
        <v>82</v>
      </c>
      <c r="L242" s="31">
        <v>78.75</v>
      </c>
      <c r="M242" s="31">
        <v>1297.9719500000001</v>
      </c>
      <c r="N242" s="1"/>
      <c r="O242" s="1"/>
    </row>
    <row r="243" spans="1:15" ht="12.75" customHeight="1">
      <c r="A243" s="33">
        <v>233</v>
      </c>
      <c r="B243" s="51" t="s">
        <v>423</v>
      </c>
      <c r="C243" s="31">
        <v>1545.35</v>
      </c>
      <c r="D243" s="36">
        <v>1542.4</v>
      </c>
      <c r="E243" s="36">
        <v>1531.95</v>
      </c>
      <c r="F243" s="36">
        <v>1518.55</v>
      </c>
      <c r="G243" s="36">
        <v>1508.1</v>
      </c>
      <c r="H243" s="36">
        <v>1555.8</v>
      </c>
      <c r="I243" s="36">
        <v>1566.25</v>
      </c>
      <c r="J243" s="36">
        <v>1579.65</v>
      </c>
      <c r="K243" s="31">
        <v>1552.85</v>
      </c>
      <c r="L243" s="31">
        <v>1529</v>
      </c>
      <c r="M243" s="31">
        <v>0.41483999999999999</v>
      </c>
      <c r="N243" s="1"/>
      <c r="O243" s="1"/>
    </row>
    <row r="244" spans="1:15" ht="12.75" customHeight="1">
      <c r="A244" s="33">
        <v>234</v>
      </c>
      <c r="B244" s="51" t="s">
        <v>145</v>
      </c>
      <c r="C244" s="31">
        <v>471.25</v>
      </c>
      <c r="D244" s="36">
        <v>468.47</v>
      </c>
      <c r="E244" s="36">
        <v>465.18</v>
      </c>
      <c r="F244" s="36">
        <v>459.12</v>
      </c>
      <c r="G244" s="36">
        <v>455.83</v>
      </c>
      <c r="H244" s="36">
        <v>474.53</v>
      </c>
      <c r="I244" s="36">
        <v>477.82</v>
      </c>
      <c r="J244" s="36">
        <v>483.88</v>
      </c>
      <c r="K244" s="31">
        <v>471.75</v>
      </c>
      <c r="L244" s="31">
        <v>462.4</v>
      </c>
      <c r="M244" s="31">
        <v>10.691090000000001</v>
      </c>
      <c r="N244" s="1"/>
      <c r="O244" s="1"/>
    </row>
    <row r="245" spans="1:15" ht="12.75" customHeight="1">
      <c r="A245" s="33">
        <v>235</v>
      </c>
      <c r="B245" s="51" t="s">
        <v>151</v>
      </c>
      <c r="C245" s="31">
        <v>183.85</v>
      </c>
      <c r="D245" s="36">
        <v>183.82</v>
      </c>
      <c r="E245" s="36">
        <v>182.03</v>
      </c>
      <c r="F245" s="36">
        <v>180.22</v>
      </c>
      <c r="G245" s="36">
        <v>178.43</v>
      </c>
      <c r="H245" s="36">
        <v>185.63</v>
      </c>
      <c r="I245" s="36">
        <v>187.42</v>
      </c>
      <c r="J245" s="36">
        <v>189.23</v>
      </c>
      <c r="K245" s="31">
        <v>185.6</v>
      </c>
      <c r="L245" s="31">
        <v>182</v>
      </c>
      <c r="M245" s="31">
        <v>135.41955999999999</v>
      </c>
      <c r="N245" s="1"/>
      <c r="O245" s="1"/>
    </row>
    <row r="246" spans="1:15" ht="12.75" customHeight="1">
      <c r="A246" s="33">
        <v>236</v>
      </c>
      <c r="B246" s="51" t="s">
        <v>150</v>
      </c>
      <c r="C246" s="31">
        <v>1458.25</v>
      </c>
      <c r="D246" s="36">
        <v>1458.85</v>
      </c>
      <c r="E246" s="36">
        <v>1449.85</v>
      </c>
      <c r="F246" s="36">
        <v>1441.45</v>
      </c>
      <c r="G246" s="36">
        <v>1432.45</v>
      </c>
      <c r="H246" s="36">
        <v>1467.25</v>
      </c>
      <c r="I246" s="36">
        <v>1476.25</v>
      </c>
      <c r="J246" s="36">
        <v>1484.65</v>
      </c>
      <c r="K246" s="31">
        <v>1467.85</v>
      </c>
      <c r="L246" s="31">
        <v>1450.45</v>
      </c>
      <c r="M246" s="31">
        <v>24.079470000000001</v>
      </c>
      <c r="N246" s="1"/>
      <c r="O246" s="1"/>
    </row>
    <row r="247" spans="1:15" ht="12.75" customHeight="1">
      <c r="A247" s="33">
        <v>237</v>
      </c>
      <c r="B247" s="51" t="s">
        <v>424</v>
      </c>
      <c r="C247" s="31">
        <v>17.399999999999999</v>
      </c>
      <c r="D247" s="36">
        <v>17.72</v>
      </c>
      <c r="E247" s="36">
        <v>16.829999999999998</v>
      </c>
      <c r="F247" s="36">
        <v>16.27</v>
      </c>
      <c r="G247" s="36">
        <v>15.38</v>
      </c>
      <c r="H247" s="36">
        <v>18.28</v>
      </c>
      <c r="I247" s="36">
        <v>19.170000000000002</v>
      </c>
      <c r="J247" s="36">
        <v>19.73</v>
      </c>
      <c r="K247" s="31">
        <v>18.600000000000001</v>
      </c>
      <c r="L247" s="31">
        <v>17.149999999999999</v>
      </c>
      <c r="M247" s="31">
        <v>924.11136999999997</v>
      </c>
      <c r="N247" s="1"/>
      <c r="O247" s="1"/>
    </row>
    <row r="248" spans="1:15" ht="12.75" customHeight="1">
      <c r="A248" s="33">
        <v>238</v>
      </c>
      <c r="B248" s="51" t="s">
        <v>186</v>
      </c>
      <c r="C248" s="31">
        <v>4430.3500000000004</v>
      </c>
      <c r="D248" s="36">
        <v>4423.13</v>
      </c>
      <c r="E248" s="36">
        <v>4388.2700000000004</v>
      </c>
      <c r="F248" s="36">
        <v>4346.18</v>
      </c>
      <c r="G248" s="36">
        <v>4311.32</v>
      </c>
      <c r="H248" s="36">
        <v>4465.22</v>
      </c>
      <c r="I248" s="36">
        <v>4500.08</v>
      </c>
      <c r="J248" s="36">
        <v>4542.17</v>
      </c>
      <c r="K248" s="31">
        <v>4458</v>
      </c>
      <c r="L248" s="31">
        <v>4381.05</v>
      </c>
      <c r="M248" s="31">
        <v>2.2169400000000001</v>
      </c>
      <c r="N248" s="1"/>
      <c r="O248" s="1"/>
    </row>
    <row r="249" spans="1:15" ht="12.75" customHeight="1">
      <c r="A249" s="33">
        <v>239</v>
      </c>
      <c r="B249" s="51" t="s">
        <v>152</v>
      </c>
      <c r="C249" s="31">
        <v>1506.95</v>
      </c>
      <c r="D249" s="36">
        <v>1506.22</v>
      </c>
      <c r="E249" s="36">
        <v>1499.88</v>
      </c>
      <c r="F249" s="36">
        <v>1492.82</v>
      </c>
      <c r="G249" s="36">
        <v>1486.48</v>
      </c>
      <c r="H249" s="36">
        <v>1513.28</v>
      </c>
      <c r="I249" s="36">
        <v>1519.62</v>
      </c>
      <c r="J249" s="36">
        <v>1526.68</v>
      </c>
      <c r="K249" s="31">
        <v>1512.55</v>
      </c>
      <c r="L249" s="31">
        <v>1499.15</v>
      </c>
      <c r="M249" s="31">
        <v>64.442130000000006</v>
      </c>
      <c r="N249" s="1"/>
      <c r="O249" s="1"/>
    </row>
    <row r="250" spans="1:15" ht="12.75" customHeight="1">
      <c r="A250" s="33">
        <v>240</v>
      </c>
      <c r="B250" s="51" t="s">
        <v>853</v>
      </c>
      <c r="C250" s="31">
        <v>2999.35</v>
      </c>
      <c r="D250" s="36">
        <v>3004.25</v>
      </c>
      <c r="E250" s="36">
        <v>2960.15</v>
      </c>
      <c r="F250" s="36">
        <v>2920.95</v>
      </c>
      <c r="G250" s="36">
        <v>2876.85</v>
      </c>
      <c r="H250" s="36">
        <v>3043.45</v>
      </c>
      <c r="I250" s="36">
        <v>3087.55</v>
      </c>
      <c r="J250" s="36">
        <v>3126.75</v>
      </c>
      <c r="K250" s="31">
        <v>3048.35</v>
      </c>
      <c r="L250" s="31">
        <v>2965.05</v>
      </c>
      <c r="M250" s="31">
        <v>0.23380000000000001</v>
      </c>
      <c r="N250" s="1"/>
      <c r="O250" s="1"/>
    </row>
    <row r="251" spans="1:15" ht="12.75" customHeight="1">
      <c r="A251" s="33">
        <v>241</v>
      </c>
      <c r="B251" s="51" t="s">
        <v>153</v>
      </c>
      <c r="C251" s="31">
        <v>685.4</v>
      </c>
      <c r="D251" s="36">
        <v>688.47</v>
      </c>
      <c r="E251" s="36">
        <v>671.93</v>
      </c>
      <c r="F251" s="36">
        <v>658.47</v>
      </c>
      <c r="G251" s="36">
        <v>641.92999999999995</v>
      </c>
      <c r="H251" s="36">
        <v>701.93</v>
      </c>
      <c r="I251" s="36">
        <v>718.47</v>
      </c>
      <c r="J251" s="36">
        <v>731.93</v>
      </c>
      <c r="K251" s="31">
        <v>705</v>
      </c>
      <c r="L251" s="31">
        <v>675</v>
      </c>
      <c r="M251" s="31">
        <v>5.2566800000000002</v>
      </c>
      <c r="N251" s="1"/>
      <c r="O251" s="1"/>
    </row>
    <row r="252" spans="1:15" ht="12.75" customHeight="1">
      <c r="A252" s="33">
        <v>242</v>
      </c>
      <c r="B252" s="51" t="s">
        <v>149</v>
      </c>
      <c r="C252" s="31">
        <v>2464.65</v>
      </c>
      <c r="D252" s="36">
        <v>2461.15</v>
      </c>
      <c r="E252" s="36">
        <v>2440.3000000000002</v>
      </c>
      <c r="F252" s="36">
        <v>2415.9499999999998</v>
      </c>
      <c r="G252" s="36">
        <v>2395.1</v>
      </c>
      <c r="H252" s="36">
        <v>2485.5</v>
      </c>
      <c r="I252" s="36">
        <v>2506.35</v>
      </c>
      <c r="J252" s="36">
        <v>2530.6999999999998</v>
      </c>
      <c r="K252" s="31">
        <v>2482</v>
      </c>
      <c r="L252" s="31">
        <v>2436.8000000000002</v>
      </c>
      <c r="M252" s="31">
        <v>12.491989999999999</v>
      </c>
      <c r="N252" s="1"/>
      <c r="O252" s="1"/>
    </row>
    <row r="253" spans="1:15" ht="12.75" customHeight="1">
      <c r="A253" s="33">
        <v>243</v>
      </c>
      <c r="B253" s="51" t="s">
        <v>155</v>
      </c>
      <c r="C253" s="31">
        <v>901.4</v>
      </c>
      <c r="D253" s="36">
        <v>898.25</v>
      </c>
      <c r="E253" s="36">
        <v>893.3</v>
      </c>
      <c r="F253" s="36">
        <v>885.2</v>
      </c>
      <c r="G253" s="36">
        <v>880.25</v>
      </c>
      <c r="H253" s="36">
        <v>906.35</v>
      </c>
      <c r="I253" s="36">
        <v>911.3</v>
      </c>
      <c r="J253" s="36">
        <v>919.4</v>
      </c>
      <c r="K253" s="31">
        <v>903.2</v>
      </c>
      <c r="L253" s="31">
        <v>890.15</v>
      </c>
      <c r="M253" s="31">
        <v>1.64954</v>
      </c>
      <c r="N253" s="1"/>
      <c r="O253" s="1"/>
    </row>
    <row r="254" spans="1:15" ht="12.75" customHeight="1">
      <c r="A254" s="33">
        <v>244</v>
      </c>
      <c r="B254" s="51" t="s">
        <v>418</v>
      </c>
      <c r="C254" s="31">
        <v>31.85</v>
      </c>
      <c r="D254" s="36">
        <v>32.130000000000003</v>
      </c>
      <c r="E254" s="36">
        <v>31.47</v>
      </c>
      <c r="F254" s="36">
        <v>31.08</v>
      </c>
      <c r="G254" s="36">
        <v>30.42</v>
      </c>
      <c r="H254" s="36">
        <v>32.520000000000003</v>
      </c>
      <c r="I254" s="36">
        <v>33.18</v>
      </c>
      <c r="J254" s="36">
        <v>33.57</v>
      </c>
      <c r="K254" s="31">
        <v>32.799999999999997</v>
      </c>
      <c r="L254" s="31">
        <v>31.75</v>
      </c>
      <c r="M254" s="31">
        <v>157.77012999999999</v>
      </c>
      <c r="N254" s="1"/>
      <c r="O254" s="1"/>
    </row>
    <row r="255" spans="1:15" ht="12.75" customHeight="1">
      <c r="A255" s="33">
        <v>245</v>
      </c>
      <c r="B255" s="51" t="s">
        <v>157</v>
      </c>
      <c r="C255" s="31">
        <v>449.95</v>
      </c>
      <c r="D255" s="36">
        <v>451</v>
      </c>
      <c r="E255" s="36">
        <v>446.1</v>
      </c>
      <c r="F255" s="36">
        <v>442.25</v>
      </c>
      <c r="G255" s="36">
        <v>437.35</v>
      </c>
      <c r="H255" s="36">
        <v>454.85</v>
      </c>
      <c r="I255" s="36">
        <v>459.75</v>
      </c>
      <c r="J255" s="36">
        <v>463.6</v>
      </c>
      <c r="K255" s="31">
        <v>455.9</v>
      </c>
      <c r="L255" s="31">
        <v>447.15</v>
      </c>
      <c r="M255" s="31">
        <v>144.30930000000001</v>
      </c>
      <c r="N255" s="1"/>
      <c r="O255" s="1"/>
    </row>
    <row r="256" spans="1:15" ht="12.75" customHeight="1">
      <c r="A256" s="33">
        <v>246</v>
      </c>
      <c r="B256" s="51" t="s">
        <v>419</v>
      </c>
      <c r="C256" s="31">
        <v>197.15</v>
      </c>
      <c r="D256" s="36">
        <v>199.6</v>
      </c>
      <c r="E256" s="36">
        <v>185.9</v>
      </c>
      <c r="F256" s="36">
        <v>174.65</v>
      </c>
      <c r="G256" s="36">
        <v>160.94999999999999</v>
      </c>
      <c r="H256" s="36">
        <v>210.85</v>
      </c>
      <c r="I256" s="36">
        <v>224.55</v>
      </c>
      <c r="J256" s="36">
        <v>235.8</v>
      </c>
      <c r="K256" s="31">
        <v>213.3</v>
      </c>
      <c r="L256" s="31">
        <v>188.35</v>
      </c>
      <c r="M256" s="31">
        <v>422.34570000000002</v>
      </c>
      <c r="N256" s="1"/>
      <c r="O256" s="1"/>
    </row>
    <row r="257" spans="1:15" ht="12.75" customHeight="1">
      <c r="A257" s="33">
        <v>247</v>
      </c>
      <c r="B257" s="51" t="s">
        <v>425</v>
      </c>
      <c r="C257" s="31">
        <v>2975.5</v>
      </c>
      <c r="D257" s="36">
        <v>2986.52</v>
      </c>
      <c r="E257" s="36">
        <v>2938.03</v>
      </c>
      <c r="F257" s="36">
        <v>2900.57</v>
      </c>
      <c r="G257" s="36">
        <v>2852.08</v>
      </c>
      <c r="H257" s="36">
        <v>3023.98</v>
      </c>
      <c r="I257" s="36">
        <v>3072.47</v>
      </c>
      <c r="J257" s="36">
        <v>3109.93</v>
      </c>
      <c r="K257" s="31">
        <v>3035</v>
      </c>
      <c r="L257" s="31">
        <v>2949.05</v>
      </c>
      <c r="M257" s="31">
        <v>1.30461</v>
      </c>
      <c r="N257" s="1"/>
      <c r="O257" s="1"/>
    </row>
    <row r="258" spans="1:15" ht="12.75" customHeight="1">
      <c r="A258" s="33">
        <v>248</v>
      </c>
      <c r="B258" s="51" t="s">
        <v>159</v>
      </c>
      <c r="C258" s="31">
        <v>3318.35</v>
      </c>
      <c r="D258" s="36">
        <v>3319.1</v>
      </c>
      <c r="E258" s="36">
        <v>3278.2</v>
      </c>
      <c r="F258" s="36">
        <v>3238.05</v>
      </c>
      <c r="G258" s="36">
        <v>3197.15</v>
      </c>
      <c r="H258" s="36">
        <v>3359.25</v>
      </c>
      <c r="I258" s="36">
        <v>3400.15</v>
      </c>
      <c r="J258" s="36">
        <v>3440.3</v>
      </c>
      <c r="K258" s="31">
        <v>3360</v>
      </c>
      <c r="L258" s="31">
        <v>3278.95</v>
      </c>
      <c r="M258" s="31">
        <v>0.94371000000000005</v>
      </c>
      <c r="N258" s="1"/>
      <c r="O258" s="1"/>
    </row>
    <row r="259" spans="1:15" ht="12.75" customHeight="1">
      <c r="A259" s="33">
        <v>249</v>
      </c>
      <c r="B259" s="51" t="s">
        <v>430</v>
      </c>
      <c r="C259" s="31">
        <v>122.05</v>
      </c>
      <c r="D259" s="36">
        <v>120.87</v>
      </c>
      <c r="E259" s="36">
        <v>118.83</v>
      </c>
      <c r="F259" s="36">
        <v>115.62</v>
      </c>
      <c r="G259" s="36">
        <v>113.58</v>
      </c>
      <c r="H259" s="36">
        <v>124.08</v>
      </c>
      <c r="I259" s="36">
        <v>126.12</v>
      </c>
      <c r="J259" s="36">
        <v>129.33000000000001</v>
      </c>
      <c r="K259" s="31">
        <v>122.9</v>
      </c>
      <c r="L259" s="31">
        <v>117.65</v>
      </c>
      <c r="M259" s="31">
        <v>40.77449</v>
      </c>
      <c r="N259" s="1"/>
      <c r="O259" s="1"/>
    </row>
    <row r="260" spans="1:15" ht="12.75" customHeight="1">
      <c r="A260" s="33">
        <v>250</v>
      </c>
      <c r="B260" s="51" t="s">
        <v>426</v>
      </c>
      <c r="C260" s="31">
        <v>1506.95</v>
      </c>
      <c r="D260" s="36">
        <v>1508.38</v>
      </c>
      <c r="E260" s="36">
        <v>1488.57</v>
      </c>
      <c r="F260" s="36">
        <v>1470.18</v>
      </c>
      <c r="G260" s="36">
        <v>1450.37</v>
      </c>
      <c r="H260" s="36">
        <v>1526.77</v>
      </c>
      <c r="I260" s="36">
        <v>1546.58</v>
      </c>
      <c r="J260" s="36">
        <v>1564.97</v>
      </c>
      <c r="K260" s="31">
        <v>1528.2</v>
      </c>
      <c r="L260" s="31">
        <v>1490</v>
      </c>
      <c r="M260" s="31">
        <v>1.09992</v>
      </c>
      <c r="N260" s="1"/>
      <c r="O260" s="1"/>
    </row>
    <row r="261" spans="1:15" ht="12.75" customHeight="1">
      <c r="A261" s="33">
        <v>251</v>
      </c>
      <c r="B261" s="51" t="s">
        <v>431</v>
      </c>
      <c r="C261" s="31">
        <v>519.04999999999995</v>
      </c>
      <c r="D261" s="36">
        <v>520.07000000000005</v>
      </c>
      <c r="E261" s="36">
        <v>513.73</v>
      </c>
      <c r="F261" s="36">
        <v>508.42</v>
      </c>
      <c r="G261" s="36">
        <v>502.08</v>
      </c>
      <c r="H261" s="36">
        <v>525.38</v>
      </c>
      <c r="I261" s="36">
        <v>531.72</v>
      </c>
      <c r="J261" s="36">
        <v>537.03</v>
      </c>
      <c r="K261" s="31">
        <v>526.4</v>
      </c>
      <c r="L261" s="31">
        <v>514.75</v>
      </c>
      <c r="M261" s="31">
        <v>11.31101</v>
      </c>
      <c r="N261" s="1"/>
      <c r="O261" s="1"/>
    </row>
    <row r="262" spans="1:15" ht="12.75" customHeight="1">
      <c r="A262" s="33">
        <v>252</v>
      </c>
      <c r="B262" s="51" t="s">
        <v>158</v>
      </c>
      <c r="C262" s="31">
        <v>711.05</v>
      </c>
      <c r="D262" s="36">
        <v>707.62</v>
      </c>
      <c r="E262" s="36">
        <v>698.73</v>
      </c>
      <c r="F262" s="36">
        <v>686.42</v>
      </c>
      <c r="G262" s="36">
        <v>677.53</v>
      </c>
      <c r="H262" s="36">
        <v>719.93</v>
      </c>
      <c r="I262" s="36">
        <v>728.82</v>
      </c>
      <c r="J262" s="36">
        <v>741.13</v>
      </c>
      <c r="K262" s="31">
        <v>716.5</v>
      </c>
      <c r="L262" s="31">
        <v>695.3</v>
      </c>
      <c r="M262" s="31">
        <v>23.969799999999999</v>
      </c>
      <c r="N262" s="1"/>
      <c r="O262" s="1"/>
    </row>
    <row r="263" spans="1:15" ht="12.75" customHeight="1">
      <c r="A263" s="33">
        <v>253</v>
      </c>
      <c r="B263" s="51" t="s">
        <v>854</v>
      </c>
      <c r="C263" s="31">
        <v>375.95</v>
      </c>
      <c r="D263" s="36">
        <v>376.7</v>
      </c>
      <c r="E263" s="36">
        <v>369.4</v>
      </c>
      <c r="F263" s="36">
        <v>362.85</v>
      </c>
      <c r="G263" s="36">
        <v>355.55</v>
      </c>
      <c r="H263" s="36">
        <v>383.25</v>
      </c>
      <c r="I263" s="36">
        <v>390.55</v>
      </c>
      <c r="J263" s="36">
        <v>397.1</v>
      </c>
      <c r="K263" s="31">
        <v>384</v>
      </c>
      <c r="L263" s="31">
        <v>370.15</v>
      </c>
      <c r="M263" s="31">
        <v>0.81442999999999999</v>
      </c>
      <c r="N263" s="1"/>
      <c r="O263" s="1"/>
    </row>
    <row r="264" spans="1:15" ht="12.75" customHeight="1">
      <c r="A264" s="33">
        <v>254</v>
      </c>
      <c r="B264" s="51" t="s">
        <v>427</v>
      </c>
      <c r="C264" s="31">
        <v>666.95</v>
      </c>
      <c r="D264" s="36">
        <v>668.33</v>
      </c>
      <c r="E264" s="36">
        <v>661.07</v>
      </c>
      <c r="F264" s="36">
        <v>655.17999999999995</v>
      </c>
      <c r="G264" s="36">
        <v>647.91999999999996</v>
      </c>
      <c r="H264" s="36">
        <v>674.22</v>
      </c>
      <c r="I264" s="36">
        <v>681.48</v>
      </c>
      <c r="J264" s="36">
        <v>687.37</v>
      </c>
      <c r="K264" s="31">
        <v>675.6</v>
      </c>
      <c r="L264" s="31">
        <v>662.45</v>
      </c>
      <c r="M264" s="31">
        <v>2.2462900000000001</v>
      </c>
      <c r="N264" s="1"/>
      <c r="O264" s="1"/>
    </row>
    <row r="265" spans="1:15" ht="12.75" customHeight="1">
      <c r="A265" s="33">
        <v>255</v>
      </c>
      <c r="B265" s="51" t="s">
        <v>428</v>
      </c>
      <c r="C265" s="31">
        <v>396.1</v>
      </c>
      <c r="D265" s="36">
        <v>392.83</v>
      </c>
      <c r="E265" s="36">
        <v>388.37</v>
      </c>
      <c r="F265" s="36">
        <v>380.63</v>
      </c>
      <c r="G265" s="36">
        <v>376.17</v>
      </c>
      <c r="H265" s="36">
        <v>400.57</v>
      </c>
      <c r="I265" s="36">
        <v>405.03</v>
      </c>
      <c r="J265" s="36">
        <v>412.77</v>
      </c>
      <c r="K265" s="31">
        <v>397.3</v>
      </c>
      <c r="L265" s="31">
        <v>385.1</v>
      </c>
      <c r="M265" s="31">
        <v>19.484470000000002</v>
      </c>
      <c r="N265" s="1"/>
      <c r="O265" s="1"/>
    </row>
    <row r="266" spans="1:15" ht="12.75" customHeight="1">
      <c r="A266" s="33">
        <v>256</v>
      </c>
      <c r="B266" s="51" t="s">
        <v>429</v>
      </c>
      <c r="C266" s="31">
        <v>87.3</v>
      </c>
      <c r="D266" s="36">
        <v>87.72</v>
      </c>
      <c r="E266" s="36">
        <v>86.33</v>
      </c>
      <c r="F266" s="36">
        <v>85.37</v>
      </c>
      <c r="G266" s="36">
        <v>83.98</v>
      </c>
      <c r="H266" s="36">
        <v>88.68</v>
      </c>
      <c r="I266" s="36">
        <v>90.07</v>
      </c>
      <c r="J266" s="36">
        <v>91.03</v>
      </c>
      <c r="K266" s="31">
        <v>89.1</v>
      </c>
      <c r="L266" s="31">
        <v>86.75</v>
      </c>
      <c r="M266" s="31">
        <v>24.614920000000001</v>
      </c>
      <c r="N266" s="1"/>
      <c r="O266" s="1"/>
    </row>
    <row r="267" spans="1:15" ht="12.75" customHeight="1">
      <c r="A267" s="33">
        <v>257</v>
      </c>
      <c r="B267" s="51" t="s">
        <v>283</v>
      </c>
      <c r="C267" s="31">
        <v>407.15</v>
      </c>
      <c r="D267" s="36">
        <v>405.42</v>
      </c>
      <c r="E267" s="36">
        <v>399.83</v>
      </c>
      <c r="F267" s="36">
        <v>392.52</v>
      </c>
      <c r="G267" s="36">
        <v>386.93</v>
      </c>
      <c r="H267" s="36">
        <v>412.73</v>
      </c>
      <c r="I267" s="36">
        <v>418.32</v>
      </c>
      <c r="J267" s="36">
        <v>425.63</v>
      </c>
      <c r="K267" s="31">
        <v>411</v>
      </c>
      <c r="L267" s="31">
        <v>398.1</v>
      </c>
      <c r="M267" s="31">
        <v>34.23733</v>
      </c>
      <c r="N267" s="1"/>
      <c r="O267" s="1"/>
    </row>
    <row r="268" spans="1:15" ht="12.75" customHeight="1">
      <c r="A268" s="33">
        <v>258</v>
      </c>
      <c r="B268" s="51" t="s">
        <v>160</v>
      </c>
      <c r="C268" s="31">
        <v>810.35</v>
      </c>
      <c r="D268" s="36">
        <v>814.73</v>
      </c>
      <c r="E268" s="36">
        <v>804.47</v>
      </c>
      <c r="F268" s="36">
        <v>798.58</v>
      </c>
      <c r="G268" s="36">
        <v>788.32</v>
      </c>
      <c r="H268" s="36">
        <v>820.62</v>
      </c>
      <c r="I268" s="36">
        <v>830.88</v>
      </c>
      <c r="J268" s="36">
        <v>836.77</v>
      </c>
      <c r="K268" s="31">
        <v>825</v>
      </c>
      <c r="L268" s="31">
        <v>808.85</v>
      </c>
      <c r="M268" s="31">
        <v>23.980319999999999</v>
      </c>
      <c r="N268" s="1"/>
      <c r="O268" s="1"/>
    </row>
    <row r="269" spans="1:15" ht="12.75" customHeight="1">
      <c r="A269" s="33">
        <v>259</v>
      </c>
      <c r="B269" s="51" t="s">
        <v>161</v>
      </c>
      <c r="C269" s="31">
        <v>522.65</v>
      </c>
      <c r="D269" s="36">
        <v>521.22</v>
      </c>
      <c r="E269" s="36">
        <v>517.98</v>
      </c>
      <c r="F269" s="36">
        <v>513.32000000000005</v>
      </c>
      <c r="G269" s="36">
        <v>510.08</v>
      </c>
      <c r="H269" s="36">
        <v>525.88</v>
      </c>
      <c r="I269" s="36">
        <v>529.12</v>
      </c>
      <c r="J269" s="36">
        <v>533.78</v>
      </c>
      <c r="K269" s="31">
        <v>524.45000000000005</v>
      </c>
      <c r="L269" s="31">
        <v>516.54999999999995</v>
      </c>
      <c r="M269" s="31">
        <v>21.166460000000001</v>
      </c>
      <c r="N269" s="1"/>
      <c r="O269" s="1"/>
    </row>
    <row r="270" spans="1:15" ht="12.75" customHeight="1">
      <c r="A270" s="33">
        <v>260</v>
      </c>
      <c r="B270" s="51" t="s">
        <v>432</v>
      </c>
      <c r="C270" s="31">
        <v>498.95</v>
      </c>
      <c r="D270" s="36">
        <v>504.45</v>
      </c>
      <c r="E270" s="36">
        <v>492</v>
      </c>
      <c r="F270" s="36">
        <v>485.05</v>
      </c>
      <c r="G270" s="36">
        <v>472.6</v>
      </c>
      <c r="H270" s="36">
        <v>511.4</v>
      </c>
      <c r="I270" s="36">
        <v>523.85</v>
      </c>
      <c r="J270" s="36">
        <v>530.79999999999995</v>
      </c>
      <c r="K270" s="31">
        <v>516.9</v>
      </c>
      <c r="L270" s="31">
        <v>497.5</v>
      </c>
      <c r="M270" s="31">
        <v>3.9700099999999998</v>
      </c>
      <c r="N270" s="1"/>
      <c r="O270" s="1"/>
    </row>
    <row r="271" spans="1:15" ht="12.75" customHeight="1">
      <c r="A271" s="33">
        <v>261</v>
      </c>
      <c r="B271" s="51" t="s">
        <v>433</v>
      </c>
      <c r="C271" s="31">
        <v>438.1</v>
      </c>
      <c r="D271" s="36">
        <v>439.8</v>
      </c>
      <c r="E271" s="36">
        <v>429.3</v>
      </c>
      <c r="F271" s="36">
        <v>420.5</v>
      </c>
      <c r="G271" s="36">
        <v>410</v>
      </c>
      <c r="H271" s="36">
        <v>448.6</v>
      </c>
      <c r="I271" s="36">
        <v>459.1</v>
      </c>
      <c r="J271" s="36">
        <v>467.9</v>
      </c>
      <c r="K271" s="31">
        <v>450.3</v>
      </c>
      <c r="L271" s="31">
        <v>431</v>
      </c>
      <c r="M271" s="31">
        <v>0.71516999999999997</v>
      </c>
      <c r="N271" s="1"/>
      <c r="O271" s="1"/>
    </row>
    <row r="272" spans="1:15" ht="12.75" customHeight="1">
      <c r="A272" s="33">
        <v>262</v>
      </c>
      <c r="B272" s="51" t="s">
        <v>434</v>
      </c>
      <c r="C272" s="31">
        <v>728.75</v>
      </c>
      <c r="D272" s="36">
        <v>729.93</v>
      </c>
      <c r="E272" s="36">
        <v>723.87</v>
      </c>
      <c r="F272" s="36">
        <v>718.98</v>
      </c>
      <c r="G272" s="36">
        <v>712.92</v>
      </c>
      <c r="H272" s="36">
        <v>734.82</v>
      </c>
      <c r="I272" s="36">
        <v>740.88</v>
      </c>
      <c r="J272" s="36">
        <v>745.77</v>
      </c>
      <c r="K272" s="31">
        <v>736</v>
      </c>
      <c r="L272" s="31">
        <v>725.05</v>
      </c>
      <c r="M272" s="31">
        <v>0.74045000000000005</v>
      </c>
      <c r="N272" s="1"/>
      <c r="O272" s="1"/>
    </row>
    <row r="273" spans="1:15" ht="12.75" customHeight="1">
      <c r="A273" s="33">
        <v>263</v>
      </c>
      <c r="B273" s="51" t="s">
        <v>435</v>
      </c>
      <c r="C273" s="31">
        <v>362.25</v>
      </c>
      <c r="D273" s="36">
        <v>362.2</v>
      </c>
      <c r="E273" s="36">
        <v>356.1</v>
      </c>
      <c r="F273" s="36">
        <v>349.95</v>
      </c>
      <c r="G273" s="36">
        <v>343.85</v>
      </c>
      <c r="H273" s="36">
        <v>368.35</v>
      </c>
      <c r="I273" s="36">
        <v>374.45</v>
      </c>
      <c r="J273" s="36">
        <v>380.6</v>
      </c>
      <c r="K273" s="31">
        <v>368.3</v>
      </c>
      <c r="L273" s="31">
        <v>356.05</v>
      </c>
      <c r="M273" s="31">
        <v>6.0144099999999998</v>
      </c>
      <c r="N273" s="1"/>
      <c r="O273" s="1"/>
    </row>
    <row r="274" spans="1:15" ht="12.75" customHeight="1">
      <c r="A274" s="33">
        <v>264</v>
      </c>
      <c r="B274" s="51" t="s">
        <v>436</v>
      </c>
      <c r="C274" s="31">
        <v>744.55</v>
      </c>
      <c r="D274" s="36">
        <v>749.23</v>
      </c>
      <c r="E274" s="36">
        <v>735.32</v>
      </c>
      <c r="F274" s="36">
        <v>726.08</v>
      </c>
      <c r="G274" s="36">
        <v>712.17</v>
      </c>
      <c r="H274" s="36">
        <v>758.47</v>
      </c>
      <c r="I274" s="36">
        <v>772.38</v>
      </c>
      <c r="J274" s="36">
        <v>781.62</v>
      </c>
      <c r="K274" s="31">
        <v>763.15</v>
      </c>
      <c r="L274" s="31">
        <v>740</v>
      </c>
      <c r="M274" s="31">
        <v>3.99655</v>
      </c>
      <c r="N274" s="1"/>
      <c r="O274" s="1"/>
    </row>
    <row r="275" spans="1:15" ht="12.75" customHeight="1">
      <c r="A275" s="33">
        <v>265</v>
      </c>
      <c r="B275" s="51" t="s">
        <v>441</v>
      </c>
      <c r="C275" s="31">
        <v>1380.7</v>
      </c>
      <c r="D275" s="36">
        <v>1390.35</v>
      </c>
      <c r="E275" s="36">
        <v>1366.95</v>
      </c>
      <c r="F275" s="36">
        <v>1353.2</v>
      </c>
      <c r="G275" s="36">
        <v>1329.8</v>
      </c>
      <c r="H275" s="36">
        <v>1404.1</v>
      </c>
      <c r="I275" s="36">
        <v>1427.5</v>
      </c>
      <c r="J275" s="36">
        <v>1441.25</v>
      </c>
      <c r="K275" s="31">
        <v>1413.75</v>
      </c>
      <c r="L275" s="31">
        <v>1376.6</v>
      </c>
      <c r="M275" s="31">
        <v>1.6440999999999999</v>
      </c>
      <c r="N275" s="1"/>
      <c r="O275" s="1"/>
    </row>
    <row r="276" spans="1:15" ht="12.75" customHeight="1">
      <c r="A276" s="33">
        <v>266</v>
      </c>
      <c r="B276" s="51" t="s">
        <v>842</v>
      </c>
      <c r="C276" s="31">
        <v>656.3</v>
      </c>
      <c r="D276" s="36">
        <v>655.47</v>
      </c>
      <c r="E276" s="36">
        <v>650.88</v>
      </c>
      <c r="F276" s="36">
        <v>645.47</v>
      </c>
      <c r="G276" s="36">
        <v>640.88</v>
      </c>
      <c r="H276" s="36">
        <v>660.88</v>
      </c>
      <c r="I276" s="36">
        <v>665.47</v>
      </c>
      <c r="J276" s="36">
        <v>670.88</v>
      </c>
      <c r="K276" s="31">
        <v>660.05</v>
      </c>
      <c r="L276" s="31">
        <v>650.04999999999995</v>
      </c>
      <c r="M276" s="31">
        <v>1.27504</v>
      </c>
      <c r="N276" s="1"/>
      <c r="O276" s="1"/>
    </row>
    <row r="277" spans="1:15" ht="12.75" customHeight="1">
      <c r="A277" s="33">
        <v>267</v>
      </c>
      <c r="B277" s="51" t="s">
        <v>442</v>
      </c>
      <c r="C277" s="31">
        <v>227</v>
      </c>
      <c r="D277" s="36">
        <v>228.32</v>
      </c>
      <c r="E277" s="36">
        <v>222.93</v>
      </c>
      <c r="F277" s="36">
        <v>218.87</v>
      </c>
      <c r="G277" s="36">
        <v>213.48</v>
      </c>
      <c r="H277" s="36">
        <v>232.38</v>
      </c>
      <c r="I277" s="36">
        <v>237.77</v>
      </c>
      <c r="J277" s="36">
        <v>241.83</v>
      </c>
      <c r="K277" s="31">
        <v>233.7</v>
      </c>
      <c r="L277" s="31">
        <v>224.25</v>
      </c>
      <c r="M277" s="31">
        <v>23.584150000000001</v>
      </c>
      <c r="N277" s="1"/>
      <c r="O277" s="1"/>
    </row>
    <row r="278" spans="1:15" ht="12.75" customHeight="1">
      <c r="A278" s="33">
        <v>268</v>
      </c>
      <c r="B278" s="51" t="s">
        <v>443</v>
      </c>
      <c r="C278" s="31">
        <v>330.75</v>
      </c>
      <c r="D278" s="36">
        <v>331</v>
      </c>
      <c r="E278" s="36">
        <v>327.75</v>
      </c>
      <c r="F278" s="36">
        <v>324.75</v>
      </c>
      <c r="G278" s="36">
        <v>321.5</v>
      </c>
      <c r="H278" s="36">
        <v>334</v>
      </c>
      <c r="I278" s="36">
        <v>337.25</v>
      </c>
      <c r="J278" s="36">
        <v>340.25</v>
      </c>
      <c r="K278" s="31">
        <v>334.25</v>
      </c>
      <c r="L278" s="31">
        <v>328</v>
      </c>
      <c r="M278" s="31">
        <v>1.6450100000000001</v>
      </c>
      <c r="N278" s="1"/>
      <c r="O278" s="1"/>
    </row>
    <row r="279" spans="1:15" ht="12.75" customHeight="1">
      <c r="A279" s="33">
        <v>269</v>
      </c>
      <c r="B279" s="51" t="s">
        <v>444</v>
      </c>
      <c r="C279" s="31">
        <v>130.35</v>
      </c>
      <c r="D279" s="36">
        <v>130.15</v>
      </c>
      <c r="E279" s="36">
        <v>128.4</v>
      </c>
      <c r="F279" s="36">
        <v>126.45</v>
      </c>
      <c r="G279" s="36">
        <v>124.7</v>
      </c>
      <c r="H279" s="36">
        <v>132.1</v>
      </c>
      <c r="I279" s="36">
        <v>133.85</v>
      </c>
      <c r="J279" s="36">
        <v>135.80000000000001</v>
      </c>
      <c r="K279" s="31">
        <v>131.9</v>
      </c>
      <c r="L279" s="31">
        <v>128.19999999999999</v>
      </c>
      <c r="M279" s="31">
        <v>14.836130000000001</v>
      </c>
      <c r="N279" s="1"/>
      <c r="O279" s="1"/>
    </row>
    <row r="280" spans="1:15" ht="12.75" customHeight="1">
      <c r="A280" s="33">
        <v>270</v>
      </c>
      <c r="B280" s="51" t="s">
        <v>445</v>
      </c>
      <c r="C280" s="31">
        <v>674.15</v>
      </c>
      <c r="D280" s="36">
        <v>677.93</v>
      </c>
      <c r="E280" s="36">
        <v>665.87</v>
      </c>
      <c r="F280" s="36">
        <v>657.58</v>
      </c>
      <c r="G280" s="36">
        <v>645.52</v>
      </c>
      <c r="H280" s="36">
        <v>686.22</v>
      </c>
      <c r="I280" s="36">
        <v>698.28</v>
      </c>
      <c r="J280" s="36">
        <v>706.57</v>
      </c>
      <c r="K280" s="31">
        <v>690</v>
      </c>
      <c r="L280" s="31">
        <v>669.65</v>
      </c>
      <c r="M280" s="31">
        <v>6.1227099999999997</v>
      </c>
      <c r="N280" s="1"/>
      <c r="O280" s="1"/>
    </row>
    <row r="281" spans="1:15" ht="12.75" customHeight="1">
      <c r="A281" s="33">
        <v>271</v>
      </c>
      <c r="B281" s="51" t="s">
        <v>437</v>
      </c>
      <c r="C281" s="31">
        <v>2630.3</v>
      </c>
      <c r="D281" s="36">
        <v>2618.37</v>
      </c>
      <c r="E281" s="36">
        <v>2590.0300000000002</v>
      </c>
      <c r="F281" s="36">
        <v>2549.77</v>
      </c>
      <c r="G281" s="36">
        <v>2521.4299999999998</v>
      </c>
      <c r="H281" s="36">
        <v>2658.63</v>
      </c>
      <c r="I281" s="36">
        <v>2686.97</v>
      </c>
      <c r="J281" s="36">
        <v>2727.23</v>
      </c>
      <c r="K281" s="31">
        <v>2646.7</v>
      </c>
      <c r="L281" s="31">
        <v>2578.1</v>
      </c>
      <c r="M281" s="31">
        <v>1.9723599999999999</v>
      </c>
      <c r="N281" s="1"/>
      <c r="O281" s="1"/>
    </row>
    <row r="282" spans="1:15" ht="12.75" customHeight="1">
      <c r="A282" s="33">
        <v>272</v>
      </c>
      <c r="B282" s="51" t="s">
        <v>855</v>
      </c>
      <c r="C282" s="31">
        <v>2762.45</v>
      </c>
      <c r="D282" s="36">
        <v>2759.5</v>
      </c>
      <c r="E282" s="36">
        <v>2723</v>
      </c>
      <c r="F282" s="36">
        <v>2683.55</v>
      </c>
      <c r="G282" s="36">
        <v>2647.05</v>
      </c>
      <c r="H282" s="36">
        <v>2798.95</v>
      </c>
      <c r="I282" s="36">
        <v>2835.45</v>
      </c>
      <c r="J282" s="36">
        <v>2874.9</v>
      </c>
      <c r="K282" s="31">
        <v>2796</v>
      </c>
      <c r="L282" s="31">
        <v>2720.05</v>
      </c>
      <c r="M282" s="31">
        <v>2.742E-2</v>
      </c>
      <c r="N282" s="1"/>
      <c r="O282" s="1"/>
    </row>
    <row r="283" spans="1:15" ht="12.75" customHeight="1">
      <c r="A283" s="33">
        <v>273</v>
      </c>
      <c r="B283" s="51" t="s">
        <v>860</v>
      </c>
      <c r="C283" s="31">
        <v>580.29999999999995</v>
      </c>
      <c r="D283" s="36">
        <v>582.75</v>
      </c>
      <c r="E283" s="36">
        <v>575.6</v>
      </c>
      <c r="F283" s="36">
        <v>570.9</v>
      </c>
      <c r="G283" s="36">
        <v>563.75</v>
      </c>
      <c r="H283" s="36">
        <v>587.45000000000005</v>
      </c>
      <c r="I283" s="36">
        <v>594.6</v>
      </c>
      <c r="J283" s="36">
        <v>599.29999999999995</v>
      </c>
      <c r="K283" s="31">
        <v>589.9</v>
      </c>
      <c r="L283" s="31">
        <v>578.04999999999995</v>
      </c>
      <c r="M283" s="31">
        <v>0.20901</v>
      </c>
      <c r="N283" s="1"/>
      <c r="O283" s="1"/>
    </row>
    <row r="284" spans="1:15" ht="12.75" customHeight="1">
      <c r="A284" s="33">
        <v>274</v>
      </c>
      <c r="B284" s="51" t="s">
        <v>856</v>
      </c>
      <c r="C284" s="31">
        <v>456.9</v>
      </c>
      <c r="D284" s="36">
        <v>462.68</v>
      </c>
      <c r="E284" s="36">
        <v>449.37</v>
      </c>
      <c r="F284" s="36">
        <v>441.83</v>
      </c>
      <c r="G284" s="36">
        <v>428.52</v>
      </c>
      <c r="H284" s="36">
        <v>470.22</v>
      </c>
      <c r="I284" s="36">
        <v>483.53</v>
      </c>
      <c r="J284" s="36">
        <v>491.07</v>
      </c>
      <c r="K284" s="31">
        <v>476</v>
      </c>
      <c r="L284" s="31">
        <v>455.15</v>
      </c>
      <c r="M284" s="31">
        <v>1.4183699999999999</v>
      </c>
      <c r="N284" s="1"/>
      <c r="O284" s="1"/>
    </row>
    <row r="285" spans="1:15" ht="12.75" customHeight="1">
      <c r="A285" s="33">
        <v>275</v>
      </c>
      <c r="B285" s="51" t="s">
        <v>438</v>
      </c>
      <c r="C285" s="31">
        <v>275.45</v>
      </c>
      <c r="D285" s="36">
        <v>274.39999999999998</v>
      </c>
      <c r="E285" s="36">
        <v>270.39999999999998</v>
      </c>
      <c r="F285" s="36">
        <v>265.35000000000002</v>
      </c>
      <c r="G285" s="36">
        <v>261.35000000000002</v>
      </c>
      <c r="H285" s="36">
        <v>279.45</v>
      </c>
      <c r="I285" s="36">
        <v>283.45</v>
      </c>
      <c r="J285" s="36">
        <v>288.5</v>
      </c>
      <c r="K285" s="31">
        <v>278.39999999999998</v>
      </c>
      <c r="L285" s="31">
        <v>269.35000000000002</v>
      </c>
      <c r="M285" s="31">
        <v>9.4733300000000007</v>
      </c>
      <c r="N285" s="1"/>
      <c r="O285" s="1"/>
    </row>
    <row r="286" spans="1:15" ht="12.75" customHeight="1">
      <c r="A286" s="33">
        <v>276</v>
      </c>
      <c r="B286" s="51" t="s">
        <v>162</v>
      </c>
      <c r="C286" s="31">
        <v>1821.55</v>
      </c>
      <c r="D286" s="36">
        <v>1822.43</v>
      </c>
      <c r="E286" s="36">
        <v>1813.12</v>
      </c>
      <c r="F286" s="36">
        <v>1804.68</v>
      </c>
      <c r="G286" s="36">
        <v>1795.37</v>
      </c>
      <c r="H286" s="36">
        <v>1830.87</v>
      </c>
      <c r="I286" s="36">
        <v>1840.18</v>
      </c>
      <c r="J286" s="36">
        <v>1848.62</v>
      </c>
      <c r="K286" s="31">
        <v>1831.75</v>
      </c>
      <c r="L286" s="31">
        <v>1814</v>
      </c>
      <c r="M286" s="31">
        <v>25.59423</v>
      </c>
      <c r="N286" s="1"/>
      <c r="O286" s="1"/>
    </row>
    <row r="287" spans="1:15" ht="12.75" customHeight="1">
      <c r="A287" s="33">
        <v>277</v>
      </c>
      <c r="B287" s="51" t="s">
        <v>439</v>
      </c>
      <c r="C287" s="31">
        <v>1169.2</v>
      </c>
      <c r="D287" s="36">
        <v>1161.77</v>
      </c>
      <c r="E287" s="36">
        <v>1147.53</v>
      </c>
      <c r="F287" s="36">
        <v>1125.8699999999999</v>
      </c>
      <c r="G287" s="36">
        <v>1111.6300000000001</v>
      </c>
      <c r="H287" s="36">
        <v>1183.43</v>
      </c>
      <c r="I287" s="36">
        <v>1197.67</v>
      </c>
      <c r="J287" s="36">
        <v>1219.33</v>
      </c>
      <c r="K287" s="31">
        <v>1176</v>
      </c>
      <c r="L287" s="31">
        <v>1140.0999999999999</v>
      </c>
      <c r="M287" s="31">
        <v>5.9832099999999997</v>
      </c>
      <c r="N287" s="1"/>
      <c r="O287" s="1"/>
    </row>
    <row r="288" spans="1:15" ht="12.75" customHeight="1">
      <c r="A288" s="33">
        <v>278</v>
      </c>
      <c r="B288" s="51" t="s">
        <v>440</v>
      </c>
      <c r="C288" s="31">
        <v>416.9</v>
      </c>
      <c r="D288" s="36">
        <v>417.63</v>
      </c>
      <c r="E288" s="36">
        <v>410.27</v>
      </c>
      <c r="F288" s="36">
        <v>403.63</v>
      </c>
      <c r="G288" s="36">
        <v>396.27</v>
      </c>
      <c r="H288" s="36">
        <v>424.27</v>
      </c>
      <c r="I288" s="36">
        <v>431.63</v>
      </c>
      <c r="J288" s="36">
        <v>438.27</v>
      </c>
      <c r="K288" s="31">
        <v>425</v>
      </c>
      <c r="L288" s="31">
        <v>411</v>
      </c>
      <c r="M288" s="31">
        <v>8.4433399999999992</v>
      </c>
      <c r="N288" s="1"/>
      <c r="O288" s="1"/>
    </row>
    <row r="289" spans="1:15" ht="12.75" customHeight="1">
      <c r="A289" s="33">
        <v>279</v>
      </c>
      <c r="B289" s="51" t="s">
        <v>446</v>
      </c>
      <c r="C289" s="31">
        <v>2140.1</v>
      </c>
      <c r="D289" s="36">
        <v>2128.4</v>
      </c>
      <c r="E289" s="36">
        <v>2101.8000000000002</v>
      </c>
      <c r="F289" s="36">
        <v>2063.5</v>
      </c>
      <c r="G289" s="36">
        <v>2036.9</v>
      </c>
      <c r="H289" s="36">
        <v>2166.6999999999998</v>
      </c>
      <c r="I289" s="36">
        <v>2193.3000000000002</v>
      </c>
      <c r="J289" s="36">
        <v>2231.6</v>
      </c>
      <c r="K289" s="31">
        <v>2155</v>
      </c>
      <c r="L289" s="31">
        <v>2090.1</v>
      </c>
      <c r="M289" s="31">
        <v>1.0989199999999999</v>
      </c>
      <c r="N289" s="1"/>
      <c r="O289" s="1"/>
    </row>
    <row r="290" spans="1:15" ht="12.75" customHeight="1">
      <c r="A290" s="33">
        <v>280</v>
      </c>
      <c r="B290" s="51" t="s">
        <v>857</v>
      </c>
      <c r="C290" s="31">
        <v>2714.05</v>
      </c>
      <c r="D290" s="36">
        <v>2714.98</v>
      </c>
      <c r="E290" s="36">
        <v>2681.07</v>
      </c>
      <c r="F290" s="36">
        <v>2648.08</v>
      </c>
      <c r="G290" s="36">
        <v>2614.17</v>
      </c>
      <c r="H290" s="36">
        <v>2747.97</v>
      </c>
      <c r="I290" s="36">
        <v>2781.88</v>
      </c>
      <c r="J290" s="36">
        <v>2814.87</v>
      </c>
      <c r="K290" s="31">
        <v>2748.9</v>
      </c>
      <c r="L290" s="31">
        <v>2682</v>
      </c>
      <c r="M290" s="31">
        <v>0.10947999999999999</v>
      </c>
      <c r="N290" s="1"/>
      <c r="O290" s="1"/>
    </row>
    <row r="291" spans="1:15" ht="12.75" customHeight="1">
      <c r="A291" s="33">
        <v>281</v>
      </c>
      <c r="B291" s="51" t="s">
        <v>163</v>
      </c>
      <c r="C291" s="31">
        <v>129.80000000000001</v>
      </c>
      <c r="D291" s="36">
        <v>129.72</v>
      </c>
      <c r="E291" s="36">
        <v>128.78</v>
      </c>
      <c r="F291" s="36">
        <v>127.77</v>
      </c>
      <c r="G291" s="36">
        <v>126.83</v>
      </c>
      <c r="H291" s="36">
        <v>130.72999999999999</v>
      </c>
      <c r="I291" s="36">
        <v>131.66999999999999</v>
      </c>
      <c r="J291" s="36">
        <v>132.68</v>
      </c>
      <c r="K291" s="31">
        <v>130.65</v>
      </c>
      <c r="L291" s="31">
        <v>128.69999999999999</v>
      </c>
      <c r="M291" s="31">
        <v>55.384430000000002</v>
      </c>
      <c r="N291" s="1"/>
      <c r="O291" s="1"/>
    </row>
    <row r="292" spans="1:15" ht="12.75" customHeight="1">
      <c r="A292" s="33">
        <v>282</v>
      </c>
      <c r="B292" s="51" t="s">
        <v>169</v>
      </c>
      <c r="C292" s="31">
        <v>4758.3500000000004</v>
      </c>
      <c r="D292" s="36">
        <v>4718.7700000000004</v>
      </c>
      <c r="E292" s="36">
        <v>4667.58</v>
      </c>
      <c r="F292" s="36">
        <v>4576.82</v>
      </c>
      <c r="G292" s="36">
        <v>4525.63</v>
      </c>
      <c r="H292" s="36">
        <v>4809.53</v>
      </c>
      <c r="I292" s="36">
        <v>4860.72</v>
      </c>
      <c r="J292" s="36">
        <v>4951.4799999999996</v>
      </c>
      <c r="K292" s="31">
        <v>4769.95</v>
      </c>
      <c r="L292" s="31">
        <v>4628</v>
      </c>
      <c r="M292" s="31">
        <v>3.28756</v>
      </c>
      <c r="N292" s="1"/>
      <c r="O292" s="1"/>
    </row>
    <row r="293" spans="1:15" ht="12.75" customHeight="1">
      <c r="A293" s="33">
        <v>283</v>
      </c>
      <c r="B293" s="51" t="s">
        <v>447</v>
      </c>
      <c r="C293" s="31">
        <v>14932.15</v>
      </c>
      <c r="D293" s="36">
        <v>14983.38</v>
      </c>
      <c r="E293" s="36">
        <v>14798.77</v>
      </c>
      <c r="F293" s="36">
        <v>14665.38</v>
      </c>
      <c r="G293" s="36">
        <v>14480.77</v>
      </c>
      <c r="H293" s="36">
        <v>15116.77</v>
      </c>
      <c r="I293" s="36">
        <v>15301.38</v>
      </c>
      <c r="J293" s="36">
        <v>15434.77</v>
      </c>
      <c r="K293" s="31">
        <v>15168</v>
      </c>
      <c r="L293" s="31">
        <v>14850</v>
      </c>
      <c r="M293" s="31">
        <v>2.4119999999999999E-2</v>
      </c>
      <c r="N293" s="1"/>
      <c r="O293" s="1"/>
    </row>
    <row r="294" spans="1:15" ht="12.75" customHeight="1">
      <c r="A294" s="33">
        <v>284</v>
      </c>
      <c r="B294" s="51" t="s">
        <v>167</v>
      </c>
      <c r="C294" s="31">
        <v>2918.6</v>
      </c>
      <c r="D294" s="36">
        <v>2918.75</v>
      </c>
      <c r="E294" s="36">
        <v>2905.85</v>
      </c>
      <c r="F294" s="36">
        <v>2893.1</v>
      </c>
      <c r="G294" s="36">
        <v>2880.2</v>
      </c>
      <c r="H294" s="36">
        <v>2931.5</v>
      </c>
      <c r="I294" s="36">
        <v>2944.4</v>
      </c>
      <c r="J294" s="36">
        <v>2957.15</v>
      </c>
      <c r="K294" s="31">
        <v>2931.65</v>
      </c>
      <c r="L294" s="31">
        <v>2906</v>
      </c>
      <c r="M294" s="31">
        <v>19.10041</v>
      </c>
      <c r="N294" s="1"/>
      <c r="O294" s="1"/>
    </row>
    <row r="295" spans="1:15" ht="12.75" customHeight="1">
      <c r="A295" s="33">
        <v>285</v>
      </c>
      <c r="B295" s="51" t="s">
        <v>448</v>
      </c>
      <c r="C295" s="31">
        <v>426.9</v>
      </c>
      <c r="D295" s="36">
        <v>428.83</v>
      </c>
      <c r="E295" s="36">
        <v>421.07</v>
      </c>
      <c r="F295" s="36">
        <v>415.23</v>
      </c>
      <c r="G295" s="36">
        <v>407.47</v>
      </c>
      <c r="H295" s="36">
        <v>434.67</v>
      </c>
      <c r="I295" s="36">
        <v>442.43</v>
      </c>
      <c r="J295" s="36">
        <v>448.27</v>
      </c>
      <c r="K295" s="31">
        <v>436.6</v>
      </c>
      <c r="L295" s="31">
        <v>423</v>
      </c>
      <c r="M295" s="31">
        <v>8.6015099999999993</v>
      </c>
      <c r="N295" s="1"/>
      <c r="O295" s="1"/>
    </row>
    <row r="296" spans="1:15" ht="12.75" customHeight="1">
      <c r="A296" s="33">
        <v>286</v>
      </c>
      <c r="B296" s="51" t="s">
        <v>165</v>
      </c>
      <c r="C296" s="31">
        <v>399.2</v>
      </c>
      <c r="D296" s="36">
        <v>396.57</v>
      </c>
      <c r="E296" s="36">
        <v>390.68</v>
      </c>
      <c r="F296" s="36">
        <v>382.17</v>
      </c>
      <c r="G296" s="36">
        <v>376.28</v>
      </c>
      <c r="H296" s="36">
        <v>405.08</v>
      </c>
      <c r="I296" s="36">
        <v>410.97</v>
      </c>
      <c r="J296" s="36">
        <v>419.48</v>
      </c>
      <c r="K296" s="31">
        <v>402.45</v>
      </c>
      <c r="L296" s="31">
        <v>388.05</v>
      </c>
      <c r="M296" s="31">
        <v>18.841069999999998</v>
      </c>
      <c r="N296" s="1"/>
      <c r="O296" s="1"/>
    </row>
    <row r="297" spans="1:15" ht="12.75" customHeight="1">
      <c r="A297" s="33">
        <v>287</v>
      </c>
      <c r="B297" s="51" t="s">
        <v>449</v>
      </c>
      <c r="C297" s="31">
        <v>299</v>
      </c>
      <c r="D297" s="36">
        <v>298.62</v>
      </c>
      <c r="E297" s="36">
        <v>294.38</v>
      </c>
      <c r="F297" s="36">
        <v>289.77</v>
      </c>
      <c r="G297" s="36">
        <v>285.52999999999997</v>
      </c>
      <c r="H297" s="36">
        <v>303.23</v>
      </c>
      <c r="I297" s="36">
        <v>307.47000000000003</v>
      </c>
      <c r="J297" s="36">
        <v>312.08</v>
      </c>
      <c r="K297" s="31">
        <v>302.85000000000002</v>
      </c>
      <c r="L297" s="31">
        <v>294</v>
      </c>
      <c r="M297" s="31">
        <v>11.19703</v>
      </c>
      <c r="N297" s="1"/>
      <c r="O297" s="1"/>
    </row>
    <row r="298" spans="1:15" ht="12.75" customHeight="1">
      <c r="A298" s="33">
        <v>288</v>
      </c>
      <c r="B298" s="51" t="s">
        <v>450</v>
      </c>
      <c r="C298" s="31">
        <v>122.7</v>
      </c>
      <c r="D298" s="36">
        <v>120.93</v>
      </c>
      <c r="E298" s="36">
        <v>118.52</v>
      </c>
      <c r="F298" s="36">
        <v>114.33</v>
      </c>
      <c r="G298" s="36">
        <v>111.92</v>
      </c>
      <c r="H298" s="36">
        <v>125.12</v>
      </c>
      <c r="I298" s="36">
        <v>127.53</v>
      </c>
      <c r="J298" s="36">
        <v>131.72</v>
      </c>
      <c r="K298" s="31">
        <v>123.35</v>
      </c>
      <c r="L298" s="31">
        <v>116.75</v>
      </c>
      <c r="M298" s="31">
        <v>121.67963</v>
      </c>
      <c r="N298" s="1"/>
      <c r="O298" s="1"/>
    </row>
    <row r="299" spans="1:15" ht="12.75" customHeight="1">
      <c r="A299" s="33">
        <v>289</v>
      </c>
      <c r="B299" s="51" t="s">
        <v>166</v>
      </c>
      <c r="C299" s="31">
        <v>461.75</v>
      </c>
      <c r="D299" s="36">
        <v>461.18</v>
      </c>
      <c r="E299" s="36">
        <v>451.57</v>
      </c>
      <c r="F299" s="36">
        <v>441.38</v>
      </c>
      <c r="G299" s="36">
        <v>431.77</v>
      </c>
      <c r="H299" s="36">
        <v>471.37</v>
      </c>
      <c r="I299" s="36">
        <v>480.98</v>
      </c>
      <c r="J299" s="36">
        <v>491.17</v>
      </c>
      <c r="K299" s="31">
        <v>470.8</v>
      </c>
      <c r="L299" s="31">
        <v>451</v>
      </c>
      <c r="M299" s="31">
        <v>84.275989999999993</v>
      </c>
      <c r="N299" s="1"/>
      <c r="O299" s="1"/>
    </row>
    <row r="300" spans="1:15" ht="12.75" customHeight="1">
      <c r="A300" s="33">
        <v>290</v>
      </c>
      <c r="B300" s="51" t="s">
        <v>284</v>
      </c>
      <c r="C300" s="31">
        <v>660.8</v>
      </c>
      <c r="D300" s="36">
        <v>662.07</v>
      </c>
      <c r="E300" s="36">
        <v>658.13</v>
      </c>
      <c r="F300" s="36">
        <v>655.47</v>
      </c>
      <c r="G300" s="36">
        <v>651.53</v>
      </c>
      <c r="H300" s="36">
        <v>664.73</v>
      </c>
      <c r="I300" s="36">
        <v>668.67</v>
      </c>
      <c r="J300" s="36">
        <v>671.33</v>
      </c>
      <c r="K300" s="31">
        <v>666</v>
      </c>
      <c r="L300" s="31">
        <v>659.4</v>
      </c>
      <c r="M300" s="31">
        <v>8.4793199999999995</v>
      </c>
      <c r="N300" s="1"/>
      <c r="O300" s="1"/>
    </row>
    <row r="301" spans="1:15" ht="12.75" customHeight="1">
      <c r="A301" s="33">
        <v>291</v>
      </c>
      <c r="B301" s="51" t="s">
        <v>285</v>
      </c>
      <c r="C301" s="31">
        <v>6033.45</v>
      </c>
      <c r="D301" s="36">
        <v>6071.32</v>
      </c>
      <c r="E301" s="36">
        <v>5977.58</v>
      </c>
      <c r="F301" s="36">
        <v>5921.72</v>
      </c>
      <c r="G301" s="36">
        <v>5827.98</v>
      </c>
      <c r="H301" s="36">
        <v>6127.18</v>
      </c>
      <c r="I301" s="36">
        <v>6220.92</v>
      </c>
      <c r="J301" s="36">
        <v>6276.78</v>
      </c>
      <c r="K301" s="31">
        <v>6165.05</v>
      </c>
      <c r="L301" s="31">
        <v>6015.45</v>
      </c>
      <c r="M301" s="31">
        <v>0.27728000000000003</v>
      </c>
      <c r="N301" s="1"/>
      <c r="O301" s="1"/>
    </row>
    <row r="302" spans="1:15" ht="12.75" customHeight="1">
      <c r="A302" s="33">
        <v>292</v>
      </c>
      <c r="B302" s="51" t="s">
        <v>168</v>
      </c>
      <c r="C302" s="31">
        <v>5498.6</v>
      </c>
      <c r="D302" s="36">
        <v>5524.45</v>
      </c>
      <c r="E302" s="36">
        <v>5455.5</v>
      </c>
      <c r="F302" s="36">
        <v>5412.4</v>
      </c>
      <c r="G302" s="36">
        <v>5343.45</v>
      </c>
      <c r="H302" s="36">
        <v>5567.55</v>
      </c>
      <c r="I302" s="36">
        <v>5636.5</v>
      </c>
      <c r="J302" s="36">
        <v>5679.6</v>
      </c>
      <c r="K302" s="31">
        <v>5593.4</v>
      </c>
      <c r="L302" s="31">
        <v>5481.35</v>
      </c>
      <c r="M302" s="31">
        <v>4.0119499999999997</v>
      </c>
      <c r="N302" s="1"/>
      <c r="O302" s="1"/>
    </row>
    <row r="303" spans="1:15" ht="12.75" customHeight="1">
      <c r="A303" s="33">
        <v>293</v>
      </c>
      <c r="B303" s="51" t="s">
        <v>170</v>
      </c>
      <c r="C303" s="31">
        <v>1155.6500000000001</v>
      </c>
      <c r="D303" s="36">
        <v>1152.3699999999999</v>
      </c>
      <c r="E303" s="36">
        <v>1144.33</v>
      </c>
      <c r="F303" s="36">
        <v>1133.02</v>
      </c>
      <c r="G303" s="36">
        <v>1124.98</v>
      </c>
      <c r="H303" s="36">
        <v>1163.68</v>
      </c>
      <c r="I303" s="36">
        <v>1171.72</v>
      </c>
      <c r="J303" s="36">
        <v>1183.03</v>
      </c>
      <c r="K303" s="31">
        <v>1160.4000000000001</v>
      </c>
      <c r="L303" s="31">
        <v>1141.05</v>
      </c>
      <c r="M303" s="31">
        <v>6.33507</v>
      </c>
      <c r="N303" s="1"/>
      <c r="O303" s="1"/>
    </row>
    <row r="304" spans="1:15" ht="12.75" customHeight="1">
      <c r="A304" s="33">
        <v>294</v>
      </c>
      <c r="B304" s="51" t="s">
        <v>451</v>
      </c>
      <c r="C304" s="31">
        <v>1564.35</v>
      </c>
      <c r="D304" s="36">
        <v>1560.8</v>
      </c>
      <c r="E304" s="36">
        <v>1551.6</v>
      </c>
      <c r="F304" s="36">
        <v>1538.85</v>
      </c>
      <c r="G304" s="36">
        <v>1529.65</v>
      </c>
      <c r="H304" s="36">
        <v>1573.55</v>
      </c>
      <c r="I304" s="36">
        <v>1582.75</v>
      </c>
      <c r="J304" s="36">
        <v>1595.5</v>
      </c>
      <c r="K304" s="31">
        <v>1570</v>
      </c>
      <c r="L304" s="31">
        <v>1548.05</v>
      </c>
      <c r="M304" s="31">
        <v>0.30614999999999998</v>
      </c>
      <c r="N304" s="1"/>
      <c r="O304" s="1"/>
    </row>
    <row r="305" spans="1:15" ht="12.75" customHeight="1">
      <c r="A305" s="33">
        <v>295</v>
      </c>
      <c r="B305" s="51" t="s">
        <v>454</v>
      </c>
      <c r="C305" s="31">
        <v>800.5</v>
      </c>
      <c r="D305" s="36">
        <v>805.05</v>
      </c>
      <c r="E305" s="36">
        <v>788.9</v>
      </c>
      <c r="F305" s="36">
        <v>777.3</v>
      </c>
      <c r="G305" s="36">
        <v>761.15</v>
      </c>
      <c r="H305" s="36">
        <v>816.65</v>
      </c>
      <c r="I305" s="36">
        <v>832.8</v>
      </c>
      <c r="J305" s="36">
        <v>844.4</v>
      </c>
      <c r="K305" s="31">
        <v>821.2</v>
      </c>
      <c r="L305" s="31">
        <v>793.45</v>
      </c>
      <c r="M305" s="31">
        <v>25.820530000000002</v>
      </c>
      <c r="N305" s="1"/>
      <c r="O305" s="1"/>
    </row>
    <row r="306" spans="1:15" ht="12.75" customHeight="1">
      <c r="A306" s="33">
        <v>296</v>
      </c>
      <c r="B306" s="51" t="s">
        <v>180</v>
      </c>
      <c r="C306" s="31">
        <v>1044.8</v>
      </c>
      <c r="D306" s="36">
        <v>1041.08</v>
      </c>
      <c r="E306" s="36">
        <v>1036.22</v>
      </c>
      <c r="F306" s="36">
        <v>1027.6300000000001</v>
      </c>
      <c r="G306" s="36">
        <v>1022.77</v>
      </c>
      <c r="H306" s="36">
        <v>1049.67</v>
      </c>
      <c r="I306" s="36">
        <v>1054.53</v>
      </c>
      <c r="J306" s="36">
        <v>1063.1199999999999</v>
      </c>
      <c r="K306" s="31">
        <v>1045.95</v>
      </c>
      <c r="L306" s="31">
        <v>1032.5</v>
      </c>
      <c r="M306" s="31">
        <v>1.6939599999999999</v>
      </c>
      <c r="N306" s="1"/>
      <c r="O306" s="1"/>
    </row>
    <row r="307" spans="1:15" ht="12.75" customHeight="1">
      <c r="A307" s="33">
        <v>297</v>
      </c>
      <c r="B307" s="51" t="s">
        <v>172</v>
      </c>
      <c r="C307" s="31">
        <v>300.14999999999998</v>
      </c>
      <c r="D307" s="36">
        <v>300.02</v>
      </c>
      <c r="E307" s="36">
        <v>297.58</v>
      </c>
      <c r="F307" s="36">
        <v>295.02</v>
      </c>
      <c r="G307" s="36">
        <v>292.58</v>
      </c>
      <c r="H307" s="36">
        <v>302.58</v>
      </c>
      <c r="I307" s="36">
        <v>305.02</v>
      </c>
      <c r="J307" s="36">
        <v>307.58</v>
      </c>
      <c r="K307" s="31">
        <v>302.45</v>
      </c>
      <c r="L307" s="31">
        <v>297.45</v>
      </c>
      <c r="M307" s="31">
        <v>24.22794</v>
      </c>
      <c r="N307" s="1"/>
      <c r="O307" s="1"/>
    </row>
    <row r="308" spans="1:15" ht="12.75" customHeight="1">
      <c r="A308" s="33">
        <v>298</v>
      </c>
      <c r="B308" s="51" t="s">
        <v>171</v>
      </c>
      <c r="C308" s="31">
        <v>1566</v>
      </c>
      <c r="D308" s="36">
        <v>1559.92</v>
      </c>
      <c r="E308" s="36">
        <v>1544.43</v>
      </c>
      <c r="F308" s="36">
        <v>1522.87</v>
      </c>
      <c r="G308" s="36">
        <v>1507.38</v>
      </c>
      <c r="H308" s="36">
        <v>1581.48</v>
      </c>
      <c r="I308" s="36">
        <v>1596.97</v>
      </c>
      <c r="J308" s="36">
        <v>1618.53</v>
      </c>
      <c r="K308" s="31">
        <v>1575.4</v>
      </c>
      <c r="L308" s="31">
        <v>1538.35</v>
      </c>
      <c r="M308" s="31">
        <v>22.20196</v>
      </c>
      <c r="N308" s="1"/>
      <c r="O308" s="1"/>
    </row>
    <row r="309" spans="1:15" ht="12.75" customHeight="1">
      <c r="A309" s="33">
        <v>299</v>
      </c>
      <c r="B309" s="51" t="s">
        <v>455</v>
      </c>
      <c r="C309" s="31">
        <v>410.8</v>
      </c>
      <c r="D309" s="36">
        <v>405.07</v>
      </c>
      <c r="E309" s="36">
        <v>397.73</v>
      </c>
      <c r="F309" s="36">
        <v>384.67</v>
      </c>
      <c r="G309" s="36">
        <v>377.33</v>
      </c>
      <c r="H309" s="36">
        <v>418.13</v>
      </c>
      <c r="I309" s="36">
        <v>425.47</v>
      </c>
      <c r="J309" s="36">
        <v>438.53</v>
      </c>
      <c r="K309" s="31">
        <v>412.4</v>
      </c>
      <c r="L309" s="31">
        <v>392</v>
      </c>
      <c r="M309" s="31">
        <v>4.96455</v>
      </c>
      <c r="N309" s="1"/>
      <c r="O309" s="1"/>
    </row>
    <row r="310" spans="1:15" ht="12.75" customHeight="1">
      <c r="A310" s="33">
        <v>300</v>
      </c>
      <c r="B310" s="51" t="s">
        <v>456</v>
      </c>
      <c r="C310" s="31">
        <v>589.5</v>
      </c>
      <c r="D310" s="36">
        <v>588.29999999999995</v>
      </c>
      <c r="E310" s="36">
        <v>580.20000000000005</v>
      </c>
      <c r="F310" s="36">
        <v>570.9</v>
      </c>
      <c r="G310" s="36">
        <v>562.79999999999995</v>
      </c>
      <c r="H310" s="36">
        <v>597.6</v>
      </c>
      <c r="I310" s="36">
        <v>605.70000000000005</v>
      </c>
      <c r="J310" s="36">
        <v>615</v>
      </c>
      <c r="K310" s="31">
        <v>596.4</v>
      </c>
      <c r="L310" s="31">
        <v>579</v>
      </c>
      <c r="M310" s="31">
        <v>2.03057</v>
      </c>
      <c r="N310" s="1"/>
      <c r="O310" s="1"/>
    </row>
    <row r="311" spans="1:15" ht="12.75" customHeight="1">
      <c r="A311" s="33">
        <v>301</v>
      </c>
      <c r="B311" s="51" t="s">
        <v>457</v>
      </c>
      <c r="C311" s="31">
        <v>412.25</v>
      </c>
      <c r="D311" s="36">
        <v>413.63</v>
      </c>
      <c r="E311" s="36">
        <v>409.12</v>
      </c>
      <c r="F311" s="36">
        <v>405.98</v>
      </c>
      <c r="G311" s="36">
        <v>401.47</v>
      </c>
      <c r="H311" s="36">
        <v>416.77</v>
      </c>
      <c r="I311" s="36">
        <v>421.28</v>
      </c>
      <c r="J311" s="36">
        <v>424.42</v>
      </c>
      <c r="K311" s="31">
        <v>418.15</v>
      </c>
      <c r="L311" s="31">
        <v>410.5</v>
      </c>
      <c r="M311" s="31">
        <v>0.91695000000000004</v>
      </c>
      <c r="N311" s="1"/>
      <c r="O311" s="1"/>
    </row>
    <row r="312" spans="1:15" ht="12.75" customHeight="1">
      <c r="A312" s="33">
        <v>302</v>
      </c>
      <c r="B312" s="51" t="s">
        <v>173</v>
      </c>
      <c r="C312" s="31">
        <v>142.94999999999999</v>
      </c>
      <c r="D312" s="36">
        <v>142.57</v>
      </c>
      <c r="E312" s="36">
        <v>140.88</v>
      </c>
      <c r="F312" s="36">
        <v>138.82</v>
      </c>
      <c r="G312" s="36">
        <v>137.13</v>
      </c>
      <c r="H312" s="36">
        <v>144.63</v>
      </c>
      <c r="I312" s="36">
        <v>146.32</v>
      </c>
      <c r="J312" s="36">
        <v>148.38</v>
      </c>
      <c r="K312" s="31">
        <v>144.25</v>
      </c>
      <c r="L312" s="31">
        <v>140.5</v>
      </c>
      <c r="M312" s="31">
        <v>107.42967</v>
      </c>
      <c r="N312" s="1"/>
      <c r="O312" s="1"/>
    </row>
    <row r="313" spans="1:15" ht="12.75" customHeight="1">
      <c r="A313" s="33">
        <v>303</v>
      </c>
      <c r="B313" s="51" t="s">
        <v>458</v>
      </c>
      <c r="C313" s="31">
        <v>92.4</v>
      </c>
      <c r="D313" s="36">
        <v>92.93</v>
      </c>
      <c r="E313" s="36">
        <v>91.22</v>
      </c>
      <c r="F313" s="36">
        <v>90.03</v>
      </c>
      <c r="G313" s="36">
        <v>88.32</v>
      </c>
      <c r="H313" s="36">
        <v>94.12</v>
      </c>
      <c r="I313" s="36">
        <v>95.83</v>
      </c>
      <c r="J313" s="36">
        <v>97.02</v>
      </c>
      <c r="K313" s="31">
        <v>94.65</v>
      </c>
      <c r="L313" s="31">
        <v>91.75</v>
      </c>
      <c r="M313" s="31">
        <v>54.77458</v>
      </c>
      <c r="N313" s="1"/>
      <c r="O313" s="1"/>
    </row>
    <row r="314" spans="1:15" ht="12.75" customHeight="1">
      <c r="A314" s="33">
        <v>304</v>
      </c>
      <c r="B314" s="51" t="s">
        <v>866</v>
      </c>
      <c r="C314" s="31">
        <v>1797.75</v>
      </c>
      <c r="D314" s="36">
        <v>1807.55</v>
      </c>
      <c r="E314" s="36">
        <v>1775.2</v>
      </c>
      <c r="F314" s="36">
        <v>1752.65</v>
      </c>
      <c r="G314" s="36">
        <v>1720.3</v>
      </c>
      <c r="H314" s="36">
        <v>1830.1</v>
      </c>
      <c r="I314" s="36">
        <v>1862.45</v>
      </c>
      <c r="J314" s="36">
        <v>1885</v>
      </c>
      <c r="K314" s="31">
        <v>1839.9</v>
      </c>
      <c r="L314" s="31">
        <v>1785</v>
      </c>
      <c r="M314" s="31">
        <v>4.2660200000000001</v>
      </c>
      <c r="N314" s="1"/>
      <c r="O314" s="1"/>
    </row>
    <row r="315" spans="1:15" ht="12.75" customHeight="1">
      <c r="A315" s="33">
        <v>305</v>
      </c>
      <c r="B315" s="51" t="s">
        <v>174</v>
      </c>
      <c r="C315" s="31">
        <v>580.79999999999995</v>
      </c>
      <c r="D315" s="36">
        <v>583.13</v>
      </c>
      <c r="E315" s="36">
        <v>575.72</v>
      </c>
      <c r="F315" s="36">
        <v>570.63</v>
      </c>
      <c r="G315" s="36">
        <v>563.22</v>
      </c>
      <c r="H315" s="36">
        <v>588.22</v>
      </c>
      <c r="I315" s="36">
        <v>595.63</v>
      </c>
      <c r="J315" s="36">
        <v>600.72</v>
      </c>
      <c r="K315" s="31">
        <v>590.54999999999995</v>
      </c>
      <c r="L315" s="31">
        <v>578.04999999999995</v>
      </c>
      <c r="M315" s="31">
        <v>17.298929999999999</v>
      </c>
      <c r="N315" s="1"/>
      <c r="O315" s="1"/>
    </row>
    <row r="316" spans="1:15" ht="12.75" customHeight="1">
      <c r="A316" s="33">
        <v>306</v>
      </c>
      <c r="B316" s="51" t="s">
        <v>175</v>
      </c>
      <c r="C316" s="31">
        <v>10488.15</v>
      </c>
      <c r="D316" s="36">
        <v>10499.73</v>
      </c>
      <c r="E316" s="36">
        <v>10419.469999999999</v>
      </c>
      <c r="F316" s="36">
        <v>10350.780000000001</v>
      </c>
      <c r="G316" s="36">
        <v>10270.52</v>
      </c>
      <c r="H316" s="36">
        <v>10568.42</v>
      </c>
      <c r="I316" s="36">
        <v>10648.68</v>
      </c>
      <c r="J316" s="36">
        <v>10717.37</v>
      </c>
      <c r="K316" s="31">
        <v>10580</v>
      </c>
      <c r="L316" s="31">
        <v>10431.049999999999</v>
      </c>
      <c r="M316" s="31">
        <v>5.0119600000000002</v>
      </c>
      <c r="N316" s="1"/>
      <c r="O316" s="1"/>
    </row>
    <row r="317" spans="1:15" ht="12.75" customHeight="1">
      <c r="A317" s="33">
        <v>307</v>
      </c>
      <c r="B317" s="51" t="s">
        <v>459</v>
      </c>
      <c r="C317" s="31">
        <v>2412.25</v>
      </c>
      <c r="D317" s="36">
        <v>2405.42</v>
      </c>
      <c r="E317" s="36">
        <v>2365.83</v>
      </c>
      <c r="F317" s="36">
        <v>2319.42</v>
      </c>
      <c r="G317" s="36">
        <v>2279.83</v>
      </c>
      <c r="H317" s="36">
        <v>2451.83</v>
      </c>
      <c r="I317" s="36">
        <v>2491.42</v>
      </c>
      <c r="J317" s="36">
        <v>2537.83</v>
      </c>
      <c r="K317" s="31">
        <v>2445</v>
      </c>
      <c r="L317" s="31">
        <v>2359</v>
      </c>
      <c r="M317" s="31">
        <v>0.74739</v>
      </c>
      <c r="N317" s="1"/>
      <c r="O317" s="1"/>
    </row>
    <row r="318" spans="1:15" ht="12.75" customHeight="1">
      <c r="A318" s="33">
        <v>308</v>
      </c>
      <c r="B318" s="51" t="s">
        <v>179</v>
      </c>
      <c r="C318" s="31">
        <v>939</v>
      </c>
      <c r="D318" s="36">
        <v>940.42</v>
      </c>
      <c r="E318" s="36">
        <v>930.83</v>
      </c>
      <c r="F318" s="36">
        <v>922.67</v>
      </c>
      <c r="G318" s="36">
        <v>913.08</v>
      </c>
      <c r="H318" s="36">
        <v>948.58</v>
      </c>
      <c r="I318" s="36">
        <v>958.17</v>
      </c>
      <c r="J318" s="36">
        <v>966.33</v>
      </c>
      <c r="K318" s="31">
        <v>950</v>
      </c>
      <c r="L318" s="31">
        <v>932.25</v>
      </c>
      <c r="M318" s="31">
        <v>4.4856400000000001</v>
      </c>
      <c r="N318" s="1"/>
      <c r="O318" s="1"/>
    </row>
    <row r="319" spans="1:15" ht="12.75" customHeight="1">
      <c r="A319" s="33">
        <v>309</v>
      </c>
      <c r="B319" s="51" t="s">
        <v>286</v>
      </c>
      <c r="C319" s="31">
        <v>583.95000000000005</v>
      </c>
      <c r="D319" s="36">
        <v>584.95000000000005</v>
      </c>
      <c r="E319" s="36">
        <v>581.1</v>
      </c>
      <c r="F319" s="36">
        <v>578.25</v>
      </c>
      <c r="G319" s="36">
        <v>574.4</v>
      </c>
      <c r="H319" s="36">
        <v>587.79999999999995</v>
      </c>
      <c r="I319" s="36">
        <v>591.65</v>
      </c>
      <c r="J319" s="36">
        <v>594.5</v>
      </c>
      <c r="K319" s="31">
        <v>588.79999999999995</v>
      </c>
      <c r="L319" s="31">
        <v>582.1</v>
      </c>
      <c r="M319" s="31">
        <v>11.95049</v>
      </c>
      <c r="N319" s="1"/>
      <c r="O319" s="1"/>
    </row>
    <row r="320" spans="1:15" ht="12.75" customHeight="1">
      <c r="A320" s="33">
        <v>310</v>
      </c>
      <c r="B320" s="51" t="s">
        <v>460</v>
      </c>
      <c r="C320" s="31">
        <v>2098.8000000000002</v>
      </c>
      <c r="D320" s="36">
        <v>2097.42</v>
      </c>
      <c r="E320" s="36">
        <v>2070.83</v>
      </c>
      <c r="F320" s="36">
        <v>2042.87</v>
      </c>
      <c r="G320" s="36">
        <v>2016.28</v>
      </c>
      <c r="H320" s="36">
        <v>2125.38</v>
      </c>
      <c r="I320" s="36">
        <v>2151.9699999999998</v>
      </c>
      <c r="J320" s="36">
        <v>2179.9299999999998</v>
      </c>
      <c r="K320" s="31">
        <v>2124</v>
      </c>
      <c r="L320" s="31">
        <v>2069.4499999999998</v>
      </c>
      <c r="M320" s="31">
        <v>14.77655</v>
      </c>
      <c r="N320" s="1"/>
      <c r="O320" s="1"/>
    </row>
    <row r="321" spans="1:15" ht="12.75" customHeight="1">
      <c r="A321" s="33">
        <v>311</v>
      </c>
      <c r="B321" s="51" t="s">
        <v>461</v>
      </c>
      <c r="C321" s="31">
        <v>809.3</v>
      </c>
      <c r="D321" s="36">
        <v>809.27</v>
      </c>
      <c r="E321" s="36">
        <v>801.23</v>
      </c>
      <c r="F321" s="36">
        <v>793.17</v>
      </c>
      <c r="G321" s="36">
        <v>785.13</v>
      </c>
      <c r="H321" s="36">
        <v>817.33</v>
      </c>
      <c r="I321" s="36">
        <v>825.37</v>
      </c>
      <c r="J321" s="36">
        <v>833.43</v>
      </c>
      <c r="K321" s="31">
        <v>817.3</v>
      </c>
      <c r="L321" s="31">
        <v>801.2</v>
      </c>
      <c r="M321" s="31">
        <v>1.4601999999999999</v>
      </c>
      <c r="N321" s="1"/>
      <c r="O321" s="1"/>
    </row>
    <row r="322" spans="1:15" ht="12.75" customHeight="1">
      <c r="A322" s="33">
        <v>312</v>
      </c>
      <c r="B322" s="51" t="s">
        <v>1054</v>
      </c>
      <c r="C322" s="31">
        <v>1026.3</v>
      </c>
      <c r="D322" s="36">
        <v>1016.77</v>
      </c>
      <c r="E322" s="36">
        <v>1004.53</v>
      </c>
      <c r="F322" s="36">
        <v>982.77</v>
      </c>
      <c r="G322" s="36">
        <v>970.53</v>
      </c>
      <c r="H322" s="36">
        <v>1038.53</v>
      </c>
      <c r="I322" s="36">
        <v>1050.77</v>
      </c>
      <c r="J322" s="36">
        <v>1072.53</v>
      </c>
      <c r="K322" s="31">
        <v>1029</v>
      </c>
      <c r="L322" s="31">
        <v>995</v>
      </c>
      <c r="M322" s="31">
        <v>0.35683999999999999</v>
      </c>
      <c r="N322" s="1"/>
      <c r="O322" s="1"/>
    </row>
    <row r="323" spans="1:15" ht="12.75" customHeight="1">
      <c r="A323" s="33">
        <v>313</v>
      </c>
      <c r="B323" s="51" t="s">
        <v>462</v>
      </c>
      <c r="C323" s="31">
        <v>1067.3499999999999</v>
      </c>
      <c r="D323" s="36">
        <v>1070.7</v>
      </c>
      <c r="E323" s="36">
        <v>1048.95</v>
      </c>
      <c r="F323" s="36">
        <v>1030.55</v>
      </c>
      <c r="G323" s="36">
        <v>1008.8</v>
      </c>
      <c r="H323" s="36">
        <v>1089.0999999999999</v>
      </c>
      <c r="I323" s="36">
        <v>1110.8499999999999</v>
      </c>
      <c r="J323" s="36">
        <v>1129.25</v>
      </c>
      <c r="K323" s="31">
        <v>1092.45</v>
      </c>
      <c r="L323" s="31">
        <v>1052.3</v>
      </c>
      <c r="M323" s="31">
        <v>1.1946000000000001</v>
      </c>
      <c r="N323" s="1"/>
      <c r="O323" s="1"/>
    </row>
    <row r="324" spans="1:15" ht="12.75" customHeight="1">
      <c r="A324" s="33">
        <v>314</v>
      </c>
      <c r="B324" s="51" t="s">
        <v>178</v>
      </c>
      <c r="C324" s="31">
        <v>1455</v>
      </c>
      <c r="D324" s="36">
        <v>1458.27</v>
      </c>
      <c r="E324" s="36">
        <v>1441.58</v>
      </c>
      <c r="F324" s="36">
        <v>1428.17</v>
      </c>
      <c r="G324" s="36">
        <v>1411.48</v>
      </c>
      <c r="H324" s="36">
        <v>1471.68</v>
      </c>
      <c r="I324" s="36">
        <v>1488.37</v>
      </c>
      <c r="J324" s="36">
        <v>1501.78</v>
      </c>
      <c r="K324" s="31">
        <v>1474.95</v>
      </c>
      <c r="L324" s="31">
        <v>1444.85</v>
      </c>
      <c r="M324" s="31">
        <v>3.4691000000000001</v>
      </c>
      <c r="N324" s="1"/>
      <c r="O324" s="1"/>
    </row>
    <row r="325" spans="1:15" ht="12.75" customHeight="1">
      <c r="A325" s="33">
        <v>315</v>
      </c>
      <c r="B325" s="51" t="s">
        <v>452</v>
      </c>
      <c r="C325" s="31">
        <v>61.35</v>
      </c>
      <c r="D325" s="36">
        <v>62.05</v>
      </c>
      <c r="E325" s="36">
        <v>58.85</v>
      </c>
      <c r="F325" s="36">
        <v>56.35</v>
      </c>
      <c r="G325" s="36">
        <v>53.15</v>
      </c>
      <c r="H325" s="36">
        <v>64.55</v>
      </c>
      <c r="I325" s="36">
        <v>67.75</v>
      </c>
      <c r="J325" s="36">
        <v>70.25</v>
      </c>
      <c r="K325" s="31">
        <v>65.25</v>
      </c>
      <c r="L325" s="31">
        <v>59.55</v>
      </c>
      <c r="M325" s="31">
        <v>168.06605999999999</v>
      </c>
      <c r="N325" s="1"/>
      <c r="O325" s="1"/>
    </row>
    <row r="326" spans="1:15" ht="12.75" customHeight="1">
      <c r="A326" s="33">
        <v>316</v>
      </c>
      <c r="B326" s="51" t="s">
        <v>287</v>
      </c>
      <c r="C326" s="31">
        <v>65.25</v>
      </c>
      <c r="D326" s="36">
        <v>65.17</v>
      </c>
      <c r="E326" s="36">
        <v>64.33</v>
      </c>
      <c r="F326" s="36">
        <v>63.42</v>
      </c>
      <c r="G326" s="36">
        <v>62.58</v>
      </c>
      <c r="H326" s="36">
        <v>66.08</v>
      </c>
      <c r="I326" s="36">
        <v>66.92</v>
      </c>
      <c r="J326" s="36">
        <v>67.83</v>
      </c>
      <c r="K326" s="31">
        <v>66</v>
      </c>
      <c r="L326" s="31">
        <v>64.25</v>
      </c>
      <c r="M326" s="31">
        <v>27.726700000000001</v>
      </c>
      <c r="N326" s="1"/>
      <c r="O326" s="1"/>
    </row>
    <row r="327" spans="1:15" ht="12.75" customHeight="1">
      <c r="A327" s="33">
        <v>317</v>
      </c>
      <c r="B327" s="51" t="s">
        <v>463</v>
      </c>
      <c r="C327" s="31">
        <v>876.45</v>
      </c>
      <c r="D327" s="36">
        <v>882.48</v>
      </c>
      <c r="E327" s="36">
        <v>867.97</v>
      </c>
      <c r="F327" s="36">
        <v>859.48</v>
      </c>
      <c r="G327" s="36">
        <v>844.97</v>
      </c>
      <c r="H327" s="36">
        <v>890.97</v>
      </c>
      <c r="I327" s="36">
        <v>905.48</v>
      </c>
      <c r="J327" s="36">
        <v>913.97</v>
      </c>
      <c r="K327" s="31">
        <v>897</v>
      </c>
      <c r="L327" s="31">
        <v>874</v>
      </c>
      <c r="M327" s="31">
        <v>1.0304</v>
      </c>
      <c r="N327" s="1"/>
      <c r="O327" s="1"/>
    </row>
    <row r="328" spans="1:15" ht="12.75" customHeight="1">
      <c r="A328" s="33">
        <v>318</v>
      </c>
      <c r="B328" s="51" t="s">
        <v>182</v>
      </c>
      <c r="C328" s="31">
        <v>2461.9499999999998</v>
      </c>
      <c r="D328" s="36">
        <v>2475.8200000000002</v>
      </c>
      <c r="E328" s="36">
        <v>2434.08</v>
      </c>
      <c r="F328" s="36">
        <v>2406.2199999999998</v>
      </c>
      <c r="G328" s="36">
        <v>2364.48</v>
      </c>
      <c r="H328" s="36">
        <v>2503.6799999999998</v>
      </c>
      <c r="I328" s="36">
        <v>2545.42</v>
      </c>
      <c r="J328" s="36">
        <v>2573.2800000000002</v>
      </c>
      <c r="K328" s="31">
        <v>2517.5500000000002</v>
      </c>
      <c r="L328" s="31">
        <v>2447.9499999999998</v>
      </c>
      <c r="M328" s="31">
        <v>2.56894</v>
      </c>
      <c r="N328" s="1"/>
      <c r="O328" s="1"/>
    </row>
    <row r="329" spans="1:15" ht="12.75" customHeight="1">
      <c r="A329" s="33">
        <v>319</v>
      </c>
      <c r="B329" s="51" t="s">
        <v>183</v>
      </c>
      <c r="C329" s="31">
        <v>111001.25</v>
      </c>
      <c r="D329" s="36">
        <v>110400.42</v>
      </c>
      <c r="E329" s="36">
        <v>109600.83</v>
      </c>
      <c r="F329" s="36">
        <v>108200.42</v>
      </c>
      <c r="G329" s="36">
        <v>107400.83</v>
      </c>
      <c r="H329" s="36">
        <v>111800.83</v>
      </c>
      <c r="I329" s="36">
        <v>112600.42</v>
      </c>
      <c r="J329" s="36">
        <v>114000.83</v>
      </c>
      <c r="K329" s="31">
        <v>111200</v>
      </c>
      <c r="L329" s="31">
        <v>109000</v>
      </c>
      <c r="M329" s="31">
        <v>6.3530000000000003E-2</v>
      </c>
      <c r="N329" s="1"/>
      <c r="O329" s="1"/>
    </row>
    <row r="330" spans="1:15" ht="12.75" customHeight="1">
      <c r="A330" s="33">
        <v>320</v>
      </c>
      <c r="B330" s="51" t="s">
        <v>453</v>
      </c>
      <c r="C330" s="31">
        <v>2671.25</v>
      </c>
      <c r="D330" s="36">
        <v>2670.98</v>
      </c>
      <c r="E330" s="36">
        <v>2646.27</v>
      </c>
      <c r="F330" s="36">
        <v>2621.2800000000002</v>
      </c>
      <c r="G330" s="36">
        <v>2596.5700000000002</v>
      </c>
      <c r="H330" s="36">
        <v>2695.97</v>
      </c>
      <c r="I330" s="36">
        <v>2720.68</v>
      </c>
      <c r="J330" s="36">
        <v>2745.67</v>
      </c>
      <c r="K330" s="31">
        <v>2695.7</v>
      </c>
      <c r="L330" s="31">
        <v>2646</v>
      </c>
      <c r="M330" s="31">
        <v>3.50095</v>
      </c>
      <c r="N330" s="1"/>
      <c r="O330" s="1"/>
    </row>
    <row r="331" spans="1:15" ht="12.75" customHeight="1">
      <c r="A331" s="33">
        <v>321</v>
      </c>
      <c r="B331" s="51" t="s">
        <v>177</v>
      </c>
      <c r="C331" s="31">
        <v>1774.8</v>
      </c>
      <c r="D331" s="36">
        <v>1767.8</v>
      </c>
      <c r="E331" s="36">
        <v>1753</v>
      </c>
      <c r="F331" s="36">
        <v>1731.2</v>
      </c>
      <c r="G331" s="36">
        <v>1716.4</v>
      </c>
      <c r="H331" s="36">
        <v>1789.6</v>
      </c>
      <c r="I331" s="36">
        <v>1804.4</v>
      </c>
      <c r="J331" s="36">
        <v>1826.2</v>
      </c>
      <c r="K331" s="31">
        <v>1782.6</v>
      </c>
      <c r="L331" s="31">
        <v>1746</v>
      </c>
      <c r="M331" s="31">
        <v>1.37687</v>
      </c>
      <c r="N331" s="1"/>
      <c r="O331" s="1"/>
    </row>
    <row r="332" spans="1:15" ht="12.75" customHeight="1">
      <c r="A332" s="33">
        <v>322</v>
      </c>
      <c r="B332" s="51" t="s">
        <v>184</v>
      </c>
      <c r="C332" s="31">
        <v>1290.5</v>
      </c>
      <c r="D332" s="36">
        <v>1289.72</v>
      </c>
      <c r="E332" s="36">
        <v>1279.43</v>
      </c>
      <c r="F332" s="36">
        <v>1268.3699999999999</v>
      </c>
      <c r="G332" s="36">
        <v>1258.08</v>
      </c>
      <c r="H332" s="36">
        <v>1300.78</v>
      </c>
      <c r="I332" s="36">
        <v>1311.07</v>
      </c>
      <c r="J332" s="36">
        <v>1322.13</v>
      </c>
      <c r="K332" s="31">
        <v>1300</v>
      </c>
      <c r="L332" s="31">
        <v>1278.6500000000001</v>
      </c>
      <c r="M332" s="31">
        <v>1.5408599999999999</v>
      </c>
      <c r="N332" s="1"/>
      <c r="O332" s="1"/>
    </row>
    <row r="333" spans="1:15" ht="12.75" customHeight="1">
      <c r="A333" s="33">
        <v>323</v>
      </c>
      <c r="B333" s="51" t="s">
        <v>470</v>
      </c>
      <c r="C333" s="31">
        <v>1092</v>
      </c>
      <c r="D333" s="36">
        <v>1077.77</v>
      </c>
      <c r="E333" s="36">
        <v>1049.78</v>
      </c>
      <c r="F333" s="36">
        <v>1007.57</v>
      </c>
      <c r="G333" s="36">
        <v>979.58</v>
      </c>
      <c r="H333" s="36">
        <v>1119.98</v>
      </c>
      <c r="I333" s="36">
        <v>1147.97</v>
      </c>
      <c r="J333" s="36">
        <v>1190.18</v>
      </c>
      <c r="K333" s="31">
        <v>1105.75</v>
      </c>
      <c r="L333" s="31">
        <v>1035.55</v>
      </c>
      <c r="M333" s="31">
        <v>17.79419</v>
      </c>
      <c r="N333" s="1"/>
      <c r="O333" s="1"/>
    </row>
    <row r="334" spans="1:15" ht="12.75" customHeight="1">
      <c r="A334" s="33">
        <v>324</v>
      </c>
      <c r="B334" s="51" t="s">
        <v>464</v>
      </c>
      <c r="C334" s="31">
        <v>862.1</v>
      </c>
      <c r="D334" s="36">
        <v>860.35</v>
      </c>
      <c r="E334" s="36">
        <v>851.75</v>
      </c>
      <c r="F334" s="36">
        <v>841.4</v>
      </c>
      <c r="G334" s="36">
        <v>832.8</v>
      </c>
      <c r="H334" s="36">
        <v>870.7</v>
      </c>
      <c r="I334" s="36">
        <v>879.3</v>
      </c>
      <c r="J334" s="36">
        <v>889.65</v>
      </c>
      <c r="K334" s="31">
        <v>868.95</v>
      </c>
      <c r="L334" s="31">
        <v>850</v>
      </c>
      <c r="M334" s="31">
        <v>4.4420700000000002</v>
      </c>
      <c r="N334" s="1"/>
      <c r="O334" s="1"/>
    </row>
    <row r="335" spans="1:15" ht="12.75" customHeight="1">
      <c r="A335" s="33">
        <v>325</v>
      </c>
      <c r="B335" s="51" t="s">
        <v>185</v>
      </c>
      <c r="C335" s="31">
        <v>99.3</v>
      </c>
      <c r="D335" s="36">
        <v>98.88</v>
      </c>
      <c r="E335" s="36">
        <v>97.87</v>
      </c>
      <c r="F335" s="36">
        <v>96.43</v>
      </c>
      <c r="G335" s="36">
        <v>95.42</v>
      </c>
      <c r="H335" s="36">
        <v>100.32</v>
      </c>
      <c r="I335" s="36">
        <v>101.33</v>
      </c>
      <c r="J335" s="36">
        <v>102.77</v>
      </c>
      <c r="K335" s="31">
        <v>99.9</v>
      </c>
      <c r="L335" s="31">
        <v>97.45</v>
      </c>
      <c r="M335" s="31">
        <v>104.29246000000001</v>
      </c>
      <c r="N335" s="1"/>
      <c r="O335" s="1"/>
    </row>
    <row r="336" spans="1:15" ht="12.75" customHeight="1">
      <c r="A336" s="33">
        <v>326</v>
      </c>
      <c r="B336" s="51" t="s">
        <v>187</v>
      </c>
      <c r="C336" s="31">
        <v>4540.3999999999996</v>
      </c>
      <c r="D336" s="36">
        <v>4526.8</v>
      </c>
      <c r="E336" s="36">
        <v>4483.6000000000004</v>
      </c>
      <c r="F336" s="36">
        <v>4426.8</v>
      </c>
      <c r="G336" s="36">
        <v>4383.6000000000004</v>
      </c>
      <c r="H336" s="36">
        <v>4583.6000000000004</v>
      </c>
      <c r="I336" s="36">
        <v>4626.8</v>
      </c>
      <c r="J336" s="36">
        <v>4683.6000000000004</v>
      </c>
      <c r="K336" s="31">
        <v>4570</v>
      </c>
      <c r="L336" s="31">
        <v>4470</v>
      </c>
      <c r="M336" s="31">
        <v>0.82501999999999998</v>
      </c>
      <c r="N336" s="1"/>
      <c r="O336" s="1"/>
    </row>
    <row r="337" spans="1:15" ht="12.75" customHeight="1">
      <c r="A337" s="33">
        <v>327</v>
      </c>
      <c r="B337" s="51" t="s">
        <v>471</v>
      </c>
      <c r="C337" s="31">
        <v>828.4</v>
      </c>
      <c r="D337" s="36">
        <v>833.67</v>
      </c>
      <c r="E337" s="36">
        <v>819.73</v>
      </c>
      <c r="F337" s="36">
        <v>811.07</v>
      </c>
      <c r="G337" s="36">
        <v>797.13</v>
      </c>
      <c r="H337" s="36">
        <v>842.33</v>
      </c>
      <c r="I337" s="36">
        <v>856.27</v>
      </c>
      <c r="J337" s="36">
        <v>864.93</v>
      </c>
      <c r="K337" s="31">
        <v>847.6</v>
      </c>
      <c r="L337" s="31">
        <v>825</v>
      </c>
      <c r="M337" s="31">
        <v>2.5291199999999998</v>
      </c>
      <c r="N337" s="1"/>
      <c r="O337" s="1"/>
    </row>
    <row r="338" spans="1:15" ht="12.75" customHeight="1">
      <c r="A338" s="33">
        <v>328</v>
      </c>
      <c r="B338" s="51" t="s">
        <v>465</v>
      </c>
      <c r="C338" s="31">
        <v>60.65</v>
      </c>
      <c r="D338" s="36">
        <v>60.62</v>
      </c>
      <c r="E338" s="36">
        <v>57.73</v>
      </c>
      <c r="F338" s="36">
        <v>54.82</v>
      </c>
      <c r="G338" s="36">
        <v>51.93</v>
      </c>
      <c r="H338" s="36">
        <v>63.53</v>
      </c>
      <c r="I338" s="36">
        <v>66.42</v>
      </c>
      <c r="J338" s="36">
        <v>69.33</v>
      </c>
      <c r="K338" s="31">
        <v>63.5</v>
      </c>
      <c r="L338" s="31">
        <v>57.7</v>
      </c>
      <c r="M338" s="31">
        <v>1180.8473200000001</v>
      </c>
      <c r="N338" s="1"/>
      <c r="O338" s="1"/>
    </row>
    <row r="339" spans="1:15" ht="12.75" customHeight="1">
      <c r="A339" s="33">
        <v>329</v>
      </c>
      <c r="B339" s="51" t="s">
        <v>466</v>
      </c>
      <c r="C339" s="31">
        <v>146.80000000000001</v>
      </c>
      <c r="D339" s="36">
        <v>149.41999999999999</v>
      </c>
      <c r="E339" s="36">
        <v>143.58000000000001</v>
      </c>
      <c r="F339" s="36">
        <v>140.37</v>
      </c>
      <c r="G339" s="36">
        <v>134.53</v>
      </c>
      <c r="H339" s="36">
        <v>152.63</v>
      </c>
      <c r="I339" s="36">
        <v>158.47</v>
      </c>
      <c r="J339" s="36">
        <v>161.68</v>
      </c>
      <c r="K339" s="31">
        <v>155.25</v>
      </c>
      <c r="L339" s="31">
        <v>146.19999999999999</v>
      </c>
      <c r="M339" s="31">
        <v>84.011610000000005</v>
      </c>
      <c r="N339" s="1"/>
      <c r="O339" s="1"/>
    </row>
    <row r="340" spans="1:15" ht="12.75" customHeight="1">
      <c r="A340" s="33">
        <v>330</v>
      </c>
      <c r="B340" s="51" t="s">
        <v>188</v>
      </c>
      <c r="C340" s="31">
        <v>22477.7</v>
      </c>
      <c r="D340" s="36">
        <v>22381.57</v>
      </c>
      <c r="E340" s="36">
        <v>22253.13</v>
      </c>
      <c r="F340" s="36">
        <v>22028.57</v>
      </c>
      <c r="G340" s="36">
        <v>21900.13</v>
      </c>
      <c r="H340" s="36">
        <v>22606.13</v>
      </c>
      <c r="I340" s="36">
        <v>22734.57</v>
      </c>
      <c r="J340" s="36">
        <v>22959.13</v>
      </c>
      <c r="K340" s="31">
        <v>22510</v>
      </c>
      <c r="L340" s="31">
        <v>22157</v>
      </c>
      <c r="M340" s="31">
        <v>0.81055999999999995</v>
      </c>
      <c r="N340" s="1"/>
      <c r="O340" s="1"/>
    </row>
    <row r="341" spans="1:15" ht="12.75" customHeight="1">
      <c r="A341" s="33">
        <v>331</v>
      </c>
      <c r="B341" s="51" t="s">
        <v>472</v>
      </c>
      <c r="C341" s="31">
        <v>68.55</v>
      </c>
      <c r="D341" s="36">
        <v>68.63</v>
      </c>
      <c r="E341" s="36">
        <v>67.92</v>
      </c>
      <c r="F341" s="36">
        <v>67.28</v>
      </c>
      <c r="G341" s="36">
        <v>66.569999999999993</v>
      </c>
      <c r="H341" s="36">
        <v>69.27</v>
      </c>
      <c r="I341" s="36">
        <v>69.98</v>
      </c>
      <c r="J341" s="36">
        <v>70.62</v>
      </c>
      <c r="K341" s="31">
        <v>69.349999999999994</v>
      </c>
      <c r="L341" s="31">
        <v>68</v>
      </c>
      <c r="M341" s="31">
        <v>7.6520299999999999</v>
      </c>
      <c r="N341" s="1"/>
      <c r="O341" s="1"/>
    </row>
    <row r="342" spans="1:15" ht="12.75" customHeight="1">
      <c r="A342" s="33">
        <v>332</v>
      </c>
      <c r="B342" s="51" t="s">
        <v>467</v>
      </c>
      <c r="C342" s="31">
        <v>55.9</v>
      </c>
      <c r="D342" s="36">
        <v>54.78</v>
      </c>
      <c r="E342" s="36">
        <v>52.72</v>
      </c>
      <c r="F342" s="36">
        <v>49.53</v>
      </c>
      <c r="G342" s="36">
        <v>47.47</v>
      </c>
      <c r="H342" s="36">
        <v>57.97</v>
      </c>
      <c r="I342" s="36">
        <v>60.03</v>
      </c>
      <c r="J342" s="36">
        <v>63.22</v>
      </c>
      <c r="K342" s="31">
        <v>56.85</v>
      </c>
      <c r="L342" s="31">
        <v>51.6</v>
      </c>
      <c r="M342" s="31">
        <v>1129.6210100000001</v>
      </c>
      <c r="N342" s="1"/>
      <c r="O342" s="1"/>
    </row>
    <row r="343" spans="1:15" ht="12.75" customHeight="1">
      <c r="A343" s="33">
        <v>333</v>
      </c>
      <c r="B343" s="51" t="s">
        <v>288</v>
      </c>
      <c r="C343" s="31">
        <v>336.5</v>
      </c>
      <c r="D343" s="36">
        <v>338.83</v>
      </c>
      <c r="E343" s="36">
        <v>332.87</v>
      </c>
      <c r="F343" s="36">
        <v>329.23</v>
      </c>
      <c r="G343" s="36">
        <v>323.27</v>
      </c>
      <c r="H343" s="36">
        <v>342.47</v>
      </c>
      <c r="I343" s="36">
        <v>348.43</v>
      </c>
      <c r="J343" s="36">
        <v>352.07</v>
      </c>
      <c r="K343" s="31">
        <v>344.8</v>
      </c>
      <c r="L343" s="31">
        <v>335.2</v>
      </c>
      <c r="M343" s="31">
        <v>4.4223600000000003</v>
      </c>
      <c r="N343" s="1"/>
      <c r="O343" s="1"/>
    </row>
    <row r="344" spans="1:15" ht="12.75" customHeight="1">
      <c r="A344" s="33">
        <v>334</v>
      </c>
      <c r="B344" s="51" t="s">
        <v>468</v>
      </c>
      <c r="C344" s="31">
        <v>134.65</v>
      </c>
      <c r="D344" s="36">
        <v>134.35</v>
      </c>
      <c r="E344" s="36">
        <v>132.19999999999999</v>
      </c>
      <c r="F344" s="36">
        <v>129.75</v>
      </c>
      <c r="G344" s="36">
        <v>127.6</v>
      </c>
      <c r="H344" s="36">
        <v>136.80000000000001</v>
      </c>
      <c r="I344" s="36">
        <v>138.94999999999999</v>
      </c>
      <c r="J344" s="36">
        <v>141.4</v>
      </c>
      <c r="K344" s="31">
        <v>136.5</v>
      </c>
      <c r="L344" s="31">
        <v>131.9</v>
      </c>
      <c r="M344" s="31">
        <v>19.14321</v>
      </c>
      <c r="N344" s="1"/>
      <c r="O344" s="1"/>
    </row>
    <row r="345" spans="1:15" ht="12.75" customHeight="1">
      <c r="A345" s="33">
        <v>335</v>
      </c>
      <c r="B345" s="51" t="s">
        <v>189</v>
      </c>
      <c r="C345" s="31">
        <v>150.19999999999999</v>
      </c>
      <c r="D345" s="36">
        <v>147.97</v>
      </c>
      <c r="E345" s="36">
        <v>145.03</v>
      </c>
      <c r="F345" s="36">
        <v>139.87</v>
      </c>
      <c r="G345" s="36">
        <v>136.93</v>
      </c>
      <c r="H345" s="36">
        <v>153.13</v>
      </c>
      <c r="I345" s="36">
        <v>156.07</v>
      </c>
      <c r="J345" s="36">
        <v>161.22999999999999</v>
      </c>
      <c r="K345" s="31">
        <v>150.9</v>
      </c>
      <c r="L345" s="31">
        <v>142.80000000000001</v>
      </c>
      <c r="M345" s="31">
        <v>388.40906000000001</v>
      </c>
      <c r="N345" s="1"/>
      <c r="O345" s="1"/>
    </row>
    <row r="346" spans="1:15" ht="12.75" customHeight="1">
      <c r="A346" s="33">
        <v>336</v>
      </c>
      <c r="B346" s="51" t="s">
        <v>859</v>
      </c>
      <c r="C346" s="31">
        <v>55.25</v>
      </c>
      <c r="D346" s="36">
        <v>55.28</v>
      </c>
      <c r="E346" s="36">
        <v>54.32</v>
      </c>
      <c r="F346" s="36">
        <v>53.38</v>
      </c>
      <c r="G346" s="36">
        <v>52.42</v>
      </c>
      <c r="H346" s="36">
        <v>56.22</v>
      </c>
      <c r="I346" s="36">
        <v>57.18</v>
      </c>
      <c r="J346" s="36">
        <v>58.12</v>
      </c>
      <c r="K346" s="31">
        <v>56.25</v>
      </c>
      <c r="L346" s="31">
        <v>54.35</v>
      </c>
      <c r="M346" s="31">
        <v>108.36060000000001</v>
      </c>
      <c r="N346" s="1"/>
      <c r="O346" s="1"/>
    </row>
    <row r="347" spans="1:15" ht="12.75" customHeight="1">
      <c r="A347" s="33">
        <v>337</v>
      </c>
      <c r="B347" s="51" t="s">
        <v>469</v>
      </c>
      <c r="C347" s="31">
        <v>245.5</v>
      </c>
      <c r="D347" s="36">
        <v>247.67</v>
      </c>
      <c r="E347" s="36">
        <v>240.43</v>
      </c>
      <c r="F347" s="36">
        <v>235.37</v>
      </c>
      <c r="G347" s="36">
        <v>228.13</v>
      </c>
      <c r="H347" s="36">
        <v>252.73</v>
      </c>
      <c r="I347" s="36">
        <v>259.97000000000003</v>
      </c>
      <c r="J347" s="36">
        <v>265.02999999999997</v>
      </c>
      <c r="K347" s="31">
        <v>254.9</v>
      </c>
      <c r="L347" s="31">
        <v>242.6</v>
      </c>
      <c r="M347" s="31">
        <v>15.567909999999999</v>
      </c>
      <c r="N347" s="1"/>
      <c r="O347" s="1"/>
    </row>
    <row r="348" spans="1:15" ht="12.75" customHeight="1">
      <c r="A348" s="33">
        <v>338</v>
      </c>
      <c r="B348" s="51" t="s">
        <v>191</v>
      </c>
      <c r="C348" s="31">
        <v>237.95</v>
      </c>
      <c r="D348" s="36">
        <v>237.7</v>
      </c>
      <c r="E348" s="36">
        <v>236.2</v>
      </c>
      <c r="F348" s="36">
        <v>234.45</v>
      </c>
      <c r="G348" s="36">
        <v>232.95</v>
      </c>
      <c r="H348" s="36">
        <v>239.45</v>
      </c>
      <c r="I348" s="36">
        <v>240.95</v>
      </c>
      <c r="J348" s="36">
        <v>242.7</v>
      </c>
      <c r="K348" s="31">
        <v>239.2</v>
      </c>
      <c r="L348" s="31">
        <v>235.95</v>
      </c>
      <c r="M348" s="31">
        <v>75.684640000000002</v>
      </c>
      <c r="N348" s="1"/>
      <c r="O348" s="1"/>
    </row>
    <row r="349" spans="1:15" ht="12.75" customHeight="1">
      <c r="A349" s="33">
        <v>339</v>
      </c>
      <c r="B349" s="51" t="s">
        <v>473</v>
      </c>
      <c r="C349" s="31">
        <v>372.6</v>
      </c>
      <c r="D349" s="36">
        <v>373.37</v>
      </c>
      <c r="E349" s="36">
        <v>369.13</v>
      </c>
      <c r="F349" s="36">
        <v>365.67</v>
      </c>
      <c r="G349" s="36">
        <v>361.43</v>
      </c>
      <c r="H349" s="36">
        <v>376.83</v>
      </c>
      <c r="I349" s="36">
        <v>381.07</v>
      </c>
      <c r="J349" s="36">
        <v>384.53</v>
      </c>
      <c r="K349" s="31">
        <v>377.6</v>
      </c>
      <c r="L349" s="31">
        <v>369.9</v>
      </c>
      <c r="M349" s="31">
        <v>1.6699600000000001</v>
      </c>
      <c r="N349" s="1"/>
      <c r="O349" s="1"/>
    </row>
    <row r="350" spans="1:15" ht="12.75" customHeight="1">
      <c r="A350" s="33">
        <v>340</v>
      </c>
      <c r="B350" s="51" t="s">
        <v>192</v>
      </c>
      <c r="C350" s="31">
        <v>1164.2</v>
      </c>
      <c r="D350" s="36">
        <v>1159.4000000000001</v>
      </c>
      <c r="E350" s="36">
        <v>1145</v>
      </c>
      <c r="F350" s="36">
        <v>1125.8</v>
      </c>
      <c r="G350" s="36">
        <v>1111.4000000000001</v>
      </c>
      <c r="H350" s="36">
        <v>1178.5999999999999</v>
      </c>
      <c r="I350" s="36">
        <v>1193</v>
      </c>
      <c r="J350" s="36">
        <v>1212.2</v>
      </c>
      <c r="K350" s="31">
        <v>1173.8</v>
      </c>
      <c r="L350" s="31">
        <v>1140.2</v>
      </c>
      <c r="M350" s="31">
        <v>7.0813499999999996</v>
      </c>
      <c r="N350" s="1"/>
      <c r="O350" s="1"/>
    </row>
    <row r="351" spans="1:15" ht="12.75" customHeight="1">
      <c r="A351" s="33">
        <v>341</v>
      </c>
      <c r="B351" s="51" t="s">
        <v>194</v>
      </c>
      <c r="C351" s="31">
        <v>187.9</v>
      </c>
      <c r="D351" s="36">
        <v>187</v>
      </c>
      <c r="E351" s="36">
        <v>185.1</v>
      </c>
      <c r="F351" s="36">
        <v>182.3</v>
      </c>
      <c r="G351" s="36">
        <v>180.4</v>
      </c>
      <c r="H351" s="36">
        <v>189.8</v>
      </c>
      <c r="I351" s="36">
        <v>191.7</v>
      </c>
      <c r="J351" s="36">
        <v>194.5</v>
      </c>
      <c r="K351" s="31">
        <v>188.9</v>
      </c>
      <c r="L351" s="31">
        <v>184.2</v>
      </c>
      <c r="M351" s="31">
        <v>177.46404000000001</v>
      </c>
      <c r="N351" s="1"/>
      <c r="O351" s="1"/>
    </row>
    <row r="352" spans="1:15" ht="12.75" customHeight="1">
      <c r="A352" s="33">
        <v>342</v>
      </c>
      <c r="B352" s="51" t="s">
        <v>289</v>
      </c>
      <c r="C352" s="31">
        <v>278.05</v>
      </c>
      <c r="D352" s="36">
        <v>279.38</v>
      </c>
      <c r="E352" s="36">
        <v>274.17</v>
      </c>
      <c r="F352" s="36">
        <v>270.27999999999997</v>
      </c>
      <c r="G352" s="36">
        <v>265.07</v>
      </c>
      <c r="H352" s="36">
        <v>283.27</v>
      </c>
      <c r="I352" s="36">
        <v>288.48</v>
      </c>
      <c r="J352" s="36">
        <v>292.37</v>
      </c>
      <c r="K352" s="31">
        <v>284.60000000000002</v>
      </c>
      <c r="L352" s="31">
        <v>275.5</v>
      </c>
      <c r="M352" s="31">
        <v>29.48293</v>
      </c>
      <c r="N352" s="1"/>
      <c r="O352" s="1"/>
    </row>
    <row r="353" spans="1:15" ht="12.75" customHeight="1">
      <c r="A353" s="33">
        <v>343</v>
      </c>
      <c r="B353" s="51" t="s">
        <v>474</v>
      </c>
      <c r="C353" s="31">
        <v>1195.5</v>
      </c>
      <c r="D353" s="36">
        <v>1196.17</v>
      </c>
      <c r="E353" s="36">
        <v>1184.33</v>
      </c>
      <c r="F353" s="36">
        <v>1173.17</v>
      </c>
      <c r="G353" s="36">
        <v>1161.33</v>
      </c>
      <c r="H353" s="36">
        <v>1207.33</v>
      </c>
      <c r="I353" s="36">
        <v>1219.17</v>
      </c>
      <c r="J353" s="36">
        <v>1230.33</v>
      </c>
      <c r="K353" s="31">
        <v>1208</v>
      </c>
      <c r="L353" s="31">
        <v>1185</v>
      </c>
      <c r="M353" s="31">
        <v>2.97478</v>
      </c>
      <c r="N353" s="1"/>
      <c r="O353" s="1"/>
    </row>
    <row r="354" spans="1:15" ht="12.75" customHeight="1">
      <c r="A354" s="33">
        <v>344</v>
      </c>
      <c r="B354" s="51" t="s">
        <v>290</v>
      </c>
      <c r="C354" s="31">
        <v>856.55</v>
      </c>
      <c r="D354" s="36">
        <v>857.3</v>
      </c>
      <c r="E354" s="36">
        <v>847.25</v>
      </c>
      <c r="F354" s="36">
        <v>837.95</v>
      </c>
      <c r="G354" s="36">
        <v>827.9</v>
      </c>
      <c r="H354" s="36">
        <v>866.6</v>
      </c>
      <c r="I354" s="36">
        <v>876.65</v>
      </c>
      <c r="J354" s="36">
        <v>885.95</v>
      </c>
      <c r="K354" s="31">
        <v>867.35</v>
      </c>
      <c r="L354" s="31">
        <v>848</v>
      </c>
      <c r="M354" s="31">
        <v>23.402059999999999</v>
      </c>
      <c r="N354" s="1"/>
      <c r="O354" s="1"/>
    </row>
    <row r="355" spans="1:15" ht="12.75" customHeight="1">
      <c r="A355" s="33">
        <v>345</v>
      </c>
      <c r="B355" s="51" t="s">
        <v>193</v>
      </c>
      <c r="C355" s="31">
        <v>4272.7</v>
      </c>
      <c r="D355" s="36">
        <v>4263.57</v>
      </c>
      <c r="E355" s="36">
        <v>4229.13</v>
      </c>
      <c r="F355" s="36">
        <v>4185.57</v>
      </c>
      <c r="G355" s="36">
        <v>4151.13</v>
      </c>
      <c r="H355" s="36">
        <v>4307.13</v>
      </c>
      <c r="I355" s="36">
        <v>4341.57</v>
      </c>
      <c r="J355" s="36">
        <v>4385.13</v>
      </c>
      <c r="K355" s="31">
        <v>4298</v>
      </c>
      <c r="L355" s="31">
        <v>4220</v>
      </c>
      <c r="M355" s="31">
        <v>0.42071999999999998</v>
      </c>
      <c r="N355" s="1"/>
      <c r="O355" s="1"/>
    </row>
    <row r="356" spans="1:15" ht="12.75" customHeight="1">
      <c r="A356" s="33">
        <v>346</v>
      </c>
      <c r="B356" s="51" t="s">
        <v>475</v>
      </c>
      <c r="C356" s="31">
        <v>227.05</v>
      </c>
      <c r="D356" s="36">
        <v>227.72</v>
      </c>
      <c r="E356" s="36">
        <v>222.63</v>
      </c>
      <c r="F356" s="36">
        <v>218.22</v>
      </c>
      <c r="G356" s="36">
        <v>213.13</v>
      </c>
      <c r="H356" s="36">
        <v>232.13</v>
      </c>
      <c r="I356" s="36">
        <v>237.22</v>
      </c>
      <c r="J356" s="36">
        <v>241.63</v>
      </c>
      <c r="K356" s="31">
        <v>232.8</v>
      </c>
      <c r="L356" s="31">
        <v>223.3</v>
      </c>
      <c r="M356" s="31">
        <v>9.0165500000000005</v>
      </c>
      <c r="N356" s="1"/>
      <c r="O356" s="1"/>
    </row>
    <row r="357" spans="1:15" ht="12.75" customHeight="1">
      <c r="A357" s="33">
        <v>347</v>
      </c>
      <c r="B357" s="51" t="s">
        <v>195</v>
      </c>
      <c r="C357" s="31">
        <v>40036.35</v>
      </c>
      <c r="D357" s="36">
        <v>40292.879999999997</v>
      </c>
      <c r="E357" s="36">
        <v>39743.47</v>
      </c>
      <c r="F357" s="36">
        <v>39450.58</v>
      </c>
      <c r="G357" s="36">
        <v>38901.17</v>
      </c>
      <c r="H357" s="36">
        <v>40585.769999999997</v>
      </c>
      <c r="I357" s="36">
        <v>41135.18</v>
      </c>
      <c r="J357" s="36">
        <v>41428.07</v>
      </c>
      <c r="K357" s="31">
        <v>40842.300000000003</v>
      </c>
      <c r="L357" s="31">
        <v>40000</v>
      </c>
      <c r="M357" s="31">
        <v>0.37612000000000001</v>
      </c>
      <c r="N357" s="1"/>
      <c r="O357" s="1"/>
    </row>
    <row r="358" spans="1:15" ht="12.75" customHeight="1">
      <c r="A358" s="33">
        <v>348</v>
      </c>
      <c r="B358" s="51" t="s">
        <v>292</v>
      </c>
      <c r="C358" s="31">
        <v>1310.8</v>
      </c>
      <c r="D358" s="36">
        <v>1303.42</v>
      </c>
      <c r="E358" s="36">
        <v>1287.08</v>
      </c>
      <c r="F358" s="36">
        <v>1263.3699999999999</v>
      </c>
      <c r="G358" s="36">
        <v>1247.03</v>
      </c>
      <c r="H358" s="36">
        <v>1327.13</v>
      </c>
      <c r="I358" s="36">
        <v>1343.47</v>
      </c>
      <c r="J358" s="36">
        <v>1367.18</v>
      </c>
      <c r="K358" s="31">
        <v>1319.75</v>
      </c>
      <c r="L358" s="31">
        <v>1279.7</v>
      </c>
      <c r="M358" s="31">
        <v>1.76044</v>
      </c>
      <c r="N358" s="1"/>
      <c r="O358" s="1"/>
    </row>
    <row r="359" spans="1:15" ht="12.75" customHeight="1">
      <c r="A359" s="33">
        <v>349</v>
      </c>
      <c r="B359" s="51" t="s">
        <v>291</v>
      </c>
      <c r="C359" s="31">
        <v>766.45</v>
      </c>
      <c r="D359" s="36">
        <v>766.77</v>
      </c>
      <c r="E359" s="36">
        <v>758.18</v>
      </c>
      <c r="F359" s="36">
        <v>749.92</v>
      </c>
      <c r="G359" s="36">
        <v>741.33</v>
      </c>
      <c r="H359" s="36">
        <v>775.03</v>
      </c>
      <c r="I359" s="36">
        <v>783.62</v>
      </c>
      <c r="J359" s="36">
        <v>791.88</v>
      </c>
      <c r="K359" s="31">
        <v>775.35</v>
      </c>
      <c r="L359" s="31">
        <v>758.5</v>
      </c>
      <c r="M359" s="31">
        <v>7.7653600000000003</v>
      </c>
      <c r="N359" s="1"/>
      <c r="O359" s="1"/>
    </row>
    <row r="360" spans="1:15" ht="12.75" customHeight="1">
      <c r="A360" s="33">
        <v>350</v>
      </c>
      <c r="B360" s="51" t="s">
        <v>476</v>
      </c>
      <c r="C360" s="31">
        <v>167.95</v>
      </c>
      <c r="D360" s="36">
        <v>168.18</v>
      </c>
      <c r="E360" s="36">
        <v>166.07</v>
      </c>
      <c r="F360" s="36">
        <v>164.18</v>
      </c>
      <c r="G360" s="36">
        <v>162.07</v>
      </c>
      <c r="H360" s="36">
        <v>170.07</v>
      </c>
      <c r="I360" s="36">
        <v>172.18</v>
      </c>
      <c r="J360" s="36">
        <v>174.07</v>
      </c>
      <c r="K360" s="31">
        <v>170.3</v>
      </c>
      <c r="L360" s="31">
        <v>166.3</v>
      </c>
      <c r="M360" s="31">
        <v>13.94204</v>
      </c>
      <c r="N360" s="1"/>
      <c r="O360" s="1"/>
    </row>
    <row r="361" spans="1:15" ht="12.75" customHeight="1">
      <c r="A361" s="33">
        <v>351</v>
      </c>
      <c r="B361" s="51" t="s">
        <v>197</v>
      </c>
      <c r="C361" s="31">
        <v>5939.15</v>
      </c>
      <c r="D361" s="36">
        <v>5888.58</v>
      </c>
      <c r="E361" s="36">
        <v>5824.57</v>
      </c>
      <c r="F361" s="36">
        <v>5709.98</v>
      </c>
      <c r="G361" s="36">
        <v>5645.97</v>
      </c>
      <c r="H361" s="36">
        <v>6003.17</v>
      </c>
      <c r="I361" s="36">
        <v>6067.18</v>
      </c>
      <c r="J361" s="36">
        <v>6181.77</v>
      </c>
      <c r="K361" s="31">
        <v>5952.6</v>
      </c>
      <c r="L361" s="31">
        <v>5774</v>
      </c>
      <c r="M361" s="31">
        <v>3.6252</v>
      </c>
      <c r="N361" s="1"/>
      <c r="O361" s="1"/>
    </row>
    <row r="362" spans="1:15" ht="12.75" customHeight="1">
      <c r="A362" s="33">
        <v>352</v>
      </c>
      <c r="B362" s="51" t="s">
        <v>198</v>
      </c>
      <c r="C362" s="31">
        <v>244</v>
      </c>
      <c r="D362" s="36">
        <v>241.62</v>
      </c>
      <c r="E362" s="36">
        <v>238.73</v>
      </c>
      <c r="F362" s="36">
        <v>233.47</v>
      </c>
      <c r="G362" s="36">
        <v>230.58</v>
      </c>
      <c r="H362" s="36">
        <v>246.88</v>
      </c>
      <c r="I362" s="36">
        <v>249.77</v>
      </c>
      <c r="J362" s="36">
        <v>255.03</v>
      </c>
      <c r="K362" s="31">
        <v>244.5</v>
      </c>
      <c r="L362" s="31">
        <v>236.35</v>
      </c>
      <c r="M362" s="31">
        <v>28.87182</v>
      </c>
      <c r="N362" s="1"/>
      <c r="O362" s="1"/>
    </row>
    <row r="363" spans="1:15" ht="12.75" customHeight="1">
      <c r="A363" s="33">
        <v>353</v>
      </c>
      <c r="B363" s="51" t="s">
        <v>479</v>
      </c>
      <c r="C363" s="31">
        <v>3849.2</v>
      </c>
      <c r="D363" s="36">
        <v>3858.33</v>
      </c>
      <c r="E363" s="36">
        <v>3835.87</v>
      </c>
      <c r="F363" s="36">
        <v>3822.53</v>
      </c>
      <c r="G363" s="36">
        <v>3800.07</v>
      </c>
      <c r="H363" s="36">
        <v>3871.67</v>
      </c>
      <c r="I363" s="36">
        <v>3894.13</v>
      </c>
      <c r="J363" s="36">
        <v>3907.47</v>
      </c>
      <c r="K363" s="31">
        <v>3880.8</v>
      </c>
      <c r="L363" s="31">
        <v>3845</v>
      </c>
      <c r="M363" s="31">
        <v>0.12977</v>
      </c>
      <c r="N363" s="1"/>
      <c r="O363" s="1"/>
    </row>
    <row r="364" spans="1:15" ht="12.75" customHeight="1">
      <c r="A364" s="33">
        <v>354</v>
      </c>
      <c r="B364" s="51" t="s">
        <v>480</v>
      </c>
      <c r="C364" s="31">
        <v>1819.25</v>
      </c>
      <c r="D364" s="36">
        <v>1820.2</v>
      </c>
      <c r="E364" s="36">
        <v>1794.05</v>
      </c>
      <c r="F364" s="36">
        <v>1768.85</v>
      </c>
      <c r="G364" s="36">
        <v>1742.7</v>
      </c>
      <c r="H364" s="36">
        <v>1845.4</v>
      </c>
      <c r="I364" s="36">
        <v>1871.55</v>
      </c>
      <c r="J364" s="36">
        <v>1896.75</v>
      </c>
      <c r="K364" s="31">
        <v>1846.35</v>
      </c>
      <c r="L364" s="31">
        <v>1795</v>
      </c>
      <c r="M364" s="31">
        <v>1.56958</v>
      </c>
      <c r="N364" s="1"/>
      <c r="O364" s="1"/>
    </row>
    <row r="365" spans="1:15" ht="12.75" customHeight="1">
      <c r="A365" s="33">
        <v>355</v>
      </c>
      <c r="B365" s="51" t="s">
        <v>201</v>
      </c>
      <c r="C365" s="31">
        <v>3657.2</v>
      </c>
      <c r="D365" s="36">
        <v>3663.1</v>
      </c>
      <c r="E365" s="36">
        <v>3629.2</v>
      </c>
      <c r="F365" s="36">
        <v>3601.2</v>
      </c>
      <c r="G365" s="36">
        <v>3567.3</v>
      </c>
      <c r="H365" s="36">
        <v>3691.1</v>
      </c>
      <c r="I365" s="36">
        <v>3725</v>
      </c>
      <c r="J365" s="36">
        <v>3753</v>
      </c>
      <c r="K365" s="31">
        <v>3697</v>
      </c>
      <c r="L365" s="31">
        <v>3635.1</v>
      </c>
      <c r="M365" s="31">
        <v>1.8772500000000001</v>
      </c>
      <c r="N365" s="1"/>
      <c r="O365" s="1"/>
    </row>
    <row r="366" spans="1:15" ht="12.75" customHeight="1">
      <c r="A366" s="33">
        <v>356</v>
      </c>
      <c r="B366" s="51" t="s">
        <v>200</v>
      </c>
      <c r="C366" s="31">
        <v>2483.1999999999998</v>
      </c>
      <c r="D366" s="36">
        <v>2482.8200000000002</v>
      </c>
      <c r="E366" s="36">
        <v>2467.63</v>
      </c>
      <c r="F366" s="36">
        <v>2452.0700000000002</v>
      </c>
      <c r="G366" s="36">
        <v>2436.88</v>
      </c>
      <c r="H366" s="36">
        <v>2498.38</v>
      </c>
      <c r="I366" s="36">
        <v>2513.5700000000002</v>
      </c>
      <c r="J366" s="36">
        <v>2529.13</v>
      </c>
      <c r="K366" s="31">
        <v>2498</v>
      </c>
      <c r="L366" s="31">
        <v>2467.25</v>
      </c>
      <c r="M366" s="31">
        <v>5.4895399999999999</v>
      </c>
      <c r="N366" s="1"/>
      <c r="O366" s="1"/>
    </row>
    <row r="367" spans="1:15" ht="12.75" customHeight="1">
      <c r="A367" s="33">
        <v>357</v>
      </c>
      <c r="B367" s="51" t="s">
        <v>196</v>
      </c>
      <c r="C367" s="31">
        <v>1068.7</v>
      </c>
      <c r="D367" s="36">
        <v>1064.18</v>
      </c>
      <c r="E367" s="36">
        <v>1053.3699999999999</v>
      </c>
      <c r="F367" s="36">
        <v>1038.03</v>
      </c>
      <c r="G367" s="36">
        <v>1027.22</v>
      </c>
      <c r="H367" s="36">
        <v>1079.52</v>
      </c>
      <c r="I367" s="36">
        <v>1090.33</v>
      </c>
      <c r="J367" s="36">
        <v>1105.67</v>
      </c>
      <c r="K367" s="31">
        <v>1075</v>
      </c>
      <c r="L367" s="31">
        <v>1048.8499999999999</v>
      </c>
      <c r="M367" s="31">
        <v>56.017580000000002</v>
      </c>
      <c r="N367" s="1"/>
      <c r="O367" s="1"/>
    </row>
    <row r="368" spans="1:15" ht="12.75" customHeight="1">
      <c r="A368" s="33">
        <v>358</v>
      </c>
      <c r="B368" s="51" t="s">
        <v>481</v>
      </c>
      <c r="C368" s="31">
        <v>102.2</v>
      </c>
      <c r="D368" s="36">
        <v>102.85</v>
      </c>
      <c r="E368" s="36">
        <v>101.3</v>
      </c>
      <c r="F368" s="36">
        <v>100.4</v>
      </c>
      <c r="G368" s="36">
        <v>98.85</v>
      </c>
      <c r="H368" s="36">
        <v>103.75</v>
      </c>
      <c r="I368" s="36">
        <v>105.3</v>
      </c>
      <c r="J368" s="36">
        <v>106.2</v>
      </c>
      <c r="K368" s="31">
        <v>104.4</v>
      </c>
      <c r="L368" s="31">
        <v>101.95</v>
      </c>
      <c r="M368" s="31">
        <v>30.98969</v>
      </c>
      <c r="N368" s="1"/>
      <c r="O368" s="1"/>
    </row>
    <row r="369" spans="1:15" ht="12.75" customHeight="1">
      <c r="A369" s="33">
        <v>359</v>
      </c>
      <c r="B369" s="51" t="s">
        <v>477</v>
      </c>
      <c r="C369" s="31">
        <v>726.75</v>
      </c>
      <c r="D369" s="36">
        <v>714.1</v>
      </c>
      <c r="E369" s="36">
        <v>688.5</v>
      </c>
      <c r="F369" s="36">
        <v>650.25</v>
      </c>
      <c r="G369" s="36">
        <v>624.65</v>
      </c>
      <c r="H369" s="36">
        <v>752.35</v>
      </c>
      <c r="I369" s="36">
        <v>777.95</v>
      </c>
      <c r="J369" s="36">
        <v>816.2</v>
      </c>
      <c r="K369" s="31">
        <v>739.7</v>
      </c>
      <c r="L369" s="31">
        <v>675.85</v>
      </c>
      <c r="M369" s="31">
        <v>18.646049999999999</v>
      </c>
      <c r="N369" s="1"/>
      <c r="O369" s="1"/>
    </row>
    <row r="370" spans="1:15" ht="12.75" customHeight="1">
      <c r="A370" s="33">
        <v>360</v>
      </c>
      <c r="B370" s="51" t="s">
        <v>478</v>
      </c>
      <c r="C370" s="31">
        <v>361</v>
      </c>
      <c r="D370" s="36">
        <v>362.05</v>
      </c>
      <c r="E370" s="36">
        <v>355.4</v>
      </c>
      <c r="F370" s="36">
        <v>349.8</v>
      </c>
      <c r="G370" s="36">
        <v>343.15</v>
      </c>
      <c r="H370" s="36">
        <v>367.65</v>
      </c>
      <c r="I370" s="36">
        <v>374.3</v>
      </c>
      <c r="J370" s="36">
        <v>379.9</v>
      </c>
      <c r="K370" s="31">
        <v>368.7</v>
      </c>
      <c r="L370" s="31">
        <v>356.45</v>
      </c>
      <c r="M370" s="31">
        <v>3.5491799999999998</v>
      </c>
      <c r="N370" s="1"/>
      <c r="O370" s="1"/>
    </row>
    <row r="371" spans="1:15" ht="12.75" customHeight="1">
      <c r="A371" s="33">
        <v>361</v>
      </c>
      <c r="B371" s="51" t="s">
        <v>482</v>
      </c>
      <c r="C371" s="31">
        <v>1459.9</v>
      </c>
      <c r="D371" s="36">
        <v>1454.27</v>
      </c>
      <c r="E371" s="36">
        <v>1436.53</v>
      </c>
      <c r="F371" s="36">
        <v>1413.17</v>
      </c>
      <c r="G371" s="36">
        <v>1395.43</v>
      </c>
      <c r="H371" s="36">
        <v>1477.63</v>
      </c>
      <c r="I371" s="36">
        <v>1495.37</v>
      </c>
      <c r="J371" s="36">
        <v>1518.73</v>
      </c>
      <c r="K371" s="31">
        <v>1472</v>
      </c>
      <c r="L371" s="31">
        <v>1430.9</v>
      </c>
      <c r="M371" s="31">
        <v>1.3263</v>
      </c>
      <c r="N371" s="1"/>
      <c r="O371" s="1"/>
    </row>
    <row r="372" spans="1:15" ht="12.75" customHeight="1">
      <c r="A372" s="33">
        <v>362</v>
      </c>
      <c r="B372" s="51" t="s">
        <v>203</v>
      </c>
      <c r="C372" s="31">
        <v>5167.95</v>
      </c>
      <c r="D372" s="36">
        <v>5130.5200000000004</v>
      </c>
      <c r="E372" s="36">
        <v>5082.68</v>
      </c>
      <c r="F372" s="36">
        <v>4997.42</v>
      </c>
      <c r="G372" s="36">
        <v>4949.58</v>
      </c>
      <c r="H372" s="36">
        <v>5215.78</v>
      </c>
      <c r="I372" s="36">
        <v>5263.62</v>
      </c>
      <c r="J372" s="36">
        <v>5348.88</v>
      </c>
      <c r="K372" s="31">
        <v>5178.3500000000004</v>
      </c>
      <c r="L372" s="31">
        <v>5045.25</v>
      </c>
      <c r="M372" s="31">
        <v>5.1398999999999999</v>
      </c>
      <c r="N372" s="1"/>
      <c r="O372" s="1"/>
    </row>
    <row r="373" spans="1:15" ht="12.75" customHeight="1">
      <c r="A373" s="33">
        <v>363</v>
      </c>
      <c r="B373" s="51" t="s">
        <v>483</v>
      </c>
      <c r="C373" s="31">
        <v>1177.3</v>
      </c>
      <c r="D373" s="36">
        <v>1181.53</v>
      </c>
      <c r="E373" s="36">
        <v>1166.07</v>
      </c>
      <c r="F373" s="36">
        <v>1154.83</v>
      </c>
      <c r="G373" s="36">
        <v>1139.3699999999999</v>
      </c>
      <c r="H373" s="36">
        <v>1192.77</v>
      </c>
      <c r="I373" s="36">
        <v>1208.23</v>
      </c>
      <c r="J373" s="36">
        <v>1219.47</v>
      </c>
      <c r="K373" s="31">
        <v>1197</v>
      </c>
      <c r="L373" s="31">
        <v>1170.3</v>
      </c>
      <c r="M373" s="31">
        <v>0.88205999999999996</v>
      </c>
      <c r="N373" s="1"/>
      <c r="O373" s="1"/>
    </row>
    <row r="374" spans="1:15" ht="12.75" customHeight="1">
      <c r="A374" s="33">
        <v>364</v>
      </c>
      <c r="B374" s="51" t="s">
        <v>293</v>
      </c>
      <c r="C374" s="31">
        <v>381.9</v>
      </c>
      <c r="D374" s="36">
        <v>381.92</v>
      </c>
      <c r="E374" s="36">
        <v>376.98</v>
      </c>
      <c r="F374" s="36">
        <v>372.07</v>
      </c>
      <c r="G374" s="36">
        <v>367.13</v>
      </c>
      <c r="H374" s="36">
        <v>386.83</v>
      </c>
      <c r="I374" s="36">
        <v>391.77</v>
      </c>
      <c r="J374" s="36">
        <v>396.68</v>
      </c>
      <c r="K374" s="31">
        <v>386.85</v>
      </c>
      <c r="L374" s="31">
        <v>377</v>
      </c>
      <c r="M374" s="31">
        <v>15.971349999999999</v>
      </c>
      <c r="N374" s="1"/>
      <c r="O374" s="1"/>
    </row>
    <row r="375" spans="1:15" ht="12.75" customHeight="1">
      <c r="A375" s="33">
        <v>365</v>
      </c>
      <c r="B375" s="51" t="s">
        <v>199</v>
      </c>
      <c r="C375" s="31">
        <v>279.55</v>
      </c>
      <c r="D375" s="36">
        <v>279.27</v>
      </c>
      <c r="E375" s="36">
        <v>275.08</v>
      </c>
      <c r="F375" s="36">
        <v>270.62</v>
      </c>
      <c r="G375" s="36">
        <v>266.43</v>
      </c>
      <c r="H375" s="36">
        <v>283.73</v>
      </c>
      <c r="I375" s="36">
        <v>287.92</v>
      </c>
      <c r="J375" s="36">
        <v>292.38</v>
      </c>
      <c r="K375" s="31">
        <v>283.45</v>
      </c>
      <c r="L375" s="31">
        <v>274.8</v>
      </c>
      <c r="M375" s="31">
        <v>161.83428000000001</v>
      </c>
      <c r="N375" s="1"/>
      <c r="O375" s="1"/>
    </row>
    <row r="376" spans="1:15" ht="12.75" customHeight="1">
      <c r="A376" s="33">
        <v>366</v>
      </c>
      <c r="B376" s="51" t="s">
        <v>204</v>
      </c>
      <c r="C376" s="31">
        <v>195.15</v>
      </c>
      <c r="D376" s="36">
        <v>194.83</v>
      </c>
      <c r="E376" s="36">
        <v>194.02</v>
      </c>
      <c r="F376" s="36">
        <v>192.88</v>
      </c>
      <c r="G376" s="36">
        <v>192.07</v>
      </c>
      <c r="H376" s="36">
        <v>195.97</v>
      </c>
      <c r="I376" s="36">
        <v>196.78</v>
      </c>
      <c r="J376" s="36">
        <v>197.92</v>
      </c>
      <c r="K376" s="31">
        <v>195.65</v>
      </c>
      <c r="L376" s="31">
        <v>193.7</v>
      </c>
      <c r="M376" s="31">
        <v>109.41807</v>
      </c>
      <c r="N376" s="1"/>
      <c r="O376" s="1"/>
    </row>
    <row r="377" spans="1:15" ht="12.75" customHeight="1">
      <c r="A377" s="33">
        <v>367</v>
      </c>
      <c r="B377" s="51" t="s">
        <v>484</v>
      </c>
      <c r="C377" s="31">
        <v>583.35</v>
      </c>
      <c r="D377" s="36">
        <v>582.47</v>
      </c>
      <c r="E377" s="36">
        <v>567.92999999999995</v>
      </c>
      <c r="F377" s="36">
        <v>552.52</v>
      </c>
      <c r="G377" s="36">
        <v>537.98</v>
      </c>
      <c r="H377" s="36">
        <v>597.88</v>
      </c>
      <c r="I377" s="36">
        <v>612.41999999999996</v>
      </c>
      <c r="J377" s="36">
        <v>627.83000000000004</v>
      </c>
      <c r="K377" s="31">
        <v>597</v>
      </c>
      <c r="L377" s="31">
        <v>567.04999999999995</v>
      </c>
      <c r="M377" s="31">
        <v>42.701270000000001</v>
      </c>
      <c r="N377" s="1"/>
      <c r="O377" s="1"/>
    </row>
    <row r="378" spans="1:15" ht="12.75" customHeight="1">
      <c r="A378" s="33">
        <v>368</v>
      </c>
      <c r="B378" s="51" t="s">
        <v>294</v>
      </c>
      <c r="C378" s="31">
        <v>630.70000000000005</v>
      </c>
      <c r="D378" s="36">
        <v>629.04999999999995</v>
      </c>
      <c r="E378" s="36">
        <v>623.20000000000005</v>
      </c>
      <c r="F378" s="36">
        <v>615.70000000000005</v>
      </c>
      <c r="G378" s="36">
        <v>609.85</v>
      </c>
      <c r="H378" s="36">
        <v>636.54999999999995</v>
      </c>
      <c r="I378" s="36">
        <v>642.4</v>
      </c>
      <c r="J378" s="36">
        <v>649.9</v>
      </c>
      <c r="K378" s="31">
        <v>634.9</v>
      </c>
      <c r="L378" s="31">
        <v>621.54999999999995</v>
      </c>
      <c r="M378" s="31">
        <v>1.6121399999999999</v>
      </c>
      <c r="N378" s="1"/>
      <c r="O378" s="1"/>
    </row>
    <row r="379" spans="1:15" ht="12.75" customHeight="1">
      <c r="A379" s="33">
        <v>369</v>
      </c>
      <c r="B379" s="51" t="s">
        <v>485</v>
      </c>
      <c r="C379" s="31">
        <v>737.8</v>
      </c>
      <c r="D379" s="36">
        <v>741.33</v>
      </c>
      <c r="E379" s="36">
        <v>727.67</v>
      </c>
      <c r="F379" s="36">
        <v>717.53</v>
      </c>
      <c r="G379" s="36">
        <v>703.87</v>
      </c>
      <c r="H379" s="36">
        <v>751.47</v>
      </c>
      <c r="I379" s="36">
        <v>765.13</v>
      </c>
      <c r="J379" s="36">
        <v>775.27</v>
      </c>
      <c r="K379" s="31">
        <v>755</v>
      </c>
      <c r="L379" s="31">
        <v>731.2</v>
      </c>
      <c r="M379" s="31">
        <v>2.3019099999999999</v>
      </c>
      <c r="N379" s="1"/>
      <c r="O379" s="1"/>
    </row>
    <row r="380" spans="1:15" ht="12.75" customHeight="1">
      <c r="A380" s="33">
        <v>370</v>
      </c>
      <c r="B380" s="51" t="s">
        <v>486</v>
      </c>
      <c r="C380" s="31">
        <v>134.15</v>
      </c>
      <c r="D380" s="36">
        <v>134.33000000000001</v>
      </c>
      <c r="E380" s="36">
        <v>132.16999999999999</v>
      </c>
      <c r="F380" s="36">
        <v>130.18</v>
      </c>
      <c r="G380" s="36">
        <v>128.02000000000001</v>
      </c>
      <c r="H380" s="36">
        <v>136.32</v>
      </c>
      <c r="I380" s="36">
        <v>138.47999999999999</v>
      </c>
      <c r="J380" s="36">
        <v>140.47</v>
      </c>
      <c r="K380" s="31">
        <v>136.5</v>
      </c>
      <c r="L380" s="31">
        <v>132.35</v>
      </c>
      <c r="M380" s="31">
        <v>2.1148600000000002</v>
      </c>
      <c r="N380" s="1"/>
      <c r="O380" s="1"/>
    </row>
    <row r="381" spans="1:15" ht="12.75" customHeight="1">
      <c r="A381" s="33">
        <v>371</v>
      </c>
      <c r="B381" s="51" t="s">
        <v>295</v>
      </c>
      <c r="C381" s="31">
        <v>17230.849999999999</v>
      </c>
      <c r="D381" s="36">
        <v>17312.7</v>
      </c>
      <c r="E381" s="36">
        <v>16938.150000000001</v>
      </c>
      <c r="F381" s="36">
        <v>16645.45</v>
      </c>
      <c r="G381" s="36">
        <v>16270.9</v>
      </c>
      <c r="H381" s="36">
        <v>17605.400000000001</v>
      </c>
      <c r="I381" s="36">
        <v>17979.95</v>
      </c>
      <c r="J381" s="36">
        <v>18272.650000000001</v>
      </c>
      <c r="K381" s="31">
        <v>17687.25</v>
      </c>
      <c r="L381" s="31">
        <v>17020</v>
      </c>
      <c r="M381" s="31">
        <v>4.2020000000000002E-2</v>
      </c>
      <c r="N381" s="1"/>
      <c r="O381" s="1"/>
    </row>
    <row r="382" spans="1:15" ht="12.75" customHeight="1">
      <c r="A382" s="33">
        <v>372</v>
      </c>
      <c r="B382" s="51" t="s">
        <v>202</v>
      </c>
      <c r="C382" s="31">
        <v>73.7</v>
      </c>
      <c r="D382" s="36">
        <v>73.25</v>
      </c>
      <c r="E382" s="36">
        <v>72.3</v>
      </c>
      <c r="F382" s="36">
        <v>70.900000000000006</v>
      </c>
      <c r="G382" s="36">
        <v>69.95</v>
      </c>
      <c r="H382" s="36">
        <v>74.650000000000006</v>
      </c>
      <c r="I382" s="36">
        <v>75.599999999999994</v>
      </c>
      <c r="J382" s="36">
        <v>77</v>
      </c>
      <c r="K382" s="31">
        <v>74.2</v>
      </c>
      <c r="L382" s="31">
        <v>71.849999999999994</v>
      </c>
      <c r="M382" s="31">
        <v>1103.88816</v>
      </c>
      <c r="N382" s="1"/>
      <c r="O382" s="1"/>
    </row>
    <row r="383" spans="1:15" ht="12.75" customHeight="1">
      <c r="A383" s="33">
        <v>373</v>
      </c>
      <c r="B383" s="51" t="s">
        <v>206</v>
      </c>
      <c r="C383" s="31">
        <v>1774.2</v>
      </c>
      <c r="D383" s="36">
        <v>1777.05</v>
      </c>
      <c r="E383" s="36">
        <v>1765.1</v>
      </c>
      <c r="F383" s="36">
        <v>1756</v>
      </c>
      <c r="G383" s="36">
        <v>1744.05</v>
      </c>
      <c r="H383" s="36">
        <v>1786.15</v>
      </c>
      <c r="I383" s="36">
        <v>1798.1</v>
      </c>
      <c r="J383" s="36">
        <v>1807.2</v>
      </c>
      <c r="K383" s="31">
        <v>1789</v>
      </c>
      <c r="L383" s="31">
        <v>1767.95</v>
      </c>
      <c r="M383" s="31">
        <v>3.7497600000000002</v>
      </c>
      <c r="N383" s="1"/>
      <c r="O383" s="1"/>
    </row>
    <row r="384" spans="1:15" ht="12.75" customHeight="1">
      <c r="A384" s="33">
        <v>374</v>
      </c>
      <c r="B384" s="51" t="s">
        <v>487</v>
      </c>
      <c r="C384" s="31">
        <v>443.15</v>
      </c>
      <c r="D384" s="36">
        <v>440.58</v>
      </c>
      <c r="E384" s="36">
        <v>431.72</v>
      </c>
      <c r="F384" s="36">
        <v>420.28</v>
      </c>
      <c r="G384" s="36">
        <v>411.42</v>
      </c>
      <c r="H384" s="36">
        <v>452.02</v>
      </c>
      <c r="I384" s="36">
        <v>460.88</v>
      </c>
      <c r="J384" s="36">
        <v>472.32</v>
      </c>
      <c r="K384" s="31">
        <v>449.45</v>
      </c>
      <c r="L384" s="31">
        <v>429.15</v>
      </c>
      <c r="M384" s="31">
        <v>10.14302</v>
      </c>
      <c r="N384" s="1"/>
      <c r="O384" s="1"/>
    </row>
    <row r="385" spans="1:15" ht="12.75" customHeight="1">
      <c r="A385" s="33">
        <v>375</v>
      </c>
      <c r="B385" s="51" t="s">
        <v>490</v>
      </c>
      <c r="C385" s="31">
        <v>1217.05</v>
      </c>
      <c r="D385" s="36">
        <v>1216.42</v>
      </c>
      <c r="E385" s="36">
        <v>1204.83</v>
      </c>
      <c r="F385" s="36">
        <v>1192.6199999999999</v>
      </c>
      <c r="G385" s="36">
        <v>1181.03</v>
      </c>
      <c r="H385" s="36">
        <v>1228.6300000000001</v>
      </c>
      <c r="I385" s="36">
        <v>1240.22</v>
      </c>
      <c r="J385" s="36">
        <v>1252.43</v>
      </c>
      <c r="K385" s="31">
        <v>1228</v>
      </c>
      <c r="L385" s="31">
        <v>1204.2</v>
      </c>
      <c r="M385" s="31">
        <v>1.6224799999999999</v>
      </c>
      <c r="N385" s="1"/>
      <c r="O385" s="1"/>
    </row>
    <row r="386" spans="1:15" ht="12.75" customHeight="1">
      <c r="A386" s="33">
        <v>376</v>
      </c>
      <c r="B386" s="51" t="s">
        <v>491</v>
      </c>
      <c r="C386" s="31">
        <v>170.95</v>
      </c>
      <c r="D386" s="36">
        <v>171.32</v>
      </c>
      <c r="E386" s="36">
        <v>167.93</v>
      </c>
      <c r="F386" s="36">
        <v>164.92</v>
      </c>
      <c r="G386" s="36">
        <v>161.53</v>
      </c>
      <c r="H386" s="36">
        <v>174.33</v>
      </c>
      <c r="I386" s="36">
        <v>177.72</v>
      </c>
      <c r="J386" s="36">
        <v>180.73</v>
      </c>
      <c r="K386" s="31">
        <v>174.7</v>
      </c>
      <c r="L386" s="31">
        <v>168.3</v>
      </c>
      <c r="M386" s="31">
        <v>548.96100999999999</v>
      </c>
      <c r="N386" s="1"/>
      <c r="O386" s="1"/>
    </row>
    <row r="387" spans="1:15" ht="12.75" customHeight="1">
      <c r="A387" s="33">
        <v>377</v>
      </c>
      <c r="B387" s="51" t="s">
        <v>207</v>
      </c>
      <c r="C387" s="31">
        <v>172.45</v>
      </c>
      <c r="D387" s="36">
        <v>172.17</v>
      </c>
      <c r="E387" s="36">
        <v>170.88</v>
      </c>
      <c r="F387" s="36">
        <v>169.32</v>
      </c>
      <c r="G387" s="36">
        <v>168.03</v>
      </c>
      <c r="H387" s="36">
        <v>173.73</v>
      </c>
      <c r="I387" s="36">
        <v>175.02</v>
      </c>
      <c r="J387" s="36">
        <v>176.58</v>
      </c>
      <c r="K387" s="31">
        <v>173.45</v>
      </c>
      <c r="L387" s="31">
        <v>170.6</v>
      </c>
      <c r="M387" s="31">
        <v>13.243930000000001</v>
      </c>
      <c r="N387" s="1"/>
      <c r="O387" s="1"/>
    </row>
    <row r="388" spans="1:15" ht="12.75" customHeight="1">
      <c r="A388" s="33">
        <v>378</v>
      </c>
      <c r="B388" s="51" t="s">
        <v>492</v>
      </c>
      <c r="C388" s="31">
        <v>1019.6</v>
      </c>
      <c r="D388" s="36">
        <v>1022.62</v>
      </c>
      <c r="E388" s="36">
        <v>1011.63</v>
      </c>
      <c r="F388" s="36">
        <v>1003.67</v>
      </c>
      <c r="G388" s="36">
        <v>992.68</v>
      </c>
      <c r="H388" s="36">
        <v>1030.58</v>
      </c>
      <c r="I388" s="36">
        <v>1041.57</v>
      </c>
      <c r="J388" s="36">
        <v>1049.53</v>
      </c>
      <c r="K388" s="31">
        <v>1033.5999999999999</v>
      </c>
      <c r="L388" s="31">
        <v>1014.65</v>
      </c>
      <c r="M388" s="31">
        <v>2.2677499999999999</v>
      </c>
      <c r="N388" s="1"/>
      <c r="O388" s="1"/>
    </row>
    <row r="389" spans="1:15" ht="12.75" customHeight="1">
      <c r="A389" s="33">
        <v>379</v>
      </c>
      <c r="B389" s="51" t="s">
        <v>493</v>
      </c>
      <c r="C389" s="31">
        <v>513.95000000000005</v>
      </c>
      <c r="D389" s="36">
        <v>513.41999999999996</v>
      </c>
      <c r="E389" s="36">
        <v>509.03</v>
      </c>
      <c r="F389" s="36">
        <v>504.12</v>
      </c>
      <c r="G389" s="36">
        <v>499.73</v>
      </c>
      <c r="H389" s="36">
        <v>518.33000000000004</v>
      </c>
      <c r="I389" s="36">
        <v>522.72</v>
      </c>
      <c r="J389" s="36">
        <v>527.63</v>
      </c>
      <c r="K389" s="31">
        <v>517.79999999999995</v>
      </c>
      <c r="L389" s="31">
        <v>508.5</v>
      </c>
      <c r="M389" s="31">
        <v>5.0453999999999999</v>
      </c>
      <c r="N389" s="1"/>
      <c r="O389" s="1"/>
    </row>
    <row r="390" spans="1:15" ht="12.75" customHeight="1">
      <c r="A390" s="33">
        <v>380</v>
      </c>
      <c r="B390" s="51" t="s">
        <v>494</v>
      </c>
      <c r="C390" s="31">
        <v>239</v>
      </c>
      <c r="D390" s="36">
        <v>236.8</v>
      </c>
      <c r="E390" s="36">
        <v>233.2</v>
      </c>
      <c r="F390" s="36">
        <v>227.4</v>
      </c>
      <c r="G390" s="36">
        <v>223.8</v>
      </c>
      <c r="H390" s="36">
        <v>242.6</v>
      </c>
      <c r="I390" s="36">
        <v>246.2</v>
      </c>
      <c r="J390" s="36">
        <v>252</v>
      </c>
      <c r="K390" s="31">
        <v>240.4</v>
      </c>
      <c r="L390" s="31">
        <v>231</v>
      </c>
      <c r="M390" s="31">
        <v>11.052</v>
      </c>
      <c r="N390" s="1"/>
      <c r="O390" s="1"/>
    </row>
    <row r="391" spans="1:15" ht="12.75" customHeight="1">
      <c r="A391" s="33">
        <v>381</v>
      </c>
      <c r="B391" s="51" t="s">
        <v>495</v>
      </c>
      <c r="C391" s="31">
        <v>128.30000000000001</v>
      </c>
      <c r="D391" s="36">
        <v>128.18</v>
      </c>
      <c r="E391" s="36">
        <v>126.37</v>
      </c>
      <c r="F391" s="36">
        <v>124.43</v>
      </c>
      <c r="G391" s="36">
        <v>122.62</v>
      </c>
      <c r="H391" s="36">
        <v>130.12</v>
      </c>
      <c r="I391" s="36">
        <v>131.93</v>
      </c>
      <c r="J391" s="36">
        <v>133.87</v>
      </c>
      <c r="K391" s="31">
        <v>130</v>
      </c>
      <c r="L391" s="31">
        <v>126.25</v>
      </c>
      <c r="M391" s="31">
        <v>52.732050000000001</v>
      </c>
      <c r="N391" s="1"/>
      <c r="O391" s="1"/>
    </row>
    <row r="392" spans="1:15" ht="12.75" customHeight="1">
      <c r="A392" s="33">
        <v>382</v>
      </c>
      <c r="B392" s="51" t="s">
        <v>496</v>
      </c>
      <c r="C392" s="31">
        <v>2736.05</v>
      </c>
      <c r="D392" s="36">
        <v>2724.37</v>
      </c>
      <c r="E392" s="36">
        <v>2682.68</v>
      </c>
      <c r="F392" s="36">
        <v>2629.32</v>
      </c>
      <c r="G392" s="36">
        <v>2587.63</v>
      </c>
      <c r="H392" s="36">
        <v>2777.73</v>
      </c>
      <c r="I392" s="36">
        <v>2819.42</v>
      </c>
      <c r="J392" s="36">
        <v>2872.78</v>
      </c>
      <c r="K392" s="31">
        <v>2766.05</v>
      </c>
      <c r="L392" s="31">
        <v>2671</v>
      </c>
      <c r="M392" s="31">
        <v>0.13089000000000001</v>
      </c>
      <c r="N392" s="1"/>
      <c r="O392" s="1"/>
    </row>
    <row r="393" spans="1:15" ht="12.75" customHeight="1">
      <c r="A393" s="33">
        <v>383</v>
      </c>
      <c r="B393" s="51" t="s">
        <v>497</v>
      </c>
      <c r="C393" s="31">
        <v>60.55</v>
      </c>
      <c r="D393" s="36">
        <v>59.92</v>
      </c>
      <c r="E393" s="36">
        <v>58.83</v>
      </c>
      <c r="F393" s="36">
        <v>57.12</v>
      </c>
      <c r="G393" s="36">
        <v>56.03</v>
      </c>
      <c r="H393" s="36">
        <v>61.63</v>
      </c>
      <c r="I393" s="36">
        <v>62.72</v>
      </c>
      <c r="J393" s="36">
        <v>64.430000000000007</v>
      </c>
      <c r="K393" s="31">
        <v>61</v>
      </c>
      <c r="L393" s="31">
        <v>58.2</v>
      </c>
      <c r="M393" s="31">
        <v>47.70411</v>
      </c>
      <c r="N393" s="1"/>
      <c r="O393" s="1"/>
    </row>
    <row r="394" spans="1:15" ht="12.75" customHeight="1">
      <c r="A394" s="33">
        <v>384</v>
      </c>
      <c r="B394" s="51" t="s">
        <v>498</v>
      </c>
      <c r="C394" s="31">
        <v>1995.7</v>
      </c>
      <c r="D394" s="36">
        <v>2003.85</v>
      </c>
      <c r="E394" s="36">
        <v>1982.15</v>
      </c>
      <c r="F394" s="36">
        <v>1968.6</v>
      </c>
      <c r="G394" s="36">
        <v>1946.9</v>
      </c>
      <c r="H394" s="36">
        <v>2017.4</v>
      </c>
      <c r="I394" s="36">
        <v>2039.1</v>
      </c>
      <c r="J394" s="36">
        <v>2052.65</v>
      </c>
      <c r="K394" s="31">
        <v>2025.55</v>
      </c>
      <c r="L394" s="31">
        <v>1990.3</v>
      </c>
      <c r="M394" s="31">
        <v>1.59992</v>
      </c>
      <c r="N394" s="1"/>
      <c r="O394" s="1"/>
    </row>
    <row r="395" spans="1:15" ht="12.75" customHeight="1">
      <c r="A395" s="33">
        <v>385</v>
      </c>
      <c r="B395" s="51" t="s">
        <v>209</v>
      </c>
      <c r="C395" s="31">
        <v>228.6</v>
      </c>
      <c r="D395" s="36">
        <v>228.15</v>
      </c>
      <c r="E395" s="36">
        <v>225.7</v>
      </c>
      <c r="F395" s="36">
        <v>222.8</v>
      </c>
      <c r="G395" s="36">
        <v>220.35</v>
      </c>
      <c r="H395" s="36">
        <v>231.05</v>
      </c>
      <c r="I395" s="36">
        <v>233.5</v>
      </c>
      <c r="J395" s="36">
        <v>236.4</v>
      </c>
      <c r="K395" s="31">
        <v>230.6</v>
      </c>
      <c r="L395" s="31">
        <v>225.25</v>
      </c>
      <c r="M395" s="31">
        <v>58.15513</v>
      </c>
      <c r="N395" s="1"/>
      <c r="O395" s="1"/>
    </row>
    <row r="396" spans="1:15" ht="12.75" customHeight="1">
      <c r="A396" s="33">
        <v>386</v>
      </c>
      <c r="B396" s="51" t="s">
        <v>210</v>
      </c>
      <c r="C396" s="31">
        <v>246.5</v>
      </c>
      <c r="D396" s="36">
        <v>246.03</v>
      </c>
      <c r="E396" s="36">
        <v>241.07</v>
      </c>
      <c r="F396" s="36">
        <v>235.63</v>
      </c>
      <c r="G396" s="36">
        <v>230.67</v>
      </c>
      <c r="H396" s="36">
        <v>251.47</v>
      </c>
      <c r="I396" s="36">
        <v>256.43</v>
      </c>
      <c r="J396" s="36">
        <v>261.87</v>
      </c>
      <c r="K396" s="31">
        <v>251</v>
      </c>
      <c r="L396" s="31">
        <v>240.6</v>
      </c>
      <c r="M396" s="31">
        <v>194.65778</v>
      </c>
      <c r="N396" s="1"/>
      <c r="O396" s="1"/>
    </row>
    <row r="397" spans="1:15" ht="12.75" customHeight="1">
      <c r="A397" s="33">
        <v>387</v>
      </c>
      <c r="B397" s="51" t="s">
        <v>499</v>
      </c>
      <c r="C397" s="31">
        <v>158.44999999999999</v>
      </c>
      <c r="D397" s="36">
        <v>158.83000000000001</v>
      </c>
      <c r="E397" s="36">
        <v>156.77000000000001</v>
      </c>
      <c r="F397" s="36">
        <v>155.08000000000001</v>
      </c>
      <c r="G397" s="36">
        <v>153.02000000000001</v>
      </c>
      <c r="H397" s="36">
        <v>160.52000000000001</v>
      </c>
      <c r="I397" s="36">
        <v>162.58000000000001</v>
      </c>
      <c r="J397" s="36">
        <v>164.27</v>
      </c>
      <c r="K397" s="31">
        <v>160.9</v>
      </c>
      <c r="L397" s="31">
        <v>157.15</v>
      </c>
      <c r="M397" s="31">
        <v>19.80395</v>
      </c>
      <c r="N397" s="1"/>
      <c r="O397" s="1"/>
    </row>
    <row r="398" spans="1:15" ht="12.75" customHeight="1">
      <c r="A398" s="33">
        <v>388</v>
      </c>
      <c r="B398" s="51" t="s">
        <v>500</v>
      </c>
      <c r="C398" s="31">
        <v>908.3</v>
      </c>
      <c r="D398" s="36">
        <v>910.4</v>
      </c>
      <c r="E398" s="36">
        <v>902.9</v>
      </c>
      <c r="F398" s="36">
        <v>897.5</v>
      </c>
      <c r="G398" s="36">
        <v>890</v>
      </c>
      <c r="H398" s="36">
        <v>915.8</v>
      </c>
      <c r="I398" s="36">
        <v>923.3</v>
      </c>
      <c r="J398" s="36">
        <v>928.7</v>
      </c>
      <c r="K398" s="31">
        <v>917.9</v>
      </c>
      <c r="L398" s="31">
        <v>905</v>
      </c>
      <c r="M398" s="31">
        <v>0.64956999999999998</v>
      </c>
      <c r="N398" s="1"/>
      <c r="O398" s="1"/>
    </row>
    <row r="399" spans="1:15" ht="12.75" customHeight="1">
      <c r="A399" s="33">
        <v>389</v>
      </c>
      <c r="B399" s="51" t="s">
        <v>211</v>
      </c>
      <c r="C399" s="31">
        <v>2453.3000000000002</v>
      </c>
      <c r="D399" s="36">
        <v>2454.6999999999998</v>
      </c>
      <c r="E399" s="36">
        <v>2443.6</v>
      </c>
      <c r="F399" s="36">
        <v>2433.9</v>
      </c>
      <c r="G399" s="36">
        <v>2422.8000000000002</v>
      </c>
      <c r="H399" s="36">
        <v>2464.4</v>
      </c>
      <c r="I399" s="36">
        <v>2475.5</v>
      </c>
      <c r="J399" s="36">
        <v>2485.1999999999998</v>
      </c>
      <c r="K399" s="31">
        <v>2465.8000000000002</v>
      </c>
      <c r="L399" s="31">
        <v>2445</v>
      </c>
      <c r="M399" s="31">
        <v>46.048180000000002</v>
      </c>
      <c r="N399" s="1"/>
      <c r="O399" s="1"/>
    </row>
    <row r="400" spans="1:15" ht="12.75" customHeight="1">
      <c r="A400" s="33">
        <v>390</v>
      </c>
      <c r="B400" s="51" t="s">
        <v>501</v>
      </c>
      <c r="C400" s="31">
        <v>120.3</v>
      </c>
      <c r="D400" s="36">
        <v>121.6</v>
      </c>
      <c r="E400" s="36">
        <v>118.25</v>
      </c>
      <c r="F400" s="36">
        <v>116.2</v>
      </c>
      <c r="G400" s="36">
        <v>112.85</v>
      </c>
      <c r="H400" s="36">
        <v>123.65</v>
      </c>
      <c r="I400" s="36">
        <v>127</v>
      </c>
      <c r="J400" s="36">
        <v>129.05000000000001</v>
      </c>
      <c r="K400" s="31">
        <v>124.95</v>
      </c>
      <c r="L400" s="31">
        <v>119.55</v>
      </c>
      <c r="M400" s="31">
        <v>29.56738</v>
      </c>
      <c r="N400" s="1"/>
      <c r="O400" s="1"/>
    </row>
    <row r="401" spans="1:15" ht="12.75" customHeight="1">
      <c r="A401" s="33">
        <v>391</v>
      </c>
      <c r="B401" s="51" t="s">
        <v>488</v>
      </c>
      <c r="C401" s="31">
        <v>758.6</v>
      </c>
      <c r="D401" s="36">
        <v>756.53</v>
      </c>
      <c r="E401" s="36">
        <v>748.07</v>
      </c>
      <c r="F401" s="36">
        <v>737.53</v>
      </c>
      <c r="G401" s="36">
        <v>729.07</v>
      </c>
      <c r="H401" s="36">
        <v>767.07</v>
      </c>
      <c r="I401" s="36">
        <v>775.53</v>
      </c>
      <c r="J401" s="36">
        <v>786.07</v>
      </c>
      <c r="K401" s="31">
        <v>765</v>
      </c>
      <c r="L401" s="31">
        <v>746</v>
      </c>
      <c r="M401" s="31">
        <v>1.75648</v>
      </c>
      <c r="N401" s="1"/>
      <c r="O401" s="1"/>
    </row>
    <row r="402" spans="1:15" ht="12.75" customHeight="1">
      <c r="A402" s="33">
        <v>392</v>
      </c>
      <c r="B402" s="51" t="s">
        <v>489</v>
      </c>
      <c r="C402" s="31">
        <v>527.9</v>
      </c>
      <c r="D402" s="36">
        <v>528.4</v>
      </c>
      <c r="E402" s="36">
        <v>522.5</v>
      </c>
      <c r="F402" s="36">
        <v>517.1</v>
      </c>
      <c r="G402" s="36">
        <v>511.2</v>
      </c>
      <c r="H402" s="36">
        <v>533.79999999999995</v>
      </c>
      <c r="I402" s="36">
        <v>539.70000000000005</v>
      </c>
      <c r="J402" s="36">
        <v>545.1</v>
      </c>
      <c r="K402" s="31">
        <v>534.29999999999995</v>
      </c>
      <c r="L402" s="31">
        <v>523</v>
      </c>
      <c r="M402" s="31">
        <v>12.090450000000001</v>
      </c>
      <c r="N402" s="1"/>
      <c r="O402" s="1"/>
    </row>
    <row r="403" spans="1:15" ht="12.75" customHeight="1">
      <c r="A403" s="33">
        <v>393</v>
      </c>
      <c r="B403" s="51" t="s">
        <v>502</v>
      </c>
      <c r="C403" s="31">
        <v>840.5</v>
      </c>
      <c r="D403" s="36">
        <v>841.27</v>
      </c>
      <c r="E403" s="36">
        <v>834.28</v>
      </c>
      <c r="F403" s="36">
        <v>828.07</v>
      </c>
      <c r="G403" s="36">
        <v>821.08</v>
      </c>
      <c r="H403" s="36">
        <v>847.48</v>
      </c>
      <c r="I403" s="36">
        <v>854.47</v>
      </c>
      <c r="J403" s="36">
        <v>860.68</v>
      </c>
      <c r="K403" s="31">
        <v>848.25</v>
      </c>
      <c r="L403" s="31">
        <v>835.05</v>
      </c>
      <c r="M403" s="31">
        <v>0.22073000000000001</v>
      </c>
      <c r="N403" s="1"/>
      <c r="O403" s="1"/>
    </row>
    <row r="404" spans="1:15" ht="12.75" customHeight="1">
      <c r="A404" s="33">
        <v>394</v>
      </c>
      <c r="B404" s="51" t="s">
        <v>503</v>
      </c>
      <c r="C404" s="31">
        <v>1594.3</v>
      </c>
      <c r="D404" s="36">
        <v>1591.43</v>
      </c>
      <c r="E404" s="36">
        <v>1582.87</v>
      </c>
      <c r="F404" s="36">
        <v>1571.43</v>
      </c>
      <c r="G404" s="36">
        <v>1562.87</v>
      </c>
      <c r="H404" s="36">
        <v>1602.87</v>
      </c>
      <c r="I404" s="36">
        <v>1611.43</v>
      </c>
      <c r="J404" s="36">
        <v>1622.87</v>
      </c>
      <c r="K404" s="31">
        <v>1600</v>
      </c>
      <c r="L404" s="31">
        <v>1580</v>
      </c>
      <c r="M404" s="31">
        <v>1.4845900000000001</v>
      </c>
      <c r="N404" s="1"/>
      <c r="O404" s="1"/>
    </row>
    <row r="405" spans="1:15" ht="12.75" customHeight="1">
      <c r="A405" s="33">
        <v>395</v>
      </c>
      <c r="B405" s="51" t="s">
        <v>181</v>
      </c>
      <c r="C405" s="31">
        <v>98.55</v>
      </c>
      <c r="D405" s="36">
        <v>98.35</v>
      </c>
      <c r="E405" s="36">
        <v>97.75</v>
      </c>
      <c r="F405" s="36">
        <v>96.95</v>
      </c>
      <c r="G405" s="36">
        <v>96.35</v>
      </c>
      <c r="H405" s="36">
        <v>99.15</v>
      </c>
      <c r="I405" s="36">
        <v>99.75</v>
      </c>
      <c r="J405" s="36">
        <v>100.55</v>
      </c>
      <c r="K405" s="31">
        <v>98.95</v>
      </c>
      <c r="L405" s="31">
        <v>97.55</v>
      </c>
      <c r="M405" s="31">
        <v>60.912089999999999</v>
      </c>
      <c r="N405" s="1"/>
      <c r="O405" s="1"/>
    </row>
    <row r="406" spans="1:15" ht="12.75" customHeight="1">
      <c r="A406" s="33">
        <v>396</v>
      </c>
      <c r="B406" s="51" t="s">
        <v>506</v>
      </c>
      <c r="C406" s="31">
        <v>7262.1</v>
      </c>
      <c r="D406" s="36">
        <v>7264.38</v>
      </c>
      <c r="E406" s="36">
        <v>7203.87</v>
      </c>
      <c r="F406" s="36">
        <v>7145.63</v>
      </c>
      <c r="G406" s="36">
        <v>7085.12</v>
      </c>
      <c r="H406" s="36">
        <v>7322.62</v>
      </c>
      <c r="I406" s="36">
        <v>7383.13</v>
      </c>
      <c r="J406" s="36">
        <v>7441.37</v>
      </c>
      <c r="K406" s="31">
        <v>7324.9</v>
      </c>
      <c r="L406" s="31">
        <v>7206.15</v>
      </c>
      <c r="M406" s="31">
        <v>7.9479999999999995E-2</v>
      </c>
      <c r="N406" s="1"/>
      <c r="O406" s="1"/>
    </row>
    <row r="407" spans="1:15" ht="12.75" customHeight="1">
      <c r="A407" s="33">
        <v>397</v>
      </c>
      <c r="B407" s="51" t="s">
        <v>507</v>
      </c>
      <c r="C407" s="31">
        <v>1426.5</v>
      </c>
      <c r="D407" s="36">
        <v>1425.82</v>
      </c>
      <c r="E407" s="36">
        <v>1405.68</v>
      </c>
      <c r="F407" s="36">
        <v>1384.87</v>
      </c>
      <c r="G407" s="36">
        <v>1364.73</v>
      </c>
      <c r="H407" s="36">
        <v>1446.63</v>
      </c>
      <c r="I407" s="36">
        <v>1466.77</v>
      </c>
      <c r="J407" s="36">
        <v>1487.58</v>
      </c>
      <c r="K407" s="31">
        <v>1445.95</v>
      </c>
      <c r="L407" s="31">
        <v>1405</v>
      </c>
      <c r="M407" s="31">
        <v>1.97421</v>
      </c>
      <c r="N407" s="1"/>
      <c r="O407" s="1"/>
    </row>
    <row r="408" spans="1:15" ht="12.75" customHeight="1">
      <c r="A408" s="33">
        <v>398</v>
      </c>
      <c r="B408" s="51" t="s">
        <v>213</v>
      </c>
      <c r="C408" s="31">
        <v>826</v>
      </c>
      <c r="D408" s="36">
        <v>830.57</v>
      </c>
      <c r="E408" s="36">
        <v>820.13</v>
      </c>
      <c r="F408" s="36">
        <v>814.27</v>
      </c>
      <c r="G408" s="36">
        <v>803.83</v>
      </c>
      <c r="H408" s="36">
        <v>836.43</v>
      </c>
      <c r="I408" s="36">
        <v>846.87</v>
      </c>
      <c r="J408" s="36">
        <v>852.73</v>
      </c>
      <c r="K408" s="31">
        <v>841</v>
      </c>
      <c r="L408" s="31">
        <v>824.7</v>
      </c>
      <c r="M408" s="31">
        <v>8.0445200000000003</v>
      </c>
      <c r="N408" s="1"/>
      <c r="O408" s="1"/>
    </row>
    <row r="409" spans="1:15" ht="12.75" customHeight="1">
      <c r="A409" s="33">
        <v>399</v>
      </c>
      <c r="B409" s="51" t="s">
        <v>214</v>
      </c>
      <c r="C409" s="31">
        <v>1352.75</v>
      </c>
      <c r="D409" s="36">
        <v>1351.92</v>
      </c>
      <c r="E409" s="36">
        <v>1343.08</v>
      </c>
      <c r="F409" s="36">
        <v>1333.42</v>
      </c>
      <c r="G409" s="36">
        <v>1324.58</v>
      </c>
      <c r="H409" s="36">
        <v>1361.58</v>
      </c>
      <c r="I409" s="36">
        <v>1370.42</v>
      </c>
      <c r="J409" s="36">
        <v>1380.08</v>
      </c>
      <c r="K409" s="31">
        <v>1360.75</v>
      </c>
      <c r="L409" s="31">
        <v>1342.25</v>
      </c>
      <c r="M409" s="31">
        <v>8.8922899999999991</v>
      </c>
      <c r="N409" s="1"/>
      <c r="O409" s="1"/>
    </row>
    <row r="410" spans="1:15" ht="12.75" customHeight="1">
      <c r="A410" s="33">
        <v>400</v>
      </c>
      <c r="B410" s="51" t="s">
        <v>508</v>
      </c>
      <c r="C410" s="31">
        <v>3365.3</v>
      </c>
      <c r="D410" s="36">
        <v>3362.55</v>
      </c>
      <c r="E410" s="36">
        <v>3305.75</v>
      </c>
      <c r="F410" s="36">
        <v>3246.2</v>
      </c>
      <c r="G410" s="36">
        <v>3189.4</v>
      </c>
      <c r="H410" s="36">
        <v>3422.1</v>
      </c>
      <c r="I410" s="36">
        <v>3478.9</v>
      </c>
      <c r="J410" s="36">
        <v>3538.45</v>
      </c>
      <c r="K410" s="31">
        <v>3419.35</v>
      </c>
      <c r="L410" s="31">
        <v>3303</v>
      </c>
      <c r="M410" s="31">
        <v>1.4489799999999999</v>
      </c>
      <c r="N410" s="1"/>
      <c r="O410" s="1"/>
    </row>
    <row r="411" spans="1:15" ht="12.75" customHeight="1">
      <c r="A411" s="33">
        <v>401</v>
      </c>
      <c r="B411" s="51" t="s">
        <v>509</v>
      </c>
      <c r="C411" s="31">
        <v>450.7</v>
      </c>
      <c r="D411" s="36">
        <v>450.3</v>
      </c>
      <c r="E411" s="36">
        <v>447.25</v>
      </c>
      <c r="F411" s="36">
        <v>443.8</v>
      </c>
      <c r="G411" s="36">
        <v>440.75</v>
      </c>
      <c r="H411" s="36">
        <v>453.75</v>
      </c>
      <c r="I411" s="36">
        <v>456.8</v>
      </c>
      <c r="J411" s="36">
        <v>460.25</v>
      </c>
      <c r="K411" s="31">
        <v>453.35</v>
      </c>
      <c r="L411" s="31">
        <v>446.85</v>
      </c>
      <c r="M411" s="31">
        <v>0.60702999999999996</v>
      </c>
      <c r="N411" s="1"/>
      <c r="O411" s="1"/>
    </row>
    <row r="412" spans="1:15" ht="12.75" customHeight="1">
      <c r="A412" s="33">
        <v>402</v>
      </c>
      <c r="B412" t="s">
        <v>510</v>
      </c>
      <c r="C412" s="31">
        <v>709.75</v>
      </c>
      <c r="D412" s="36">
        <v>704.38</v>
      </c>
      <c r="E412" s="36">
        <v>695.77</v>
      </c>
      <c r="F412" s="36">
        <v>681.78</v>
      </c>
      <c r="G412" s="36">
        <v>673.17</v>
      </c>
      <c r="H412" s="36">
        <v>718.37</v>
      </c>
      <c r="I412" s="36">
        <v>726.98</v>
      </c>
      <c r="J412" s="36">
        <v>740.97</v>
      </c>
      <c r="K412" s="31">
        <v>713</v>
      </c>
      <c r="L412" s="31">
        <v>690.4</v>
      </c>
      <c r="M412" s="31">
        <v>0.66369</v>
      </c>
      <c r="N412" s="1"/>
      <c r="O412" s="1"/>
    </row>
    <row r="413" spans="1:15" ht="12.75" customHeight="1">
      <c r="A413" s="33">
        <v>403</v>
      </c>
      <c r="B413" s="51" t="s">
        <v>216</v>
      </c>
      <c r="C413" s="31">
        <v>26445</v>
      </c>
      <c r="D413" s="36">
        <v>26365.47</v>
      </c>
      <c r="E413" s="36">
        <v>26229.93</v>
      </c>
      <c r="F413" s="36">
        <v>26014.87</v>
      </c>
      <c r="G413" s="36">
        <v>25879.33</v>
      </c>
      <c r="H413" s="36">
        <v>26580.53</v>
      </c>
      <c r="I413" s="36">
        <v>26716.07</v>
      </c>
      <c r="J413" s="36">
        <v>26931.13</v>
      </c>
      <c r="K413" s="31">
        <v>26501</v>
      </c>
      <c r="L413" s="31">
        <v>26150.400000000001</v>
      </c>
      <c r="M413" s="31">
        <v>0.88963000000000003</v>
      </c>
      <c r="N413" s="1"/>
      <c r="O413" s="1"/>
    </row>
    <row r="414" spans="1:15" ht="12.75" customHeight="1">
      <c r="A414" s="33">
        <v>404</v>
      </c>
      <c r="B414" s="51" t="s">
        <v>511</v>
      </c>
      <c r="C414" s="31">
        <v>55.75</v>
      </c>
      <c r="D414" s="36">
        <v>55.38</v>
      </c>
      <c r="E414" s="36">
        <v>53.57</v>
      </c>
      <c r="F414" s="36">
        <v>51.38</v>
      </c>
      <c r="G414" s="36">
        <v>49.57</v>
      </c>
      <c r="H414" s="36">
        <v>57.57</v>
      </c>
      <c r="I414" s="36">
        <v>59.38</v>
      </c>
      <c r="J414" s="36">
        <v>61.57</v>
      </c>
      <c r="K414" s="31">
        <v>57.2</v>
      </c>
      <c r="L414" s="31">
        <v>53.2</v>
      </c>
      <c r="M414" s="31">
        <v>607.36177999999995</v>
      </c>
      <c r="N414" s="1"/>
      <c r="O414" s="1"/>
    </row>
    <row r="415" spans="1:15" ht="12.75" customHeight="1">
      <c r="A415" s="33">
        <v>405</v>
      </c>
      <c r="B415" s="51" t="s">
        <v>219</v>
      </c>
      <c r="C415" s="31">
        <v>1915.4</v>
      </c>
      <c r="D415" s="36">
        <v>1916.25</v>
      </c>
      <c r="E415" s="36">
        <v>1904.75</v>
      </c>
      <c r="F415" s="36">
        <v>1894.1</v>
      </c>
      <c r="G415" s="36">
        <v>1882.6</v>
      </c>
      <c r="H415" s="36">
        <v>1926.9</v>
      </c>
      <c r="I415" s="36">
        <v>1938.4</v>
      </c>
      <c r="J415" s="36">
        <v>1949.05</v>
      </c>
      <c r="K415" s="31">
        <v>1927.75</v>
      </c>
      <c r="L415" s="31">
        <v>1905.6</v>
      </c>
      <c r="M415" s="31">
        <v>10.451169999999999</v>
      </c>
      <c r="N415" s="1"/>
      <c r="O415" s="1"/>
    </row>
    <row r="416" spans="1:15" ht="12.75" customHeight="1">
      <c r="A416" s="33">
        <v>406</v>
      </c>
      <c r="B416" s="51" t="s">
        <v>512</v>
      </c>
      <c r="C416" s="31">
        <v>446.6</v>
      </c>
      <c r="D416" s="36">
        <v>446.95</v>
      </c>
      <c r="E416" s="36">
        <v>442.9</v>
      </c>
      <c r="F416" s="36">
        <v>439.2</v>
      </c>
      <c r="G416" s="36">
        <v>435.15</v>
      </c>
      <c r="H416" s="36">
        <v>450.65</v>
      </c>
      <c r="I416" s="36">
        <v>454.7</v>
      </c>
      <c r="J416" s="36">
        <v>458.4</v>
      </c>
      <c r="K416" s="31">
        <v>451</v>
      </c>
      <c r="L416" s="31">
        <v>443.25</v>
      </c>
      <c r="M416" s="31">
        <v>24.408010000000001</v>
      </c>
      <c r="N416" s="1"/>
      <c r="O416" s="1"/>
    </row>
    <row r="417" spans="1:15" ht="12.75" customHeight="1">
      <c r="A417" s="33">
        <v>407</v>
      </c>
      <c r="B417" s="51" t="s">
        <v>217</v>
      </c>
      <c r="C417" s="31">
        <v>3828.15</v>
      </c>
      <c r="D417" s="36">
        <v>3826.72</v>
      </c>
      <c r="E417" s="36">
        <v>3802.43</v>
      </c>
      <c r="F417" s="36">
        <v>3776.72</v>
      </c>
      <c r="G417" s="36">
        <v>3752.43</v>
      </c>
      <c r="H417" s="36">
        <v>3852.43</v>
      </c>
      <c r="I417" s="36">
        <v>3876.72</v>
      </c>
      <c r="J417" s="36">
        <v>3902.43</v>
      </c>
      <c r="K417" s="31">
        <v>3851</v>
      </c>
      <c r="L417" s="31">
        <v>3801</v>
      </c>
      <c r="M417" s="31">
        <v>1.6700900000000001</v>
      </c>
      <c r="N417" s="1"/>
      <c r="O417" s="1"/>
    </row>
    <row r="418" spans="1:15" ht="12.75" customHeight="1">
      <c r="A418" s="33">
        <v>408</v>
      </c>
      <c r="B418" s="51" t="s">
        <v>504</v>
      </c>
      <c r="C418" s="31">
        <v>77.349999999999994</v>
      </c>
      <c r="D418" s="36">
        <v>76.73</v>
      </c>
      <c r="E418" s="36">
        <v>75.02</v>
      </c>
      <c r="F418" s="36">
        <v>72.680000000000007</v>
      </c>
      <c r="G418" s="36">
        <v>70.97</v>
      </c>
      <c r="H418" s="36">
        <v>79.069999999999993</v>
      </c>
      <c r="I418" s="36">
        <v>80.78</v>
      </c>
      <c r="J418" s="36">
        <v>83.12</v>
      </c>
      <c r="K418" s="31">
        <v>78.45</v>
      </c>
      <c r="L418" s="31">
        <v>74.400000000000006</v>
      </c>
      <c r="M418" s="31">
        <v>687.66476</v>
      </c>
      <c r="N418" s="1"/>
      <c r="O418" s="1"/>
    </row>
    <row r="419" spans="1:15" ht="12.75" customHeight="1">
      <c r="A419" s="33">
        <v>409</v>
      </c>
      <c r="B419" s="51" t="s">
        <v>505</v>
      </c>
      <c r="C419" s="31">
        <v>5201.1000000000004</v>
      </c>
      <c r="D419" s="36">
        <v>5224.37</v>
      </c>
      <c r="E419" s="36">
        <v>5151.7299999999996</v>
      </c>
      <c r="F419" s="36">
        <v>5102.37</v>
      </c>
      <c r="G419" s="36">
        <v>5029.7299999999996</v>
      </c>
      <c r="H419" s="36">
        <v>5273.73</v>
      </c>
      <c r="I419" s="36">
        <v>5346.37</v>
      </c>
      <c r="J419" s="36">
        <v>5395.73</v>
      </c>
      <c r="K419" s="31">
        <v>5297</v>
      </c>
      <c r="L419" s="31">
        <v>5175</v>
      </c>
      <c r="M419" s="31">
        <v>0.13832</v>
      </c>
      <c r="N419" s="1"/>
      <c r="O419" s="1"/>
    </row>
    <row r="420" spans="1:15" ht="12.75" customHeight="1">
      <c r="A420" s="33">
        <v>410</v>
      </c>
      <c r="B420" s="51" t="s">
        <v>513</v>
      </c>
      <c r="C420" s="31">
        <v>696.45</v>
      </c>
      <c r="D420" s="36">
        <v>700.95</v>
      </c>
      <c r="E420" s="36">
        <v>683.05</v>
      </c>
      <c r="F420" s="36">
        <v>669.65</v>
      </c>
      <c r="G420" s="36">
        <v>651.75</v>
      </c>
      <c r="H420" s="36">
        <v>714.35</v>
      </c>
      <c r="I420" s="36">
        <v>732.25</v>
      </c>
      <c r="J420" s="36">
        <v>745.65</v>
      </c>
      <c r="K420" s="31">
        <v>718.85</v>
      </c>
      <c r="L420" s="31">
        <v>687.55</v>
      </c>
      <c r="M420" s="31">
        <v>13.636469999999999</v>
      </c>
      <c r="N420" s="1"/>
      <c r="O420" s="1"/>
    </row>
    <row r="421" spans="1:15" ht="12.75" customHeight="1">
      <c r="A421" s="33">
        <v>411</v>
      </c>
      <c r="B421" s="51" t="s">
        <v>514</v>
      </c>
      <c r="C421" s="31">
        <v>4587.3500000000004</v>
      </c>
      <c r="D421" s="36">
        <v>4558.43</v>
      </c>
      <c r="E421" s="36">
        <v>4518.92</v>
      </c>
      <c r="F421" s="36">
        <v>4450.4799999999996</v>
      </c>
      <c r="G421" s="36">
        <v>4410.97</v>
      </c>
      <c r="H421" s="36">
        <v>4626.87</v>
      </c>
      <c r="I421" s="36">
        <v>4666.38</v>
      </c>
      <c r="J421" s="36">
        <v>4734.82</v>
      </c>
      <c r="K421" s="31">
        <v>4597.95</v>
      </c>
      <c r="L421" s="31">
        <v>4490</v>
      </c>
      <c r="M421" s="31">
        <v>0.2477</v>
      </c>
      <c r="N421" s="1"/>
      <c r="O421" s="1"/>
    </row>
    <row r="422" spans="1:15" ht="12.75" customHeight="1">
      <c r="A422" s="33">
        <v>412</v>
      </c>
      <c r="B422" s="51" t="s">
        <v>296</v>
      </c>
      <c r="C422" s="31">
        <v>587</v>
      </c>
      <c r="D422" s="36">
        <v>587.82000000000005</v>
      </c>
      <c r="E422" s="36">
        <v>581.23</v>
      </c>
      <c r="F422" s="36">
        <v>575.47</v>
      </c>
      <c r="G422" s="36">
        <v>568.88</v>
      </c>
      <c r="H422" s="36">
        <v>593.58000000000004</v>
      </c>
      <c r="I422" s="36">
        <v>600.16999999999996</v>
      </c>
      <c r="J422" s="36">
        <v>605.92999999999995</v>
      </c>
      <c r="K422" s="31">
        <v>594.4</v>
      </c>
      <c r="L422" s="31">
        <v>582.04999999999995</v>
      </c>
      <c r="M422" s="31">
        <v>9.3407499999999999</v>
      </c>
      <c r="N422" s="1"/>
      <c r="O422" s="1"/>
    </row>
    <row r="423" spans="1:15" ht="12.75" customHeight="1">
      <c r="A423" s="33">
        <v>413</v>
      </c>
      <c r="B423" s="51" t="s">
        <v>515</v>
      </c>
      <c r="C423" s="31">
        <v>1081.75</v>
      </c>
      <c r="D423" s="36">
        <v>1089.4000000000001</v>
      </c>
      <c r="E423" s="36">
        <v>1067.45</v>
      </c>
      <c r="F423" s="36">
        <v>1053.1500000000001</v>
      </c>
      <c r="G423" s="36">
        <v>1031.2</v>
      </c>
      <c r="H423" s="36">
        <v>1103.7</v>
      </c>
      <c r="I423" s="36">
        <v>1125.6500000000001</v>
      </c>
      <c r="J423" s="36">
        <v>1139.95</v>
      </c>
      <c r="K423" s="31">
        <v>1111.3499999999999</v>
      </c>
      <c r="L423" s="31">
        <v>1075.0999999999999</v>
      </c>
      <c r="M423" s="31">
        <v>2.2578900000000002</v>
      </c>
      <c r="N423" s="1"/>
      <c r="O423" s="1"/>
    </row>
    <row r="424" spans="1:15" ht="12.75" customHeight="1">
      <c r="A424" s="33">
        <v>414</v>
      </c>
      <c r="B424" s="51" t="s">
        <v>218</v>
      </c>
      <c r="C424" s="31">
        <v>2399.4</v>
      </c>
      <c r="D424" s="36">
        <v>2396.63</v>
      </c>
      <c r="E424" s="36">
        <v>2378.27</v>
      </c>
      <c r="F424" s="36">
        <v>2357.13</v>
      </c>
      <c r="G424" s="36">
        <v>2338.77</v>
      </c>
      <c r="H424" s="36">
        <v>2417.77</v>
      </c>
      <c r="I424" s="36">
        <v>2436.13</v>
      </c>
      <c r="J424" s="36">
        <v>2457.27</v>
      </c>
      <c r="K424" s="31">
        <v>2415</v>
      </c>
      <c r="L424" s="31">
        <v>2375.5</v>
      </c>
      <c r="M424" s="31">
        <v>4.6021099999999997</v>
      </c>
      <c r="N424" s="1"/>
      <c r="O424" s="1"/>
    </row>
    <row r="425" spans="1:15" ht="12.75" customHeight="1">
      <c r="A425" s="33">
        <v>415</v>
      </c>
      <c r="B425" s="51" t="s">
        <v>516</v>
      </c>
      <c r="C425" s="31">
        <v>632.35</v>
      </c>
      <c r="D425" s="36">
        <v>638.79999999999995</v>
      </c>
      <c r="E425" s="36">
        <v>623.6</v>
      </c>
      <c r="F425" s="36">
        <v>614.85</v>
      </c>
      <c r="G425" s="36">
        <v>599.65</v>
      </c>
      <c r="H425" s="36">
        <v>647.54999999999995</v>
      </c>
      <c r="I425" s="36">
        <v>662.75</v>
      </c>
      <c r="J425" s="36">
        <v>671.5</v>
      </c>
      <c r="K425" s="31">
        <v>654</v>
      </c>
      <c r="L425" s="31">
        <v>630.04999999999995</v>
      </c>
      <c r="M425" s="31">
        <v>8.8057499999999997</v>
      </c>
      <c r="N425" s="1"/>
      <c r="O425" s="1"/>
    </row>
    <row r="426" spans="1:15" ht="12.75" customHeight="1">
      <c r="A426" s="33">
        <v>416</v>
      </c>
      <c r="B426" s="51" t="s">
        <v>215</v>
      </c>
      <c r="C426" s="31">
        <v>597.29999999999995</v>
      </c>
      <c r="D426" s="36">
        <v>598.73</v>
      </c>
      <c r="E426" s="36">
        <v>593.77</v>
      </c>
      <c r="F426" s="36">
        <v>590.23</v>
      </c>
      <c r="G426" s="36">
        <v>585.27</v>
      </c>
      <c r="H426" s="36">
        <v>602.27</v>
      </c>
      <c r="I426" s="36">
        <v>607.23</v>
      </c>
      <c r="J426" s="36">
        <v>610.77</v>
      </c>
      <c r="K426" s="31">
        <v>603.70000000000005</v>
      </c>
      <c r="L426" s="31">
        <v>595.20000000000005</v>
      </c>
      <c r="M426" s="31">
        <v>131.78910999999999</v>
      </c>
      <c r="N426" s="1"/>
      <c r="O426" s="1"/>
    </row>
    <row r="427" spans="1:15" ht="12.75" customHeight="1">
      <c r="A427" s="33">
        <v>417</v>
      </c>
      <c r="B427" s="51" t="s">
        <v>212</v>
      </c>
      <c r="C427" s="31">
        <v>98.65</v>
      </c>
      <c r="D427" s="36">
        <v>98.13</v>
      </c>
      <c r="E427" s="36">
        <v>96.82</v>
      </c>
      <c r="F427" s="36">
        <v>94.98</v>
      </c>
      <c r="G427" s="36">
        <v>93.67</v>
      </c>
      <c r="H427" s="36">
        <v>99.97</v>
      </c>
      <c r="I427" s="36">
        <v>101.28</v>
      </c>
      <c r="J427" s="36">
        <v>103.12</v>
      </c>
      <c r="K427" s="31">
        <v>99.45</v>
      </c>
      <c r="L427" s="31">
        <v>96.3</v>
      </c>
      <c r="M427" s="31">
        <v>243.93970999999999</v>
      </c>
      <c r="N427" s="1"/>
      <c r="O427" s="1"/>
    </row>
    <row r="428" spans="1:15" ht="12.75" customHeight="1">
      <c r="A428" s="33">
        <v>418</v>
      </c>
      <c r="B428" s="51" t="s">
        <v>517</v>
      </c>
      <c r="C428" s="31">
        <v>366.05</v>
      </c>
      <c r="D428" s="36">
        <v>366.52</v>
      </c>
      <c r="E428" s="36">
        <v>362.03</v>
      </c>
      <c r="F428" s="36">
        <v>358.02</v>
      </c>
      <c r="G428" s="36">
        <v>353.53</v>
      </c>
      <c r="H428" s="36">
        <v>370.53</v>
      </c>
      <c r="I428" s="36">
        <v>375.02</v>
      </c>
      <c r="J428" s="36">
        <v>379.03</v>
      </c>
      <c r="K428" s="31">
        <v>371</v>
      </c>
      <c r="L428" s="31">
        <v>362.5</v>
      </c>
      <c r="M428" s="31">
        <v>2.84796</v>
      </c>
      <c r="N428" s="1"/>
      <c r="O428" s="1"/>
    </row>
    <row r="429" spans="1:15" ht="12.75" customHeight="1">
      <c r="A429" s="33">
        <v>419</v>
      </c>
      <c r="B429" s="51" t="s">
        <v>518</v>
      </c>
      <c r="C429" s="31">
        <v>166.7</v>
      </c>
      <c r="D429" s="36">
        <v>166.62</v>
      </c>
      <c r="E429" s="36">
        <v>165.33</v>
      </c>
      <c r="F429" s="36">
        <v>163.97</v>
      </c>
      <c r="G429" s="36">
        <v>162.68</v>
      </c>
      <c r="H429" s="36">
        <v>167.98</v>
      </c>
      <c r="I429" s="36">
        <v>169.27</v>
      </c>
      <c r="J429" s="36">
        <v>170.63</v>
      </c>
      <c r="K429" s="31">
        <v>167.9</v>
      </c>
      <c r="L429" s="31">
        <v>165.25</v>
      </c>
      <c r="M429" s="31">
        <v>10.99296</v>
      </c>
      <c r="N429" s="1"/>
      <c r="O429" s="1"/>
    </row>
    <row r="430" spans="1:15" ht="12.75" customHeight="1">
      <c r="A430" s="33">
        <v>420</v>
      </c>
      <c r="B430" s="51" t="s">
        <v>519</v>
      </c>
      <c r="C430" s="31">
        <v>429.1</v>
      </c>
      <c r="D430" s="36">
        <v>431.02</v>
      </c>
      <c r="E430" s="36">
        <v>425.03</v>
      </c>
      <c r="F430" s="36">
        <v>420.97</v>
      </c>
      <c r="G430" s="36">
        <v>414.98</v>
      </c>
      <c r="H430" s="36">
        <v>435.08</v>
      </c>
      <c r="I430" s="36">
        <v>441.07</v>
      </c>
      <c r="J430" s="36">
        <v>445.13</v>
      </c>
      <c r="K430" s="31">
        <v>437</v>
      </c>
      <c r="L430" s="31">
        <v>426.95</v>
      </c>
      <c r="M430" s="31">
        <v>1.5066200000000001</v>
      </c>
      <c r="N430" s="1"/>
      <c r="O430" s="1"/>
    </row>
    <row r="431" spans="1:15" ht="12.75" customHeight="1">
      <c r="A431" s="33">
        <v>421</v>
      </c>
      <c r="B431" s="51" t="s">
        <v>520</v>
      </c>
      <c r="C431" s="31">
        <v>243.7</v>
      </c>
      <c r="D431" s="36">
        <v>244.82</v>
      </c>
      <c r="E431" s="36">
        <v>240.88</v>
      </c>
      <c r="F431" s="36">
        <v>238.07</v>
      </c>
      <c r="G431" s="36">
        <v>234.13</v>
      </c>
      <c r="H431" s="36">
        <v>247.63</v>
      </c>
      <c r="I431" s="36">
        <v>251.57</v>
      </c>
      <c r="J431" s="36">
        <v>254.38</v>
      </c>
      <c r="K431" s="31">
        <v>248.75</v>
      </c>
      <c r="L431" s="31">
        <v>242</v>
      </c>
      <c r="M431" s="31">
        <v>2.8867799999999999</v>
      </c>
      <c r="N431" s="1"/>
      <c r="O431" s="1"/>
    </row>
    <row r="432" spans="1:15" ht="12.75" customHeight="1">
      <c r="A432" s="33">
        <v>422</v>
      </c>
      <c r="B432" s="51" t="s">
        <v>220</v>
      </c>
      <c r="C432" s="31">
        <v>1143.8</v>
      </c>
      <c r="D432" s="36">
        <v>1144.48</v>
      </c>
      <c r="E432" s="36">
        <v>1138.07</v>
      </c>
      <c r="F432" s="36">
        <v>1132.33</v>
      </c>
      <c r="G432" s="36">
        <v>1125.92</v>
      </c>
      <c r="H432" s="36">
        <v>1150.22</v>
      </c>
      <c r="I432" s="36">
        <v>1156.6300000000001</v>
      </c>
      <c r="J432" s="36">
        <v>1162.3699999999999</v>
      </c>
      <c r="K432" s="31">
        <v>1150.9000000000001</v>
      </c>
      <c r="L432" s="31">
        <v>1138.75</v>
      </c>
      <c r="M432" s="31">
        <v>20.651630000000001</v>
      </c>
      <c r="N432" s="1"/>
      <c r="O432" s="1"/>
    </row>
    <row r="433" spans="1:15" ht="12.75" customHeight="1">
      <c r="A433" s="33">
        <v>423</v>
      </c>
      <c r="B433" s="51" t="s">
        <v>221</v>
      </c>
      <c r="C433" s="31">
        <v>605.45000000000005</v>
      </c>
      <c r="D433" s="36">
        <v>604.27</v>
      </c>
      <c r="E433" s="36">
        <v>600.67999999999995</v>
      </c>
      <c r="F433" s="36">
        <v>595.91999999999996</v>
      </c>
      <c r="G433" s="36">
        <v>592.33000000000004</v>
      </c>
      <c r="H433" s="36">
        <v>609.03</v>
      </c>
      <c r="I433" s="36">
        <v>612.62</v>
      </c>
      <c r="J433" s="36">
        <v>617.38</v>
      </c>
      <c r="K433" s="31">
        <v>607.85</v>
      </c>
      <c r="L433" s="31">
        <v>599.5</v>
      </c>
      <c r="M433" s="31">
        <v>4.9008700000000003</v>
      </c>
      <c r="N433" s="1"/>
      <c r="O433" s="1"/>
    </row>
    <row r="434" spans="1:15" ht="12.75" customHeight="1">
      <c r="A434" s="33">
        <v>424</v>
      </c>
      <c r="B434" s="51" t="s">
        <v>521</v>
      </c>
      <c r="C434" s="31">
        <v>2729.4</v>
      </c>
      <c r="D434" s="36">
        <v>2745.62</v>
      </c>
      <c r="E434" s="36">
        <v>2692.78</v>
      </c>
      <c r="F434" s="36">
        <v>2656.17</v>
      </c>
      <c r="G434" s="36">
        <v>2603.33</v>
      </c>
      <c r="H434" s="36">
        <v>2782.23</v>
      </c>
      <c r="I434" s="36">
        <v>2835.07</v>
      </c>
      <c r="J434" s="36">
        <v>2871.68</v>
      </c>
      <c r="K434" s="31">
        <v>2798.45</v>
      </c>
      <c r="L434" s="31">
        <v>2709</v>
      </c>
      <c r="M434" s="31">
        <v>0.29681000000000002</v>
      </c>
      <c r="N434" s="1"/>
      <c r="O434" s="1"/>
    </row>
    <row r="435" spans="1:15" ht="12.75" customHeight="1">
      <c r="A435" s="33">
        <v>425</v>
      </c>
      <c r="B435" s="51" t="s">
        <v>522</v>
      </c>
      <c r="C435" s="31">
        <v>1235.5</v>
      </c>
      <c r="D435" s="36">
        <v>1243.1300000000001</v>
      </c>
      <c r="E435" s="36">
        <v>1217.6199999999999</v>
      </c>
      <c r="F435" s="36">
        <v>1199.73</v>
      </c>
      <c r="G435" s="36">
        <v>1174.22</v>
      </c>
      <c r="H435" s="36">
        <v>1261.02</v>
      </c>
      <c r="I435" s="36">
        <v>1286.53</v>
      </c>
      <c r="J435" s="36">
        <v>1304.42</v>
      </c>
      <c r="K435" s="31">
        <v>1268.6500000000001</v>
      </c>
      <c r="L435" s="31">
        <v>1225.25</v>
      </c>
      <c r="M435" s="31">
        <v>0.54849000000000003</v>
      </c>
      <c r="N435" s="1"/>
      <c r="O435" s="1"/>
    </row>
    <row r="436" spans="1:15" ht="12.75" customHeight="1">
      <c r="A436" s="33">
        <v>426</v>
      </c>
      <c r="B436" s="51" t="s">
        <v>523</v>
      </c>
      <c r="C436" s="31">
        <v>410.8</v>
      </c>
      <c r="D436" s="36">
        <v>408.02</v>
      </c>
      <c r="E436" s="36">
        <v>398.23</v>
      </c>
      <c r="F436" s="36">
        <v>385.67</v>
      </c>
      <c r="G436" s="36">
        <v>375.88</v>
      </c>
      <c r="H436" s="36">
        <v>420.58</v>
      </c>
      <c r="I436" s="36">
        <v>430.37</v>
      </c>
      <c r="J436" s="36">
        <v>442.93</v>
      </c>
      <c r="K436" s="31">
        <v>417.8</v>
      </c>
      <c r="L436" s="31">
        <v>395.45</v>
      </c>
      <c r="M436" s="31">
        <v>14.247059999999999</v>
      </c>
      <c r="N436" s="1"/>
      <c r="O436" s="1"/>
    </row>
    <row r="437" spans="1:15" ht="12.75" customHeight="1">
      <c r="A437" s="33">
        <v>427</v>
      </c>
      <c r="B437" s="51" t="s">
        <v>524</v>
      </c>
      <c r="C437" s="31">
        <v>419.8</v>
      </c>
      <c r="D437" s="36">
        <v>420.42</v>
      </c>
      <c r="E437" s="36">
        <v>415.83</v>
      </c>
      <c r="F437" s="36">
        <v>411.87</v>
      </c>
      <c r="G437" s="36">
        <v>407.28</v>
      </c>
      <c r="H437" s="36">
        <v>424.38</v>
      </c>
      <c r="I437" s="36">
        <v>428.97</v>
      </c>
      <c r="J437" s="36">
        <v>432.93</v>
      </c>
      <c r="K437" s="31">
        <v>425</v>
      </c>
      <c r="L437" s="31">
        <v>416.45</v>
      </c>
      <c r="M437" s="31">
        <v>2.05071</v>
      </c>
      <c r="N437" s="1"/>
      <c r="O437" s="1"/>
    </row>
    <row r="438" spans="1:15" ht="12.75" customHeight="1">
      <c r="A438" s="33">
        <v>428</v>
      </c>
      <c r="B438" s="51" t="s">
        <v>525</v>
      </c>
      <c r="C438" s="31">
        <v>4294.8999999999996</v>
      </c>
      <c r="D438" s="36">
        <v>4342.8500000000004</v>
      </c>
      <c r="E438" s="36">
        <v>4227.1499999999996</v>
      </c>
      <c r="F438" s="36">
        <v>4159.3999999999996</v>
      </c>
      <c r="G438" s="36">
        <v>4043.7</v>
      </c>
      <c r="H438" s="36">
        <v>4410.6000000000004</v>
      </c>
      <c r="I438" s="36">
        <v>4526.3</v>
      </c>
      <c r="J438" s="36">
        <v>4594.05</v>
      </c>
      <c r="K438" s="31">
        <v>4458.55</v>
      </c>
      <c r="L438" s="31">
        <v>4275.1000000000004</v>
      </c>
      <c r="M438" s="31">
        <v>2.45695</v>
      </c>
      <c r="N438" s="1"/>
      <c r="O438" s="1"/>
    </row>
    <row r="439" spans="1:15" ht="12.75" customHeight="1">
      <c r="A439" s="33">
        <v>429</v>
      </c>
      <c r="B439" s="51" t="s">
        <v>526</v>
      </c>
      <c r="C439" s="31">
        <v>528.75</v>
      </c>
      <c r="D439" s="36">
        <v>533.58000000000004</v>
      </c>
      <c r="E439" s="36">
        <v>516.16999999999996</v>
      </c>
      <c r="F439" s="36">
        <v>503.58</v>
      </c>
      <c r="G439" s="36">
        <v>486.17</v>
      </c>
      <c r="H439" s="36">
        <v>546.16999999999996</v>
      </c>
      <c r="I439" s="36">
        <v>563.58000000000004</v>
      </c>
      <c r="J439" s="36">
        <v>576.16999999999996</v>
      </c>
      <c r="K439" s="31">
        <v>551</v>
      </c>
      <c r="L439" s="31">
        <v>521</v>
      </c>
      <c r="M439" s="31">
        <v>68.315359999999998</v>
      </c>
      <c r="N439" s="1"/>
      <c r="O439" s="1"/>
    </row>
    <row r="440" spans="1:15" ht="12.75" customHeight="1">
      <c r="A440" s="33">
        <v>430</v>
      </c>
      <c r="B440" s="51" t="s">
        <v>527</v>
      </c>
      <c r="C440" s="31">
        <v>23.25</v>
      </c>
      <c r="D440" s="36">
        <v>22.75</v>
      </c>
      <c r="E440" s="36">
        <v>22.25</v>
      </c>
      <c r="F440" s="36">
        <v>21.25</v>
      </c>
      <c r="G440" s="36">
        <v>20.75</v>
      </c>
      <c r="H440" s="36">
        <v>23.75</v>
      </c>
      <c r="I440" s="36">
        <v>24.25</v>
      </c>
      <c r="J440" s="36">
        <v>25.25</v>
      </c>
      <c r="K440" s="31">
        <v>23.25</v>
      </c>
      <c r="L440" s="31">
        <v>21.75</v>
      </c>
      <c r="M440" s="31">
        <v>1782.6850899999999</v>
      </c>
      <c r="N440" s="1"/>
      <c r="O440" s="1"/>
    </row>
    <row r="441" spans="1:15" ht="12.75" customHeight="1">
      <c r="A441" s="33">
        <v>431</v>
      </c>
      <c r="B441" s="51" t="s">
        <v>528</v>
      </c>
      <c r="C441" s="31">
        <v>286.95</v>
      </c>
      <c r="D441" s="36">
        <v>288.52999999999997</v>
      </c>
      <c r="E441" s="36">
        <v>281.32</v>
      </c>
      <c r="F441" s="36">
        <v>275.68</v>
      </c>
      <c r="G441" s="36">
        <v>268.47000000000003</v>
      </c>
      <c r="H441" s="36">
        <v>294.17</v>
      </c>
      <c r="I441" s="36">
        <v>301.38</v>
      </c>
      <c r="J441" s="36">
        <v>307.02</v>
      </c>
      <c r="K441" s="31">
        <v>295.75</v>
      </c>
      <c r="L441" s="31">
        <v>282.89999999999998</v>
      </c>
      <c r="M441" s="31">
        <v>11.998900000000001</v>
      </c>
      <c r="N441" s="1"/>
      <c r="O441" s="1"/>
    </row>
    <row r="442" spans="1:15" ht="12.75" customHeight="1">
      <c r="A442" s="33">
        <v>432</v>
      </c>
      <c r="B442" s="51" t="s">
        <v>222</v>
      </c>
      <c r="C442" s="31">
        <v>832.15</v>
      </c>
      <c r="D442" s="36">
        <v>834.9</v>
      </c>
      <c r="E442" s="36">
        <v>820.55</v>
      </c>
      <c r="F442" s="36">
        <v>808.95</v>
      </c>
      <c r="G442" s="36">
        <v>794.6</v>
      </c>
      <c r="H442" s="36">
        <v>846.5</v>
      </c>
      <c r="I442" s="36">
        <v>860.85</v>
      </c>
      <c r="J442" s="36">
        <v>872.45</v>
      </c>
      <c r="K442" s="31">
        <v>849.25</v>
      </c>
      <c r="L442" s="31">
        <v>823.3</v>
      </c>
      <c r="M442" s="31">
        <v>6.0020899999999999</v>
      </c>
      <c r="N442" s="1"/>
      <c r="O442" s="1"/>
    </row>
    <row r="443" spans="1:15" ht="12.75" customHeight="1">
      <c r="A443" s="33">
        <v>433</v>
      </c>
      <c r="B443" s="51" t="s">
        <v>861</v>
      </c>
      <c r="C443" s="31">
        <v>554.95000000000005</v>
      </c>
      <c r="D443" s="36">
        <v>560.38</v>
      </c>
      <c r="E443" s="36">
        <v>546.91999999999996</v>
      </c>
      <c r="F443" s="36">
        <v>538.88</v>
      </c>
      <c r="G443" s="36">
        <v>525.41999999999996</v>
      </c>
      <c r="H443" s="36">
        <v>568.41999999999996</v>
      </c>
      <c r="I443" s="36">
        <v>581.88</v>
      </c>
      <c r="J443" s="36">
        <v>589.91999999999996</v>
      </c>
      <c r="K443" s="31">
        <v>573.85</v>
      </c>
      <c r="L443" s="31">
        <v>552.35</v>
      </c>
      <c r="M443" s="31">
        <v>2.9276900000000001</v>
      </c>
      <c r="N443" s="1"/>
      <c r="O443" s="1"/>
    </row>
    <row r="444" spans="1:15" ht="12.75" customHeight="1">
      <c r="A444" s="33">
        <v>434</v>
      </c>
      <c r="B444" s="51" t="s">
        <v>533</v>
      </c>
      <c r="C444" s="31">
        <v>1022.15</v>
      </c>
      <c r="D444" s="36">
        <v>1018.73</v>
      </c>
      <c r="E444" s="36">
        <v>1006.47</v>
      </c>
      <c r="F444" s="36">
        <v>990.78</v>
      </c>
      <c r="G444" s="36">
        <v>978.52</v>
      </c>
      <c r="H444" s="36">
        <v>1034.42</v>
      </c>
      <c r="I444" s="36">
        <v>1046.68</v>
      </c>
      <c r="J444" s="36">
        <v>1062.3699999999999</v>
      </c>
      <c r="K444" s="31">
        <v>1031</v>
      </c>
      <c r="L444" s="31">
        <v>1003.05</v>
      </c>
      <c r="M444" s="31">
        <v>5.4217899999999997</v>
      </c>
      <c r="N444" s="1"/>
      <c r="O444" s="1"/>
    </row>
    <row r="445" spans="1:15" ht="12.75" customHeight="1">
      <c r="A445" s="33">
        <v>435</v>
      </c>
      <c r="B445" s="51" t="s">
        <v>223</v>
      </c>
      <c r="C445" s="31">
        <v>1074.55</v>
      </c>
      <c r="D445" s="36">
        <v>1069.67</v>
      </c>
      <c r="E445" s="36">
        <v>1062.18</v>
      </c>
      <c r="F445" s="36">
        <v>1049.82</v>
      </c>
      <c r="G445" s="36">
        <v>1042.33</v>
      </c>
      <c r="H445" s="36">
        <v>1082.03</v>
      </c>
      <c r="I445" s="36">
        <v>1089.52</v>
      </c>
      <c r="J445" s="36">
        <v>1101.8800000000001</v>
      </c>
      <c r="K445" s="31">
        <v>1077.1500000000001</v>
      </c>
      <c r="L445" s="31">
        <v>1057.3</v>
      </c>
      <c r="M445" s="31">
        <v>6.1042399999999999</v>
      </c>
      <c r="N445" s="1"/>
      <c r="O445" s="1"/>
    </row>
    <row r="446" spans="1:15" ht="12.75" customHeight="1">
      <c r="A446" s="33">
        <v>436</v>
      </c>
      <c r="B446" s="51" t="s">
        <v>224</v>
      </c>
      <c r="C446" s="31">
        <v>1924.5</v>
      </c>
      <c r="D446" s="36">
        <v>1919.78</v>
      </c>
      <c r="E446" s="36">
        <v>1907.77</v>
      </c>
      <c r="F446" s="36">
        <v>1891.03</v>
      </c>
      <c r="G446" s="36">
        <v>1879.02</v>
      </c>
      <c r="H446" s="36">
        <v>1936.52</v>
      </c>
      <c r="I446" s="36">
        <v>1948.53</v>
      </c>
      <c r="J446" s="36">
        <v>1965.27</v>
      </c>
      <c r="K446" s="31">
        <v>1931.8</v>
      </c>
      <c r="L446" s="31">
        <v>1903.05</v>
      </c>
      <c r="M446" s="31">
        <v>8.9400700000000004</v>
      </c>
      <c r="N446" s="1"/>
      <c r="O446" s="1"/>
    </row>
    <row r="447" spans="1:15" ht="12.75" customHeight="1">
      <c r="A447" s="33">
        <v>437</v>
      </c>
      <c r="B447" s="51" t="s">
        <v>229</v>
      </c>
      <c r="C447" s="31">
        <v>3560.05</v>
      </c>
      <c r="D447" s="36">
        <v>3567.78</v>
      </c>
      <c r="E447" s="36">
        <v>3537.87</v>
      </c>
      <c r="F447" s="36">
        <v>3515.68</v>
      </c>
      <c r="G447" s="36">
        <v>3485.77</v>
      </c>
      <c r="H447" s="36">
        <v>3589.97</v>
      </c>
      <c r="I447" s="36">
        <v>3619.88</v>
      </c>
      <c r="J447" s="36">
        <v>3642.07</v>
      </c>
      <c r="K447" s="31">
        <v>3597.7</v>
      </c>
      <c r="L447" s="31">
        <v>3545.6</v>
      </c>
      <c r="M447" s="31">
        <v>26.04721</v>
      </c>
      <c r="N447" s="1"/>
      <c r="O447" s="1"/>
    </row>
    <row r="448" spans="1:15" ht="12.75" customHeight="1">
      <c r="A448" s="33">
        <v>438</v>
      </c>
      <c r="B448" s="51" t="s">
        <v>225</v>
      </c>
      <c r="C448" s="31">
        <v>884.55</v>
      </c>
      <c r="D448" s="36">
        <v>887.75</v>
      </c>
      <c r="E448" s="36">
        <v>877.8</v>
      </c>
      <c r="F448" s="36">
        <v>871.05</v>
      </c>
      <c r="G448" s="36">
        <v>861.1</v>
      </c>
      <c r="H448" s="36">
        <v>894.5</v>
      </c>
      <c r="I448" s="36">
        <v>904.45</v>
      </c>
      <c r="J448" s="36">
        <v>911.2</v>
      </c>
      <c r="K448" s="31">
        <v>897.7</v>
      </c>
      <c r="L448" s="31">
        <v>881</v>
      </c>
      <c r="M448" s="31">
        <v>22.051600000000001</v>
      </c>
      <c r="N448" s="1"/>
      <c r="O448" s="1"/>
    </row>
    <row r="449" spans="1:15" ht="12.75" customHeight="1">
      <c r="A449" s="33">
        <v>439</v>
      </c>
      <c r="B449" s="51" t="s">
        <v>297</v>
      </c>
      <c r="C449" s="31">
        <v>7310.65</v>
      </c>
      <c r="D449" s="36">
        <v>7314.55</v>
      </c>
      <c r="E449" s="36">
        <v>7281.1</v>
      </c>
      <c r="F449" s="36">
        <v>7251.55</v>
      </c>
      <c r="G449" s="36">
        <v>7218.1</v>
      </c>
      <c r="H449" s="36">
        <v>7344.1</v>
      </c>
      <c r="I449" s="36">
        <v>7377.55</v>
      </c>
      <c r="J449" s="36">
        <v>7407.1</v>
      </c>
      <c r="K449" s="31">
        <v>7348</v>
      </c>
      <c r="L449" s="31">
        <v>7285</v>
      </c>
      <c r="M449" s="31">
        <v>0.47205000000000003</v>
      </c>
      <c r="N449" s="1"/>
      <c r="O449" s="1"/>
    </row>
    <row r="450" spans="1:15" ht="12.75" customHeight="1">
      <c r="A450" s="33">
        <v>440</v>
      </c>
      <c r="B450" s="51" t="s">
        <v>534</v>
      </c>
      <c r="C450" s="31">
        <v>2471.4</v>
      </c>
      <c r="D450" s="36">
        <v>2470.4699999999998</v>
      </c>
      <c r="E450" s="36">
        <v>2450.9299999999998</v>
      </c>
      <c r="F450" s="36">
        <v>2430.4699999999998</v>
      </c>
      <c r="G450" s="36">
        <v>2410.9299999999998</v>
      </c>
      <c r="H450" s="36">
        <v>2490.9299999999998</v>
      </c>
      <c r="I450" s="36">
        <v>2510.4699999999998</v>
      </c>
      <c r="J450" s="36">
        <v>2530.9299999999998</v>
      </c>
      <c r="K450" s="31">
        <v>2490</v>
      </c>
      <c r="L450" s="31">
        <v>2450</v>
      </c>
      <c r="M450" s="31">
        <v>0.20255999999999999</v>
      </c>
      <c r="N450" s="1"/>
      <c r="O450" s="1"/>
    </row>
    <row r="451" spans="1:15" ht="12.75" customHeight="1">
      <c r="A451" s="33">
        <v>441</v>
      </c>
      <c r="B451" s="51" t="s">
        <v>535</v>
      </c>
      <c r="C451" s="31">
        <v>430.25</v>
      </c>
      <c r="D451" s="36">
        <v>429.2</v>
      </c>
      <c r="E451" s="36">
        <v>427.3</v>
      </c>
      <c r="F451" s="36">
        <v>424.35</v>
      </c>
      <c r="G451" s="36">
        <v>422.45</v>
      </c>
      <c r="H451" s="36">
        <v>432.15</v>
      </c>
      <c r="I451" s="36">
        <v>434.05</v>
      </c>
      <c r="J451" s="36">
        <v>437</v>
      </c>
      <c r="K451" s="31">
        <v>431.1</v>
      </c>
      <c r="L451" s="31">
        <v>426.25</v>
      </c>
      <c r="M451" s="31">
        <v>24.23</v>
      </c>
      <c r="N451" s="1"/>
      <c r="O451" s="1"/>
    </row>
    <row r="452" spans="1:15" ht="12.75" customHeight="1">
      <c r="A452" s="33">
        <v>442</v>
      </c>
      <c r="B452" s="51" t="s">
        <v>226</v>
      </c>
      <c r="C452" s="31">
        <v>624.6</v>
      </c>
      <c r="D452" s="36">
        <v>626.23</v>
      </c>
      <c r="E452" s="36">
        <v>621.66999999999996</v>
      </c>
      <c r="F452" s="36">
        <v>618.73</v>
      </c>
      <c r="G452" s="36">
        <v>614.16999999999996</v>
      </c>
      <c r="H452" s="36">
        <v>629.16999999999996</v>
      </c>
      <c r="I452" s="36">
        <v>633.73</v>
      </c>
      <c r="J452" s="36">
        <v>636.66999999999996</v>
      </c>
      <c r="K452" s="31">
        <v>630.79999999999995</v>
      </c>
      <c r="L452" s="31">
        <v>623.29999999999995</v>
      </c>
      <c r="M452" s="31">
        <v>57.222949999999997</v>
      </c>
      <c r="N452" s="1"/>
      <c r="O452" s="1"/>
    </row>
    <row r="453" spans="1:15" ht="12.75" customHeight="1">
      <c r="A453" s="33">
        <v>443</v>
      </c>
      <c r="B453" s="51" t="s">
        <v>227</v>
      </c>
      <c r="C453" s="31">
        <v>265.10000000000002</v>
      </c>
      <c r="D453" s="36">
        <v>265.52</v>
      </c>
      <c r="E453" s="36">
        <v>263.02999999999997</v>
      </c>
      <c r="F453" s="36">
        <v>260.97000000000003</v>
      </c>
      <c r="G453" s="36">
        <v>258.48</v>
      </c>
      <c r="H453" s="36">
        <v>267.58</v>
      </c>
      <c r="I453" s="36">
        <v>270.07</v>
      </c>
      <c r="J453" s="36">
        <v>272.13</v>
      </c>
      <c r="K453" s="31">
        <v>268</v>
      </c>
      <c r="L453" s="31">
        <v>263.45</v>
      </c>
      <c r="M453" s="31">
        <v>79.154489999999996</v>
      </c>
      <c r="N453" s="1"/>
      <c r="O453" s="1"/>
    </row>
    <row r="454" spans="1:15" ht="12.75" customHeight="1">
      <c r="A454" s="33">
        <v>444</v>
      </c>
      <c r="B454" s="51" t="s">
        <v>228</v>
      </c>
      <c r="C454" s="31">
        <v>131.69999999999999</v>
      </c>
      <c r="D454" s="36">
        <v>132.22999999999999</v>
      </c>
      <c r="E454" s="36">
        <v>130.27000000000001</v>
      </c>
      <c r="F454" s="36">
        <v>128.83000000000001</v>
      </c>
      <c r="G454" s="36">
        <v>126.87</v>
      </c>
      <c r="H454" s="36">
        <v>133.66999999999999</v>
      </c>
      <c r="I454" s="36">
        <v>135.63</v>
      </c>
      <c r="J454" s="36">
        <v>137.07</v>
      </c>
      <c r="K454" s="31">
        <v>134.19999999999999</v>
      </c>
      <c r="L454" s="31">
        <v>130.80000000000001</v>
      </c>
      <c r="M454" s="31">
        <v>588.00620000000004</v>
      </c>
      <c r="N454" s="1"/>
      <c r="O454" s="1"/>
    </row>
    <row r="455" spans="1:15" ht="12.75" customHeight="1">
      <c r="A455" s="33">
        <v>445</v>
      </c>
      <c r="B455" s="51" t="s">
        <v>298</v>
      </c>
      <c r="C455" s="31">
        <v>104.6</v>
      </c>
      <c r="D455" s="36">
        <v>104.25</v>
      </c>
      <c r="E455" s="36">
        <v>102.6</v>
      </c>
      <c r="F455" s="36">
        <v>100.6</v>
      </c>
      <c r="G455" s="36">
        <v>98.95</v>
      </c>
      <c r="H455" s="36">
        <v>106.25</v>
      </c>
      <c r="I455" s="36">
        <v>107.9</v>
      </c>
      <c r="J455" s="36">
        <v>109.9</v>
      </c>
      <c r="K455" s="31">
        <v>105.9</v>
      </c>
      <c r="L455" s="31">
        <v>102.25</v>
      </c>
      <c r="M455" s="31">
        <v>131.37894</v>
      </c>
      <c r="N455" s="1"/>
      <c r="O455" s="1"/>
    </row>
    <row r="456" spans="1:15" ht="12.75" customHeight="1">
      <c r="A456" s="33">
        <v>446</v>
      </c>
      <c r="B456" s="51" t="s">
        <v>529</v>
      </c>
      <c r="C456" s="31">
        <v>1480.1</v>
      </c>
      <c r="D456" s="36">
        <v>1483.75</v>
      </c>
      <c r="E456" s="36">
        <v>1467.5</v>
      </c>
      <c r="F456" s="36">
        <v>1454.9</v>
      </c>
      <c r="G456" s="36">
        <v>1438.65</v>
      </c>
      <c r="H456" s="36">
        <v>1496.35</v>
      </c>
      <c r="I456" s="36">
        <v>1512.6</v>
      </c>
      <c r="J456" s="36">
        <v>1525.2</v>
      </c>
      <c r="K456" s="31">
        <v>1500</v>
      </c>
      <c r="L456" s="31">
        <v>1471.15</v>
      </c>
      <c r="M456" s="31">
        <v>0.21695</v>
      </c>
      <c r="N456" s="1"/>
      <c r="O456" s="1"/>
    </row>
    <row r="457" spans="1:15" ht="12.75" customHeight="1">
      <c r="A457" s="33">
        <v>447</v>
      </c>
      <c r="B457" s="51" t="s">
        <v>530</v>
      </c>
      <c r="C457" s="31">
        <v>381.6</v>
      </c>
      <c r="D457" s="36">
        <v>379.3</v>
      </c>
      <c r="E457" s="36">
        <v>375.8</v>
      </c>
      <c r="F457" s="36">
        <v>370</v>
      </c>
      <c r="G457" s="36">
        <v>366.5</v>
      </c>
      <c r="H457" s="36">
        <v>385.1</v>
      </c>
      <c r="I457" s="36">
        <v>388.6</v>
      </c>
      <c r="J457" s="36">
        <v>394.4</v>
      </c>
      <c r="K457" s="31">
        <v>382.8</v>
      </c>
      <c r="L457" s="31">
        <v>373.5</v>
      </c>
      <c r="M457" s="31">
        <v>2.4938400000000001</v>
      </c>
      <c r="N457" s="1"/>
      <c r="O457" s="1"/>
    </row>
    <row r="458" spans="1:15" ht="12.75" customHeight="1">
      <c r="A458" s="33">
        <v>448</v>
      </c>
      <c r="B458" s="51" t="s">
        <v>536</v>
      </c>
      <c r="C458" s="31">
        <v>2567.5500000000002</v>
      </c>
      <c r="D458" s="36">
        <v>2586.0300000000002</v>
      </c>
      <c r="E458" s="36">
        <v>2527.02</v>
      </c>
      <c r="F458" s="36">
        <v>2486.48</v>
      </c>
      <c r="G458" s="36">
        <v>2427.4699999999998</v>
      </c>
      <c r="H458" s="36">
        <v>2626.57</v>
      </c>
      <c r="I458" s="36">
        <v>2685.58</v>
      </c>
      <c r="J458" s="36">
        <v>2726.12</v>
      </c>
      <c r="K458" s="31">
        <v>2645.05</v>
      </c>
      <c r="L458" s="31">
        <v>2545.5</v>
      </c>
      <c r="M458" s="31">
        <v>0.17602000000000001</v>
      </c>
      <c r="N458" s="1"/>
      <c r="O458" s="1"/>
    </row>
    <row r="459" spans="1:15" ht="12.75" customHeight="1">
      <c r="A459" s="33">
        <v>449</v>
      </c>
      <c r="B459" s="51" t="s">
        <v>230</v>
      </c>
      <c r="C459" s="31">
        <v>1279.8499999999999</v>
      </c>
      <c r="D459" s="36">
        <v>1277.07</v>
      </c>
      <c r="E459" s="36">
        <v>1264.78</v>
      </c>
      <c r="F459" s="36">
        <v>1249.72</v>
      </c>
      <c r="G459" s="36">
        <v>1237.43</v>
      </c>
      <c r="H459" s="36">
        <v>1292.1300000000001</v>
      </c>
      <c r="I459" s="36">
        <v>1304.42</v>
      </c>
      <c r="J459" s="36">
        <v>1319.48</v>
      </c>
      <c r="K459" s="31">
        <v>1289.3499999999999</v>
      </c>
      <c r="L459" s="31">
        <v>1262</v>
      </c>
      <c r="M459" s="31">
        <v>32.886310000000002</v>
      </c>
      <c r="N459" s="1"/>
      <c r="O459" s="1"/>
    </row>
    <row r="460" spans="1:15" ht="12.75" customHeight="1">
      <c r="A460" s="33">
        <v>450</v>
      </c>
      <c r="B460" s="51" t="s">
        <v>537</v>
      </c>
      <c r="C460" s="31">
        <v>864.45</v>
      </c>
      <c r="D460" s="36">
        <v>867.57</v>
      </c>
      <c r="E460" s="36">
        <v>857.68</v>
      </c>
      <c r="F460" s="36">
        <v>850.92</v>
      </c>
      <c r="G460" s="36">
        <v>841.03</v>
      </c>
      <c r="H460" s="36">
        <v>874.33</v>
      </c>
      <c r="I460" s="36">
        <v>884.22</v>
      </c>
      <c r="J460" s="36">
        <v>890.98</v>
      </c>
      <c r="K460" s="31">
        <v>877.45</v>
      </c>
      <c r="L460" s="31">
        <v>860.8</v>
      </c>
      <c r="M460" s="31">
        <v>3.1776499999999999</v>
      </c>
      <c r="N460" s="1"/>
      <c r="O460" s="1"/>
    </row>
    <row r="461" spans="1:15" ht="12.75" customHeight="1">
      <c r="A461" s="33">
        <v>451</v>
      </c>
      <c r="B461" s="51" t="s">
        <v>538</v>
      </c>
      <c r="C461" s="31">
        <v>134.15</v>
      </c>
      <c r="D461" s="36">
        <v>132.97</v>
      </c>
      <c r="E461" s="36">
        <v>129.88</v>
      </c>
      <c r="F461" s="36">
        <v>125.62</v>
      </c>
      <c r="G461" s="36">
        <v>122.53</v>
      </c>
      <c r="H461" s="36">
        <v>137.22999999999999</v>
      </c>
      <c r="I461" s="36">
        <v>140.32</v>
      </c>
      <c r="J461" s="36">
        <v>144.58000000000001</v>
      </c>
      <c r="K461" s="31">
        <v>136.05000000000001</v>
      </c>
      <c r="L461" s="31">
        <v>128.69999999999999</v>
      </c>
      <c r="M461" s="31">
        <v>19.921669999999999</v>
      </c>
      <c r="N461" s="1"/>
      <c r="O461" s="1"/>
    </row>
    <row r="462" spans="1:15" ht="12.75" customHeight="1">
      <c r="A462" s="33">
        <v>452</v>
      </c>
      <c r="B462" s="51" t="s">
        <v>208</v>
      </c>
      <c r="C462" s="31">
        <v>894.75</v>
      </c>
      <c r="D462" s="36">
        <v>897.15</v>
      </c>
      <c r="E462" s="36">
        <v>884.6</v>
      </c>
      <c r="F462" s="36">
        <v>874.45</v>
      </c>
      <c r="G462" s="36">
        <v>861.9</v>
      </c>
      <c r="H462" s="36">
        <v>907.3</v>
      </c>
      <c r="I462" s="36">
        <v>919.85</v>
      </c>
      <c r="J462" s="36">
        <v>930</v>
      </c>
      <c r="K462" s="31">
        <v>909.7</v>
      </c>
      <c r="L462" s="31">
        <v>887</v>
      </c>
      <c r="M462" s="31">
        <v>1.9943200000000001</v>
      </c>
      <c r="N462" s="1"/>
      <c r="O462" s="1"/>
    </row>
    <row r="463" spans="1:15" ht="12.75" customHeight="1">
      <c r="A463" s="33">
        <v>453</v>
      </c>
      <c r="B463" s="51" t="s">
        <v>539</v>
      </c>
      <c r="C463" s="31">
        <v>2754.75</v>
      </c>
      <c r="D463" s="36">
        <v>2766.57</v>
      </c>
      <c r="E463" s="36">
        <v>2728.18</v>
      </c>
      <c r="F463" s="36">
        <v>2701.62</v>
      </c>
      <c r="G463" s="36">
        <v>2663.23</v>
      </c>
      <c r="H463" s="36">
        <v>2793.13</v>
      </c>
      <c r="I463" s="36">
        <v>2831.52</v>
      </c>
      <c r="J463" s="36">
        <v>2858.08</v>
      </c>
      <c r="K463" s="31">
        <v>2804.95</v>
      </c>
      <c r="L463" s="31">
        <v>2740</v>
      </c>
      <c r="M463" s="31">
        <v>1.46716</v>
      </c>
      <c r="N463" s="1"/>
      <c r="O463" s="1"/>
    </row>
    <row r="464" spans="1:15" ht="12.75" customHeight="1">
      <c r="A464" s="33">
        <v>454</v>
      </c>
      <c r="B464" s="51" t="s">
        <v>540</v>
      </c>
      <c r="C464" s="31">
        <v>3171.45</v>
      </c>
      <c r="D464" s="36">
        <v>3174.1</v>
      </c>
      <c r="E464" s="36">
        <v>3143.7</v>
      </c>
      <c r="F464" s="36">
        <v>3115.95</v>
      </c>
      <c r="G464" s="36">
        <v>3085.55</v>
      </c>
      <c r="H464" s="36">
        <v>3201.85</v>
      </c>
      <c r="I464" s="36">
        <v>3232.25</v>
      </c>
      <c r="J464" s="36">
        <v>3260</v>
      </c>
      <c r="K464" s="31">
        <v>3204.5</v>
      </c>
      <c r="L464" s="31">
        <v>3146.35</v>
      </c>
      <c r="M464" s="31">
        <v>0.70089999999999997</v>
      </c>
      <c r="N464" s="1"/>
      <c r="O464" s="1"/>
    </row>
    <row r="465" spans="1:15" ht="12.75" customHeight="1">
      <c r="A465" s="33">
        <v>455</v>
      </c>
      <c r="B465" s="51" t="s">
        <v>231</v>
      </c>
      <c r="C465" s="31">
        <v>3261.35</v>
      </c>
      <c r="D465" s="36">
        <v>3267.93</v>
      </c>
      <c r="E465" s="36">
        <v>3233.42</v>
      </c>
      <c r="F465" s="36">
        <v>3205.48</v>
      </c>
      <c r="G465" s="36">
        <v>3170.97</v>
      </c>
      <c r="H465" s="36">
        <v>3295.87</v>
      </c>
      <c r="I465" s="36">
        <v>3330.38</v>
      </c>
      <c r="J465" s="36">
        <v>3358.32</v>
      </c>
      <c r="K465" s="31">
        <v>3302.45</v>
      </c>
      <c r="L465" s="31">
        <v>3240</v>
      </c>
      <c r="M465" s="31">
        <v>12.64935</v>
      </c>
      <c r="N465" s="1"/>
      <c r="O465" s="1"/>
    </row>
    <row r="466" spans="1:15" ht="12.75" customHeight="1">
      <c r="A466" s="33">
        <v>456</v>
      </c>
      <c r="B466" s="51" t="s">
        <v>232</v>
      </c>
      <c r="C466" s="31">
        <v>1839.7</v>
      </c>
      <c r="D466" s="36">
        <v>1854.4</v>
      </c>
      <c r="E466" s="36">
        <v>1822.9</v>
      </c>
      <c r="F466" s="36">
        <v>1806.1</v>
      </c>
      <c r="G466" s="36">
        <v>1774.6</v>
      </c>
      <c r="H466" s="36">
        <v>1871.2</v>
      </c>
      <c r="I466" s="36">
        <v>1902.7</v>
      </c>
      <c r="J466" s="36">
        <v>1919.5</v>
      </c>
      <c r="K466" s="31">
        <v>1885.9</v>
      </c>
      <c r="L466" s="31">
        <v>1837.6</v>
      </c>
      <c r="M466" s="31">
        <v>5.9372400000000001</v>
      </c>
      <c r="N466" s="1"/>
      <c r="O466" s="1"/>
    </row>
    <row r="467" spans="1:15" ht="12.75" customHeight="1">
      <c r="A467" s="33">
        <v>457</v>
      </c>
      <c r="B467" s="51" t="s">
        <v>299</v>
      </c>
      <c r="C467" s="31">
        <v>726.4</v>
      </c>
      <c r="D467" s="36">
        <v>729.68</v>
      </c>
      <c r="E467" s="36">
        <v>719.37</v>
      </c>
      <c r="F467" s="36">
        <v>712.33</v>
      </c>
      <c r="G467" s="36">
        <v>702.02</v>
      </c>
      <c r="H467" s="36">
        <v>736.72</v>
      </c>
      <c r="I467" s="36">
        <v>747.03</v>
      </c>
      <c r="J467" s="36">
        <v>754.07</v>
      </c>
      <c r="K467" s="31">
        <v>740</v>
      </c>
      <c r="L467" s="31">
        <v>722.65</v>
      </c>
      <c r="M467" s="31">
        <v>3.4918100000000001</v>
      </c>
      <c r="N467" s="1"/>
      <c r="O467" s="1"/>
    </row>
    <row r="468" spans="1:15" ht="12.75" customHeight="1">
      <c r="A468" s="33">
        <v>458</v>
      </c>
      <c r="B468" s="51" t="s">
        <v>541</v>
      </c>
      <c r="C468" s="31">
        <v>798.35</v>
      </c>
      <c r="D468" s="36">
        <v>797.27</v>
      </c>
      <c r="E468" s="36">
        <v>790.08</v>
      </c>
      <c r="F468" s="36">
        <v>781.82</v>
      </c>
      <c r="G468" s="36">
        <v>774.63</v>
      </c>
      <c r="H468" s="36">
        <v>805.53</v>
      </c>
      <c r="I468" s="36">
        <v>812.72</v>
      </c>
      <c r="J468" s="36">
        <v>820.98</v>
      </c>
      <c r="K468" s="31">
        <v>804.45</v>
      </c>
      <c r="L468" s="31">
        <v>789</v>
      </c>
      <c r="M468" s="31">
        <v>0.11366999999999999</v>
      </c>
      <c r="N468" s="1"/>
      <c r="O468" s="1"/>
    </row>
    <row r="469" spans="1:15" ht="12.75" customHeight="1">
      <c r="A469" s="33">
        <v>459</v>
      </c>
      <c r="B469" s="51" t="s">
        <v>233</v>
      </c>
      <c r="C469" s="31">
        <v>2058.5</v>
      </c>
      <c r="D469" s="36">
        <v>2065.15</v>
      </c>
      <c r="E469" s="36">
        <v>2041.35</v>
      </c>
      <c r="F469" s="36">
        <v>2024.2</v>
      </c>
      <c r="G469" s="36">
        <v>2000.4</v>
      </c>
      <c r="H469" s="36">
        <v>2082.3000000000002</v>
      </c>
      <c r="I469" s="36">
        <v>2106.1</v>
      </c>
      <c r="J469" s="36">
        <v>2123.25</v>
      </c>
      <c r="K469" s="31">
        <v>2088.9499999999998</v>
      </c>
      <c r="L469" s="31">
        <v>2048</v>
      </c>
      <c r="M469" s="31">
        <v>2.8799399999999999</v>
      </c>
      <c r="N469" s="1"/>
      <c r="O469" s="1"/>
    </row>
    <row r="470" spans="1:15" ht="12.75" customHeight="1">
      <c r="A470" s="33">
        <v>460</v>
      </c>
      <c r="B470" s="51" t="s">
        <v>300</v>
      </c>
      <c r="C470" s="31">
        <v>39.25</v>
      </c>
      <c r="D470" s="36">
        <v>39.15</v>
      </c>
      <c r="E470" s="36">
        <v>38.700000000000003</v>
      </c>
      <c r="F470" s="36">
        <v>38.15</v>
      </c>
      <c r="G470" s="36">
        <v>37.700000000000003</v>
      </c>
      <c r="H470" s="36">
        <v>39.700000000000003</v>
      </c>
      <c r="I470" s="36">
        <v>40.15</v>
      </c>
      <c r="J470" s="36">
        <v>40.700000000000003</v>
      </c>
      <c r="K470" s="31">
        <v>39.6</v>
      </c>
      <c r="L470" s="31">
        <v>38.6</v>
      </c>
      <c r="M470" s="31">
        <v>164.7816</v>
      </c>
      <c r="N470" s="1"/>
      <c r="O470" s="1"/>
    </row>
    <row r="471" spans="1:15" ht="12.75" customHeight="1">
      <c r="A471" s="33">
        <v>461</v>
      </c>
      <c r="B471" s="51" t="s">
        <v>542</v>
      </c>
      <c r="C471" s="31">
        <v>377.3</v>
      </c>
      <c r="D471" s="36">
        <v>373.07</v>
      </c>
      <c r="E471" s="36">
        <v>359.13</v>
      </c>
      <c r="F471" s="36">
        <v>340.97</v>
      </c>
      <c r="G471" s="36">
        <v>327.02999999999997</v>
      </c>
      <c r="H471" s="36">
        <v>391.23</v>
      </c>
      <c r="I471" s="36">
        <v>405.17</v>
      </c>
      <c r="J471" s="36">
        <v>423.33</v>
      </c>
      <c r="K471" s="31">
        <v>387</v>
      </c>
      <c r="L471" s="31">
        <v>354.9</v>
      </c>
      <c r="M471" s="31">
        <v>67.045180000000002</v>
      </c>
      <c r="N471" s="1"/>
      <c r="O471" s="1"/>
    </row>
    <row r="472" spans="1:15" ht="12.75" customHeight="1">
      <c r="A472" s="33">
        <v>462</v>
      </c>
      <c r="B472" s="51" t="s">
        <v>543</v>
      </c>
      <c r="C472" s="31">
        <v>398.7</v>
      </c>
      <c r="D472" s="36">
        <v>400.2</v>
      </c>
      <c r="E472" s="36">
        <v>392.5</v>
      </c>
      <c r="F472" s="36">
        <v>386.3</v>
      </c>
      <c r="G472" s="36">
        <v>378.6</v>
      </c>
      <c r="H472" s="36">
        <v>406.4</v>
      </c>
      <c r="I472" s="36">
        <v>414.1</v>
      </c>
      <c r="J472" s="36">
        <v>420.3</v>
      </c>
      <c r="K472" s="31">
        <v>407.9</v>
      </c>
      <c r="L472" s="31">
        <v>394</v>
      </c>
      <c r="M472" s="31">
        <v>3.17659</v>
      </c>
      <c r="N472" s="1"/>
      <c r="O472" s="1"/>
    </row>
    <row r="473" spans="1:15" ht="12.75" customHeight="1">
      <c r="A473" s="33">
        <v>463</v>
      </c>
      <c r="B473" s="51" t="s">
        <v>531</v>
      </c>
      <c r="C473" s="31">
        <v>789.5</v>
      </c>
      <c r="D473" s="36">
        <v>791.98</v>
      </c>
      <c r="E473" s="36">
        <v>784.57</v>
      </c>
      <c r="F473" s="36">
        <v>779.63</v>
      </c>
      <c r="G473" s="36">
        <v>772.22</v>
      </c>
      <c r="H473" s="36">
        <v>796.92</v>
      </c>
      <c r="I473" s="36">
        <v>804.33</v>
      </c>
      <c r="J473" s="36">
        <v>809.27</v>
      </c>
      <c r="K473" s="31">
        <v>799.4</v>
      </c>
      <c r="L473" s="31">
        <v>787.05</v>
      </c>
      <c r="M473" s="31">
        <v>5.3037999999999998</v>
      </c>
      <c r="N473" s="1"/>
      <c r="O473" s="1"/>
    </row>
    <row r="474" spans="1:15" ht="12.75" customHeight="1">
      <c r="A474" s="33">
        <v>464</v>
      </c>
      <c r="B474" s="51" t="s">
        <v>301</v>
      </c>
      <c r="C474" s="31">
        <v>3376.6</v>
      </c>
      <c r="D474" s="36">
        <v>3327.78</v>
      </c>
      <c r="E474" s="36">
        <v>3265.52</v>
      </c>
      <c r="F474" s="36">
        <v>3154.43</v>
      </c>
      <c r="G474" s="36">
        <v>3092.17</v>
      </c>
      <c r="H474" s="36">
        <v>3438.87</v>
      </c>
      <c r="I474" s="36">
        <v>3501.13</v>
      </c>
      <c r="J474" s="36">
        <v>3612.22</v>
      </c>
      <c r="K474" s="31">
        <v>3390.05</v>
      </c>
      <c r="L474" s="31">
        <v>3216.7</v>
      </c>
      <c r="M474" s="31">
        <v>2.0072999999999999</v>
      </c>
      <c r="N474" s="1"/>
      <c r="O474" s="1"/>
    </row>
    <row r="475" spans="1:15" ht="12.75" customHeight="1">
      <c r="A475" s="33">
        <v>465</v>
      </c>
      <c r="B475" s="51" t="s">
        <v>532</v>
      </c>
      <c r="C475" s="31">
        <v>45.55</v>
      </c>
      <c r="D475" s="36">
        <v>45.93</v>
      </c>
      <c r="E475" s="36">
        <v>44.92</v>
      </c>
      <c r="F475" s="36">
        <v>44.28</v>
      </c>
      <c r="G475" s="36">
        <v>43.27</v>
      </c>
      <c r="H475" s="36">
        <v>46.57</v>
      </c>
      <c r="I475" s="36">
        <v>47.58</v>
      </c>
      <c r="J475" s="36">
        <v>48.22</v>
      </c>
      <c r="K475" s="31">
        <v>46.95</v>
      </c>
      <c r="L475" s="31">
        <v>45.3</v>
      </c>
      <c r="M475" s="31">
        <v>91.189319999999995</v>
      </c>
      <c r="N475" s="1"/>
      <c r="O475" s="1"/>
    </row>
    <row r="476" spans="1:15" ht="12.75" customHeight="1">
      <c r="A476" s="33">
        <v>466</v>
      </c>
      <c r="B476" s="51" t="s">
        <v>234</v>
      </c>
      <c r="C476" s="31">
        <v>1463.95</v>
      </c>
      <c r="D476" s="36">
        <v>1460.92</v>
      </c>
      <c r="E476" s="36">
        <v>1454.38</v>
      </c>
      <c r="F476" s="36">
        <v>1444.82</v>
      </c>
      <c r="G476" s="36">
        <v>1438.28</v>
      </c>
      <c r="H476" s="36">
        <v>1470.48</v>
      </c>
      <c r="I476" s="36">
        <v>1477.02</v>
      </c>
      <c r="J476" s="36">
        <v>1486.58</v>
      </c>
      <c r="K476" s="31">
        <v>1467.45</v>
      </c>
      <c r="L476" s="31">
        <v>1451.35</v>
      </c>
      <c r="M476" s="31">
        <v>2.8561000000000001</v>
      </c>
      <c r="N476" s="1"/>
      <c r="O476" s="1"/>
    </row>
    <row r="477" spans="1:15" ht="12.75" customHeight="1">
      <c r="A477" s="33">
        <v>467</v>
      </c>
      <c r="B477" s="51" t="s">
        <v>544</v>
      </c>
      <c r="C477" s="31">
        <v>37.15</v>
      </c>
      <c r="D477" s="36">
        <v>36.6</v>
      </c>
      <c r="E477" s="36">
        <v>35.6</v>
      </c>
      <c r="F477" s="36">
        <v>34.049999999999997</v>
      </c>
      <c r="G477" s="36">
        <v>33.049999999999997</v>
      </c>
      <c r="H477" s="36">
        <v>38.15</v>
      </c>
      <c r="I477" s="36">
        <v>39.15</v>
      </c>
      <c r="J477" s="36">
        <v>40.700000000000003</v>
      </c>
      <c r="K477" s="31">
        <v>37.6</v>
      </c>
      <c r="L477" s="31">
        <v>35.049999999999997</v>
      </c>
      <c r="M477" s="31">
        <v>575.03481999999997</v>
      </c>
      <c r="N477" s="1"/>
      <c r="O477" s="1"/>
    </row>
    <row r="478" spans="1:15" ht="12.75" customHeight="1">
      <c r="A478" s="33">
        <v>468</v>
      </c>
      <c r="B478" s="51" t="s">
        <v>545</v>
      </c>
      <c r="C478" s="31">
        <v>449.5</v>
      </c>
      <c r="D478" s="36">
        <v>451.5</v>
      </c>
      <c r="E478" s="36">
        <v>445.9</v>
      </c>
      <c r="F478" s="36">
        <v>442.3</v>
      </c>
      <c r="G478" s="36">
        <v>436.7</v>
      </c>
      <c r="H478" s="36">
        <v>455.1</v>
      </c>
      <c r="I478" s="36">
        <v>460.7</v>
      </c>
      <c r="J478" s="36">
        <v>464.3</v>
      </c>
      <c r="K478" s="31">
        <v>457.1</v>
      </c>
      <c r="L478" s="31">
        <v>447.9</v>
      </c>
      <c r="M478" s="31">
        <v>0.78127000000000002</v>
      </c>
      <c r="N478" s="1"/>
      <c r="O478" s="1"/>
    </row>
    <row r="479" spans="1:15" ht="12.75" customHeight="1">
      <c r="A479" s="33">
        <v>469</v>
      </c>
      <c r="B479" s="51" t="s">
        <v>236</v>
      </c>
      <c r="C479" s="31">
        <v>8687.9500000000007</v>
      </c>
      <c r="D479" s="36">
        <v>8663.65</v>
      </c>
      <c r="E479" s="36">
        <v>8627.2999999999993</v>
      </c>
      <c r="F479" s="36">
        <v>8566.65</v>
      </c>
      <c r="G479" s="36">
        <v>8530.2999999999993</v>
      </c>
      <c r="H479" s="36">
        <v>8724.2999999999993</v>
      </c>
      <c r="I479" s="36">
        <v>8760.65</v>
      </c>
      <c r="J479" s="36">
        <v>8821.2999999999993</v>
      </c>
      <c r="K479" s="31">
        <v>8700</v>
      </c>
      <c r="L479" s="31">
        <v>8603</v>
      </c>
      <c r="M479" s="31">
        <v>3.11971</v>
      </c>
      <c r="N479" s="1"/>
      <c r="O479" s="1"/>
    </row>
    <row r="480" spans="1:15" ht="12.75" customHeight="1">
      <c r="A480" s="33">
        <v>470</v>
      </c>
      <c r="B480" s="51" t="s">
        <v>302</v>
      </c>
      <c r="C480" s="31">
        <v>94.5</v>
      </c>
      <c r="D480" s="36">
        <v>93.6</v>
      </c>
      <c r="E480" s="36">
        <v>92.25</v>
      </c>
      <c r="F480" s="36">
        <v>90</v>
      </c>
      <c r="G480" s="36">
        <v>88.65</v>
      </c>
      <c r="H480" s="36">
        <v>95.85</v>
      </c>
      <c r="I480" s="36">
        <v>97.2</v>
      </c>
      <c r="J480" s="36">
        <v>99.45</v>
      </c>
      <c r="K480" s="31">
        <v>94.95</v>
      </c>
      <c r="L480" s="31">
        <v>91.35</v>
      </c>
      <c r="M480" s="31">
        <v>728.88681999999994</v>
      </c>
      <c r="N480" s="1"/>
      <c r="O480" s="1"/>
    </row>
    <row r="481" spans="1:15" ht="12.75" customHeight="1">
      <c r="A481" s="33">
        <v>471</v>
      </c>
      <c r="B481" s="31" t="s">
        <v>235</v>
      </c>
      <c r="C481" s="36">
        <v>1624.05</v>
      </c>
      <c r="D481" s="36">
        <v>1619.35</v>
      </c>
      <c r="E481" s="36">
        <v>1610.7</v>
      </c>
      <c r="F481" s="36">
        <v>1597.35</v>
      </c>
      <c r="G481" s="36">
        <v>1588.7</v>
      </c>
      <c r="H481" s="36">
        <v>1632.7</v>
      </c>
      <c r="I481" s="36">
        <v>1641.35</v>
      </c>
      <c r="J481" s="31">
        <v>1654.7</v>
      </c>
      <c r="K481" s="31">
        <v>1628</v>
      </c>
      <c r="L481" s="31">
        <v>1606</v>
      </c>
      <c r="M481" s="51">
        <v>3.1586099999999999</v>
      </c>
      <c r="N481" s="1"/>
      <c r="O481" s="1"/>
    </row>
    <row r="482" spans="1:15" ht="12.75" customHeight="1">
      <c r="A482" s="33">
        <v>472</v>
      </c>
      <c r="B482" s="31" t="s">
        <v>176</v>
      </c>
      <c r="C482" s="36">
        <v>1065.25</v>
      </c>
      <c r="D482" s="36">
        <v>1055.1199999999999</v>
      </c>
      <c r="E482" s="36">
        <v>1042.6300000000001</v>
      </c>
      <c r="F482" s="36">
        <v>1020.02</v>
      </c>
      <c r="G482" s="36">
        <v>1007.53</v>
      </c>
      <c r="H482" s="36">
        <v>1077.73</v>
      </c>
      <c r="I482" s="36">
        <v>1090.22</v>
      </c>
      <c r="J482" s="31">
        <v>1112.83</v>
      </c>
      <c r="K482" s="31">
        <v>1067.5999999999999</v>
      </c>
      <c r="L482" s="31">
        <v>1032.5</v>
      </c>
      <c r="M482" s="51">
        <v>14.50831</v>
      </c>
      <c r="N482" s="1"/>
      <c r="O482" s="1"/>
    </row>
    <row r="483" spans="1:15" ht="12.75" customHeight="1">
      <c r="A483" s="33">
        <v>473</v>
      </c>
      <c r="B483" s="31" t="s">
        <v>546</v>
      </c>
      <c r="C483" s="31">
        <v>620.6</v>
      </c>
      <c r="D483" s="36">
        <v>622.23</v>
      </c>
      <c r="E483" s="36">
        <v>613.47</v>
      </c>
      <c r="F483" s="36">
        <v>606.33000000000004</v>
      </c>
      <c r="G483" s="36">
        <v>597.57000000000005</v>
      </c>
      <c r="H483" s="36">
        <v>629.37</v>
      </c>
      <c r="I483" s="36">
        <v>638.13</v>
      </c>
      <c r="J483" s="36">
        <v>645.27</v>
      </c>
      <c r="K483" s="31">
        <v>631</v>
      </c>
      <c r="L483" s="31">
        <v>615.1</v>
      </c>
      <c r="M483" s="31">
        <v>3.0177200000000002</v>
      </c>
      <c r="N483" s="1"/>
      <c r="O483" s="1"/>
    </row>
    <row r="484" spans="1:15" ht="12.75" customHeight="1">
      <c r="A484" s="33">
        <v>474</v>
      </c>
      <c r="B484" s="31" t="s">
        <v>237</v>
      </c>
      <c r="C484" s="36">
        <v>631.75</v>
      </c>
      <c r="D484" s="36">
        <v>625.08000000000004</v>
      </c>
      <c r="E484" s="36">
        <v>616.66999999999996</v>
      </c>
      <c r="F484" s="36">
        <v>601.58000000000004</v>
      </c>
      <c r="G484" s="36">
        <v>593.16999999999996</v>
      </c>
      <c r="H484" s="36">
        <v>640.16999999999996</v>
      </c>
      <c r="I484" s="36">
        <v>648.58000000000004</v>
      </c>
      <c r="J484" s="31">
        <v>663.67</v>
      </c>
      <c r="K484" s="31">
        <v>633.5</v>
      </c>
      <c r="L484" s="31">
        <v>610</v>
      </c>
      <c r="M484" s="51">
        <v>91.843559999999997</v>
      </c>
      <c r="N484" s="1"/>
      <c r="O484" s="1"/>
    </row>
    <row r="485" spans="1:15" ht="12.75" customHeight="1">
      <c r="A485" s="33">
        <v>475</v>
      </c>
      <c r="B485" s="31" t="s">
        <v>547</v>
      </c>
      <c r="C485" s="31">
        <v>778.6</v>
      </c>
      <c r="D485" s="36">
        <v>782.72</v>
      </c>
      <c r="E485" s="36">
        <v>771.93</v>
      </c>
      <c r="F485" s="36">
        <v>765.27</v>
      </c>
      <c r="G485" s="36">
        <v>754.48</v>
      </c>
      <c r="H485" s="36">
        <v>789.38</v>
      </c>
      <c r="I485" s="36">
        <v>800.17</v>
      </c>
      <c r="J485" s="36">
        <v>806.83</v>
      </c>
      <c r="K485" s="31">
        <v>793.5</v>
      </c>
      <c r="L485" s="31">
        <v>776.05</v>
      </c>
      <c r="M485" s="31">
        <v>1.18459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693.4</v>
      </c>
      <c r="D486" s="36">
        <v>685.53</v>
      </c>
      <c r="E486" s="36">
        <v>673.07</v>
      </c>
      <c r="F486" s="36">
        <v>652.73</v>
      </c>
      <c r="G486" s="36">
        <v>640.27</v>
      </c>
      <c r="H486" s="36">
        <v>705.87</v>
      </c>
      <c r="I486" s="36">
        <v>718.33</v>
      </c>
      <c r="J486" s="36">
        <v>738.67</v>
      </c>
      <c r="K486" s="31">
        <v>698</v>
      </c>
      <c r="L486" s="31">
        <v>665.2</v>
      </c>
      <c r="M486" s="31">
        <v>21.238119999999999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445.75</v>
      </c>
      <c r="D487" s="36">
        <v>445.25</v>
      </c>
      <c r="E487" s="36">
        <v>437.5</v>
      </c>
      <c r="F487" s="36">
        <v>429.25</v>
      </c>
      <c r="G487" s="36">
        <v>421.5</v>
      </c>
      <c r="H487" s="36">
        <v>453.5</v>
      </c>
      <c r="I487" s="36">
        <v>461.25</v>
      </c>
      <c r="J487" s="36">
        <v>469.5</v>
      </c>
      <c r="K487" s="31">
        <v>453</v>
      </c>
      <c r="L487" s="31">
        <v>437</v>
      </c>
      <c r="M487" s="31">
        <v>5.0388900000000003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387.75</v>
      </c>
      <c r="D488" s="36">
        <v>387.67</v>
      </c>
      <c r="E488" s="36">
        <v>383.08</v>
      </c>
      <c r="F488" s="36">
        <v>378.42</v>
      </c>
      <c r="G488" s="36">
        <v>373.83</v>
      </c>
      <c r="H488" s="36">
        <v>392.33</v>
      </c>
      <c r="I488" s="36">
        <v>396.92</v>
      </c>
      <c r="J488" s="36">
        <v>401.58</v>
      </c>
      <c r="K488" s="31">
        <v>392.25</v>
      </c>
      <c r="L488" s="31">
        <v>383</v>
      </c>
      <c r="M488" s="31">
        <v>1.18465</v>
      </c>
      <c r="N488" s="1"/>
      <c r="O488" s="1"/>
    </row>
    <row r="489" spans="1:15" ht="12.75" customHeight="1">
      <c r="A489" s="33">
        <v>479</v>
      </c>
      <c r="B489" s="51" t="s">
        <v>553</v>
      </c>
      <c r="C489" s="31">
        <v>448.75</v>
      </c>
      <c r="D489" s="36">
        <v>446.82</v>
      </c>
      <c r="E489" s="36">
        <v>438.93</v>
      </c>
      <c r="F489" s="36">
        <v>429.12</v>
      </c>
      <c r="G489" s="36">
        <v>421.23</v>
      </c>
      <c r="H489" s="36">
        <v>456.63</v>
      </c>
      <c r="I489" s="36">
        <v>464.52</v>
      </c>
      <c r="J489" s="36">
        <v>474.33</v>
      </c>
      <c r="K489" s="31">
        <v>454.7</v>
      </c>
      <c r="L489" s="31">
        <v>437</v>
      </c>
      <c r="M489" s="31">
        <v>5.5348800000000002</v>
      </c>
      <c r="N489" s="1"/>
      <c r="O489" s="1"/>
    </row>
    <row r="490" spans="1:15" ht="12.75" customHeight="1">
      <c r="A490" s="33">
        <v>480</v>
      </c>
      <c r="B490" s="51" t="s">
        <v>303</v>
      </c>
      <c r="C490" s="36">
        <v>914.4</v>
      </c>
      <c r="D490" s="36">
        <v>915.35</v>
      </c>
      <c r="E490" s="36">
        <v>909.75</v>
      </c>
      <c r="F490" s="36">
        <v>905.1</v>
      </c>
      <c r="G490" s="36">
        <v>899.5</v>
      </c>
      <c r="H490" s="36">
        <v>920</v>
      </c>
      <c r="I490" s="36">
        <v>925.6</v>
      </c>
      <c r="J490" s="36">
        <v>930.25</v>
      </c>
      <c r="K490" s="31">
        <v>920.95</v>
      </c>
      <c r="L490" s="31">
        <v>910.7</v>
      </c>
      <c r="M490" s="31">
        <v>7.8808400000000001</v>
      </c>
      <c r="N490" s="1"/>
      <c r="O490" s="1"/>
    </row>
    <row r="491" spans="1:15" ht="12.75" customHeight="1">
      <c r="A491" s="33">
        <v>481</v>
      </c>
      <c r="B491" s="51" t="s">
        <v>554</v>
      </c>
      <c r="C491" s="31">
        <v>1283.7</v>
      </c>
      <c r="D491" s="36">
        <v>1283.43</v>
      </c>
      <c r="E491" s="36">
        <v>1273.57</v>
      </c>
      <c r="F491" s="36">
        <v>1263.43</v>
      </c>
      <c r="G491" s="36">
        <v>1253.57</v>
      </c>
      <c r="H491" s="36">
        <v>1293.57</v>
      </c>
      <c r="I491" s="36">
        <v>1303.43</v>
      </c>
      <c r="J491" s="36">
        <v>1313.57</v>
      </c>
      <c r="K491" s="31">
        <v>1293.3</v>
      </c>
      <c r="L491" s="31">
        <v>1273.3</v>
      </c>
      <c r="M491" s="31">
        <v>1.7923</v>
      </c>
      <c r="N491" s="1"/>
      <c r="O491" s="1"/>
    </row>
    <row r="492" spans="1:15" ht="12.75" customHeight="1">
      <c r="A492" s="33">
        <v>482</v>
      </c>
      <c r="B492" s="51" t="s">
        <v>238</v>
      </c>
      <c r="C492" s="36">
        <v>236.2</v>
      </c>
      <c r="D492" s="36">
        <v>236.05</v>
      </c>
      <c r="E492" s="36">
        <v>234.15</v>
      </c>
      <c r="F492" s="36">
        <v>232.1</v>
      </c>
      <c r="G492" s="36">
        <v>230.2</v>
      </c>
      <c r="H492" s="36">
        <v>238.1</v>
      </c>
      <c r="I492" s="36">
        <v>240</v>
      </c>
      <c r="J492" s="36">
        <v>242.05</v>
      </c>
      <c r="K492" s="31">
        <v>237.95</v>
      </c>
      <c r="L492" s="31">
        <v>234</v>
      </c>
      <c r="M492" s="31">
        <v>80.696299999999994</v>
      </c>
      <c r="N492" s="1"/>
      <c r="O492" s="1"/>
    </row>
    <row r="493" spans="1:15" ht="12.75" customHeight="1">
      <c r="A493" s="33">
        <v>483</v>
      </c>
      <c r="B493" s="51" t="s">
        <v>548</v>
      </c>
      <c r="C493" s="36">
        <v>308.85000000000002</v>
      </c>
      <c r="D493" s="36">
        <v>310.48</v>
      </c>
      <c r="E493" s="36">
        <v>305.52</v>
      </c>
      <c r="F493" s="36">
        <v>302.18</v>
      </c>
      <c r="G493" s="36">
        <v>297.22000000000003</v>
      </c>
      <c r="H493" s="36">
        <v>313.82</v>
      </c>
      <c r="I493" s="36">
        <v>318.77999999999997</v>
      </c>
      <c r="J493" s="36">
        <v>322.12</v>
      </c>
      <c r="K493" s="31">
        <v>315.45</v>
      </c>
      <c r="L493" s="31">
        <v>307.14999999999998</v>
      </c>
      <c r="M493" s="31">
        <v>2.4773499999999999</v>
      </c>
      <c r="N493" s="1"/>
      <c r="O493" s="1"/>
    </row>
    <row r="494" spans="1:15" ht="12.75" customHeight="1">
      <c r="A494" s="33">
        <v>484</v>
      </c>
      <c r="B494" s="51" t="s">
        <v>555</v>
      </c>
      <c r="C494" s="36">
        <v>487</v>
      </c>
      <c r="D494" s="36">
        <v>484.2</v>
      </c>
      <c r="E494" s="36">
        <v>478.7</v>
      </c>
      <c r="F494" s="36">
        <v>470.4</v>
      </c>
      <c r="G494" s="36">
        <v>464.9</v>
      </c>
      <c r="H494" s="36">
        <v>492.5</v>
      </c>
      <c r="I494" s="36">
        <v>498</v>
      </c>
      <c r="J494" s="36">
        <v>506.3</v>
      </c>
      <c r="K494" s="31">
        <v>489.7</v>
      </c>
      <c r="L494" s="31">
        <v>475.9</v>
      </c>
      <c r="M494" s="31">
        <v>0.83462999999999998</v>
      </c>
      <c r="N494" s="1"/>
      <c r="O494" s="1"/>
    </row>
    <row r="495" spans="1:15" ht="12.75" customHeight="1">
      <c r="A495" s="33">
        <v>485</v>
      </c>
      <c r="B495" s="51" t="s">
        <v>556</v>
      </c>
      <c r="C495" s="36">
        <v>1895.3</v>
      </c>
      <c r="D495" s="36">
        <v>1898.82</v>
      </c>
      <c r="E495" s="36">
        <v>1887.48</v>
      </c>
      <c r="F495" s="36">
        <v>1879.67</v>
      </c>
      <c r="G495" s="36">
        <v>1868.33</v>
      </c>
      <c r="H495" s="36">
        <v>1906.63</v>
      </c>
      <c r="I495" s="36">
        <v>1917.97</v>
      </c>
      <c r="J495" s="36">
        <v>1925.78</v>
      </c>
      <c r="K495" s="31">
        <v>1910.15</v>
      </c>
      <c r="L495" s="31">
        <v>1891</v>
      </c>
      <c r="M495" s="31">
        <v>1.1695899999999999</v>
      </c>
      <c r="N495" s="1"/>
      <c r="O495" s="1"/>
    </row>
    <row r="496" spans="1:15" ht="12.75" customHeight="1">
      <c r="A496" s="33">
        <v>486</v>
      </c>
      <c r="B496" s="51" t="s">
        <v>549</v>
      </c>
      <c r="C496" s="36">
        <v>2140.6999999999998</v>
      </c>
      <c r="D496" s="36">
        <v>2143.5700000000002</v>
      </c>
      <c r="E496" s="36">
        <v>2117.13</v>
      </c>
      <c r="F496" s="36">
        <v>2093.5700000000002</v>
      </c>
      <c r="G496" s="36">
        <v>2067.13</v>
      </c>
      <c r="H496" s="36">
        <v>2167.13</v>
      </c>
      <c r="I496" s="36">
        <v>2193.5700000000002</v>
      </c>
      <c r="J496" s="36">
        <v>2217.13</v>
      </c>
      <c r="K496" s="31">
        <v>2170</v>
      </c>
      <c r="L496" s="31">
        <v>2120</v>
      </c>
      <c r="M496" s="31">
        <v>0.28087000000000001</v>
      </c>
      <c r="N496" s="1"/>
      <c r="O496" s="1"/>
    </row>
    <row r="497" spans="1:15" ht="12.75" customHeight="1">
      <c r="A497" s="33">
        <v>487</v>
      </c>
      <c r="B497" s="51" t="s">
        <v>141</v>
      </c>
      <c r="C497" s="36">
        <v>10.9</v>
      </c>
      <c r="D497" s="36">
        <v>10.93</v>
      </c>
      <c r="E497" s="36">
        <v>10.67</v>
      </c>
      <c r="F497" s="36">
        <v>10.43</v>
      </c>
      <c r="G497" s="36">
        <v>10.17</v>
      </c>
      <c r="H497" s="36">
        <v>11.17</v>
      </c>
      <c r="I497" s="36">
        <v>11.43</v>
      </c>
      <c r="J497" s="36">
        <v>11.67</v>
      </c>
      <c r="K497" s="31">
        <v>11.2</v>
      </c>
      <c r="L497" s="31">
        <v>10.7</v>
      </c>
      <c r="M497" s="31">
        <v>1112.99731</v>
      </c>
      <c r="N497" s="1"/>
      <c r="O497" s="1"/>
    </row>
    <row r="498" spans="1:15" ht="12.75" customHeight="1">
      <c r="A498" s="33">
        <v>488</v>
      </c>
      <c r="B498" s="51" t="s">
        <v>239</v>
      </c>
      <c r="C498" s="36">
        <v>886.65</v>
      </c>
      <c r="D498" s="36">
        <v>887.68</v>
      </c>
      <c r="E498" s="36">
        <v>881.37</v>
      </c>
      <c r="F498" s="36">
        <v>876.08</v>
      </c>
      <c r="G498" s="36">
        <v>869.77</v>
      </c>
      <c r="H498" s="36">
        <v>892.97</v>
      </c>
      <c r="I498" s="36">
        <v>899.28</v>
      </c>
      <c r="J498" s="36">
        <v>904.57</v>
      </c>
      <c r="K498" s="31">
        <v>894</v>
      </c>
      <c r="L498" s="31">
        <v>882.4</v>
      </c>
      <c r="M498" s="31">
        <v>4.3046899999999999</v>
      </c>
      <c r="N498" s="1"/>
      <c r="O498" s="1"/>
    </row>
    <row r="499" spans="1:15" ht="12.75" customHeight="1">
      <c r="A499" s="33">
        <v>489</v>
      </c>
      <c r="B499" s="51" t="s">
        <v>557</v>
      </c>
      <c r="C499" s="51">
        <v>383.8</v>
      </c>
      <c r="D499" s="36">
        <v>377.93</v>
      </c>
      <c r="E499" s="36">
        <v>367.87</v>
      </c>
      <c r="F499" s="36">
        <v>351.93</v>
      </c>
      <c r="G499" s="36">
        <v>341.87</v>
      </c>
      <c r="H499" s="36">
        <v>393.87</v>
      </c>
      <c r="I499" s="36">
        <v>403.93</v>
      </c>
      <c r="J499" s="36">
        <v>419.87</v>
      </c>
      <c r="K499" s="31">
        <v>388</v>
      </c>
      <c r="L499" s="31">
        <v>362</v>
      </c>
      <c r="M499" s="31">
        <v>42.12856</v>
      </c>
      <c r="N499" s="1"/>
      <c r="O499" s="1"/>
    </row>
    <row r="500" spans="1:15" ht="12.75" customHeight="1">
      <c r="A500" s="33">
        <v>490</v>
      </c>
      <c r="B500" s="51" t="s">
        <v>558</v>
      </c>
      <c r="C500" s="51">
        <v>122.25</v>
      </c>
      <c r="D500" s="36">
        <v>122.42</v>
      </c>
      <c r="E500" s="36">
        <v>120.83</v>
      </c>
      <c r="F500" s="36">
        <v>119.42</v>
      </c>
      <c r="G500" s="36">
        <v>117.83</v>
      </c>
      <c r="H500" s="36">
        <v>123.83</v>
      </c>
      <c r="I500" s="36">
        <v>125.42</v>
      </c>
      <c r="J500" s="36">
        <v>126.83</v>
      </c>
      <c r="K500" s="31">
        <v>124</v>
      </c>
      <c r="L500" s="31">
        <v>121</v>
      </c>
      <c r="M500" s="31">
        <v>10.8894</v>
      </c>
      <c r="N500" s="1"/>
      <c r="O500" s="1"/>
    </row>
    <row r="501" spans="1:15" ht="12.75" customHeight="1">
      <c r="A501" s="33">
        <v>491</v>
      </c>
      <c r="B501" s="51" t="s">
        <v>559</v>
      </c>
      <c r="C501" s="51">
        <v>978.5</v>
      </c>
      <c r="D501" s="36">
        <v>975.85</v>
      </c>
      <c r="E501" s="36">
        <v>966.7</v>
      </c>
      <c r="F501" s="36">
        <v>954.9</v>
      </c>
      <c r="G501" s="36">
        <v>945.75</v>
      </c>
      <c r="H501" s="36">
        <v>987.65</v>
      </c>
      <c r="I501" s="36">
        <v>996.8</v>
      </c>
      <c r="J501" s="36">
        <v>1008.6</v>
      </c>
      <c r="K501" s="31">
        <v>985</v>
      </c>
      <c r="L501" s="31">
        <v>964.05</v>
      </c>
      <c r="M501" s="31">
        <v>1.35646</v>
      </c>
      <c r="N501" s="1"/>
      <c r="O501" s="1"/>
    </row>
    <row r="502" spans="1:15" ht="12.75" customHeight="1">
      <c r="A502" s="33">
        <v>492</v>
      </c>
      <c r="B502" s="51" t="s">
        <v>304</v>
      </c>
      <c r="C502" s="51">
        <v>1650.75</v>
      </c>
      <c r="D502" s="36">
        <v>1645.75</v>
      </c>
      <c r="E502" s="36">
        <v>1632.65</v>
      </c>
      <c r="F502" s="36">
        <v>1614.55</v>
      </c>
      <c r="G502" s="36">
        <v>1601.45</v>
      </c>
      <c r="H502" s="36">
        <v>1663.85</v>
      </c>
      <c r="I502" s="36">
        <v>1676.95</v>
      </c>
      <c r="J502" s="36">
        <v>1695.05</v>
      </c>
      <c r="K502" s="31">
        <v>1658.85</v>
      </c>
      <c r="L502" s="31">
        <v>1627.65</v>
      </c>
      <c r="M502" s="31">
        <v>0.89888000000000001</v>
      </c>
      <c r="N502" s="1"/>
      <c r="O502" s="1"/>
    </row>
    <row r="503" spans="1:15" ht="12.75" customHeight="1">
      <c r="A503" s="33">
        <v>493</v>
      </c>
      <c r="B503" s="51" t="s">
        <v>240</v>
      </c>
      <c r="C503" s="36">
        <v>436.45</v>
      </c>
      <c r="D503" s="36">
        <v>438.33</v>
      </c>
      <c r="E503" s="36">
        <v>433.42</v>
      </c>
      <c r="F503" s="36">
        <v>430.38</v>
      </c>
      <c r="G503" s="36">
        <v>425.47</v>
      </c>
      <c r="H503" s="36">
        <v>441.37</v>
      </c>
      <c r="I503" s="36">
        <v>446.28</v>
      </c>
      <c r="J503" s="31">
        <v>449.32</v>
      </c>
      <c r="K503" s="31">
        <v>443.25</v>
      </c>
      <c r="L503" s="31">
        <v>435.3</v>
      </c>
      <c r="M503" s="51">
        <v>74.475049999999996</v>
      </c>
      <c r="N503" s="1"/>
      <c r="O503" s="1"/>
    </row>
    <row r="504" spans="1:15" ht="12.75" customHeight="1">
      <c r="A504" s="33">
        <v>494</v>
      </c>
      <c r="B504" s="51" t="s">
        <v>305</v>
      </c>
      <c r="C504" s="36">
        <v>17.5</v>
      </c>
      <c r="D504" s="36">
        <v>17.63</v>
      </c>
      <c r="E504" s="36">
        <v>17.27</v>
      </c>
      <c r="F504" s="36">
        <v>17.03</v>
      </c>
      <c r="G504" s="36">
        <v>16.670000000000002</v>
      </c>
      <c r="H504" s="36">
        <v>17.87</v>
      </c>
      <c r="I504" s="36">
        <v>18.23</v>
      </c>
      <c r="J504" s="31">
        <v>18.47</v>
      </c>
      <c r="K504" s="31">
        <v>18</v>
      </c>
      <c r="L504" s="31">
        <v>17.399999999999999</v>
      </c>
      <c r="M504" s="51">
        <v>1544.90813</v>
      </c>
      <c r="N504" s="1"/>
      <c r="O504" s="1"/>
    </row>
    <row r="505" spans="1:15" ht="12.75" customHeight="1">
      <c r="A505" s="33">
        <v>495</v>
      </c>
      <c r="B505" s="51" t="s">
        <v>241</v>
      </c>
      <c r="C505" s="51">
        <v>272.85000000000002</v>
      </c>
      <c r="D505" s="36">
        <v>273.87</v>
      </c>
      <c r="E505" s="36">
        <v>267.52999999999997</v>
      </c>
      <c r="F505" s="36">
        <v>262.22000000000003</v>
      </c>
      <c r="G505" s="36">
        <v>255.88</v>
      </c>
      <c r="H505" s="36">
        <v>279.18</v>
      </c>
      <c r="I505" s="36">
        <v>285.52</v>
      </c>
      <c r="J505" s="36">
        <v>290.83</v>
      </c>
      <c r="K505" s="31">
        <v>280.2</v>
      </c>
      <c r="L505" s="31">
        <v>268.55</v>
      </c>
      <c r="M505" s="31">
        <v>140.90765999999999</v>
      </c>
      <c r="N505" s="1"/>
      <c r="O505" s="1"/>
    </row>
    <row r="506" spans="1:15" ht="12.75" customHeight="1">
      <c r="A506" s="33">
        <v>496</v>
      </c>
      <c r="B506" s="51" t="s">
        <v>561</v>
      </c>
      <c r="C506" s="51">
        <v>535.29999999999995</v>
      </c>
      <c r="D506" s="36">
        <v>535.9</v>
      </c>
      <c r="E506" s="36">
        <v>512.4</v>
      </c>
      <c r="F506" s="36">
        <v>489.5</v>
      </c>
      <c r="G506" s="36">
        <v>466</v>
      </c>
      <c r="H506" s="36">
        <v>558.79999999999995</v>
      </c>
      <c r="I506" s="36">
        <v>582.29999999999995</v>
      </c>
      <c r="J506" s="36">
        <v>605.20000000000005</v>
      </c>
      <c r="K506" s="31">
        <v>559.4</v>
      </c>
      <c r="L506" s="31">
        <v>513</v>
      </c>
      <c r="M506" s="31">
        <v>58.699269999999999</v>
      </c>
      <c r="N506" s="1"/>
      <c r="O506" s="1"/>
    </row>
    <row r="507" spans="1:15" ht="12.75" customHeight="1">
      <c r="A507" s="33">
        <v>497</v>
      </c>
      <c r="B507" s="51" t="s">
        <v>560</v>
      </c>
      <c r="C507" s="36">
        <v>16300.2</v>
      </c>
      <c r="D507" s="36">
        <v>16279.55</v>
      </c>
      <c r="E507" s="36">
        <v>16118.1</v>
      </c>
      <c r="F507" s="36">
        <v>15936</v>
      </c>
      <c r="G507" s="36">
        <v>15774.55</v>
      </c>
      <c r="H507" s="36">
        <v>16461.650000000001</v>
      </c>
      <c r="I507" s="36">
        <v>16623.099999999999</v>
      </c>
      <c r="J507" s="31">
        <v>16805.2</v>
      </c>
      <c r="K507" s="31">
        <v>16441</v>
      </c>
      <c r="L507" s="31">
        <v>16097.45</v>
      </c>
      <c r="M507" s="51">
        <v>0.16925999999999999</v>
      </c>
      <c r="N507" s="1"/>
      <c r="O507" s="1"/>
    </row>
    <row r="508" spans="1:15" ht="12.75" customHeight="1">
      <c r="A508" s="33">
        <v>498</v>
      </c>
      <c r="B508" s="51" t="s">
        <v>306</v>
      </c>
      <c r="C508" s="51">
        <v>99.45</v>
      </c>
      <c r="D508" s="36">
        <v>99.25</v>
      </c>
      <c r="E508" s="36">
        <v>98.4</v>
      </c>
      <c r="F508" s="36">
        <v>97.35</v>
      </c>
      <c r="G508" s="36">
        <v>96.5</v>
      </c>
      <c r="H508" s="36">
        <v>100.3</v>
      </c>
      <c r="I508" s="36">
        <v>101.15</v>
      </c>
      <c r="J508" s="36">
        <v>102.2</v>
      </c>
      <c r="K508" s="31">
        <v>100.1</v>
      </c>
      <c r="L508" s="31">
        <v>98.2</v>
      </c>
      <c r="M508" s="31">
        <v>452.26055000000002</v>
      </c>
      <c r="N508" s="1"/>
      <c r="O508" s="1"/>
    </row>
    <row r="509" spans="1:15" ht="12.75" customHeight="1">
      <c r="A509" s="325">
        <v>499</v>
      </c>
      <c r="B509" s="326" t="s">
        <v>242</v>
      </c>
      <c r="C509" s="326">
        <v>639.9</v>
      </c>
      <c r="D509" s="327">
        <v>641.88</v>
      </c>
      <c r="E509" s="327">
        <v>635.27</v>
      </c>
      <c r="F509" s="327">
        <v>630.63</v>
      </c>
      <c r="G509" s="327">
        <v>624.02</v>
      </c>
      <c r="H509" s="327">
        <v>646.52</v>
      </c>
      <c r="I509" s="327">
        <v>653.13</v>
      </c>
      <c r="J509" s="327">
        <v>657.77</v>
      </c>
      <c r="K509" s="328">
        <v>648.5</v>
      </c>
      <c r="L509" s="328">
        <v>637.25</v>
      </c>
      <c r="M509" s="328">
        <v>7.8028300000000002</v>
      </c>
      <c r="N509" s="1"/>
      <c r="O509" s="1"/>
    </row>
    <row r="510" spans="1:15" ht="12.75" customHeight="1">
      <c r="A510" s="325">
        <v>500</v>
      </c>
      <c r="B510" s="326" t="s">
        <v>562</v>
      </c>
      <c r="C510" s="326">
        <v>1615.1</v>
      </c>
      <c r="D510" s="327">
        <v>1616.23</v>
      </c>
      <c r="E510" s="327">
        <v>1599.87</v>
      </c>
      <c r="F510" s="327">
        <v>1584.63</v>
      </c>
      <c r="G510" s="327">
        <v>1568.27</v>
      </c>
      <c r="H510" s="327">
        <v>1631.47</v>
      </c>
      <c r="I510" s="327">
        <v>1647.83</v>
      </c>
      <c r="J510" s="327">
        <v>1663.07</v>
      </c>
      <c r="K510" s="328">
        <v>1632.6</v>
      </c>
      <c r="L510" s="328">
        <v>1601</v>
      </c>
      <c r="M510" s="328">
        <v>0.29862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2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2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2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2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2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254</v>
      </c>
      <c r="N527" s="1"/>
      <c r="O527" s="1"/>
    </row>
    <row r="528" spans="1:15" ht="12.75" customHeight="1">
      <c r="A528" s="64" t="s">
        <v>255</v>
      </c>
      <c r="N528" s="1"/>
      <c r="O528" s="1"/>
    </row>
    <row r="529" spans="1:15" ht="12.75" customHeight="1">
      <c r="A529" s="64" t="s">
        <v>256</v>
      </c>
      <c r="N529" s="1"/>
      <c r="O529" s="1"/>
    </row>
    <row r="530" spans="1:15" ht="12.75" customHeight="1">
      <c r="A530" s="64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3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311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59"/>
      <c r="B5" s="360"/>
      <c r="C5" s="359"/>
      <c r="D5" s="360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310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565</v>
      </c>
      <c r="B7" s="361" t="s">
        <v>566</v>
      </c>
      <c r="C7" s="360"/>
      <c r="D7" s="7">
        <f>Main!B10</f>
        <v>45184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567</v>
      </c>
      <c r="B9" s="82" t="s">
        <v>568</v>
      </c>
      <c r="C9" s="82" t="s">
        <v>569</v>
      </c>
      <c r="D9" s="82" t="s">
        <v>570</v>
      </c>
      <c r="E9" s="82" t="s">
        <v>571</v>
      </c>
      <c r="F9" s="82" t="s">
        <v>572</v>
      </c>
      <c r="G9" s="82" t="s">
        <v>573</v>
      </c>
      <c r="H9" s="82" t="s">
        <v>574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45183</v>
      </c>
      <c r="B10" s="32">
        <v>540615</v>
      </c>
      <c r="C10" s="31" t="s">
        <v>959</v>
      </c>
      <c r="D10" s="31" t="s">
        <v>960</v>
      </c>
      <c r="E10" s="31" t="s">
        <v>576</v>
      </c>
      <c r="F10" s="84">
        <v>1500000</v>
      </c>
      <c r="G10" s="32">
        <v>0.54</v>
      </c>
      <c r="H10" s="32" t="s">
        <v>334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45183</v>
      </c>
      <c r="B11" s="32">
        <v>543319</v>
      </c>
      <c r="C11" s="31" t="s">
        <v>1098</v>
      </c>
      <c r="D11" s="31" t="s">
        <v>1099</v>
      </c>
      <c r="E11" s="31" t="s">
        <v>576</v>
      </c>
      <c r="F11" s="84">
        <v>160000</v>
      </c>
      <c r="G11" s="32">
        <v>11.39</v>
      </c>
      <c r="H11" s="32" t="s">
        <v>334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45183</v>
      </c>
      <c r="B12" s="32">
        <v>543319</v>
      </c>
      <c r="C12" s="31" t="s">
        <v>1098</v>
      </c>
      <c r="D12" s="31" t="s">
        <v>1100</v>
      </c>
      <c r="E12" s="31" t="s">
        <v>576</v>
      </c>
      <c r="F12" s="84">
        <v>360000</v>
      </c>
      <c r="G12" s="32">
        <v>11.39</v>
      </c>
      <c r="H12" s="32" t="s">
        <v>334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45183</v>
      </c>
      <c r="B13" s="32">
        <v>543319</v>
      </c>
      <c r="C13" s="31" t="s">
        <v>1098</v>
      </c>
      <c r="D13" s="31" t="s">
        <v>1101</v>
      </c>
      <c r="E13" s="31" t="s">
        <v>576</v>
      </c>
      <c r="F13" s="84">
        <v>312000</v>
      </c>
      <c r="G13" s="32">
        <v>11.39</v>
      </c>
      <c r="H13" s="32" t="s">
        <v>334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45183</v>
      </c>
      <c r="B14" s="32">
        <v>543319</v>
      </c>
      <c r="C14" s="31" t="s">
        <v>1098</v>
      </c>
      <c r="D14" s="31" t="s">
        <v>1102</v>
      </c>
      <c r="E14" s="31" t="s">
        <v>576</v>
      </c>
      <c r="F14" s="84">
        <v>64000</v>
      </c>
      <c r="G14" s="32">
        <v>11.38</v>
      </c>
      <c r="H14" s="32" t="s">
        <v>334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45183</v>
      </c>
      <c r="B15" s="32">
        <v>543319</v>
      </c>
      <c r="C15" s="31" t="s">
        <v>1098</v>
      </c>
      <c r="D15" s="31" t="s">
        <v>1102</v>
      </c>
      <c r="E15" s="31" t="s">
        <v>575</v>
      </c>
      <c r="F15" s="84">
        <v>72000</v>
      </c>
      <c r="G15" s="32">
        <v>11.39</v>
      </c>
      <c r="H15" s="32" t="s">
        <v>334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45183</v>
      </c>
      <c r="B16" s="32">
        <v>543319</v>
      </c>
      <c r="C16" s="31" t="s">
        <v>1098</v>
      </c>
      <c r="D16" s="31" t="s">
        <v>1103</v>
      </c>
      <c r="E16" s="31" t="s">
        <v>575</v>
      </c>
      <c r="F16" s="84">
        <v>48000</v>
      </c>
      <c r="G16" s="32">
        <v>11.39</v>
      </c>
      <c r="H16" s="32" t="s">
        <v>334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45183</v>
      </c>
      <c r="B17" s="32">
        <v>543319</v>
      </c>
      <c r="C17" s="31" t="s">
        <v>1098</v>
      </c>
      <c r="D17" s="31" t="s">
        <v>1104</v>
      </c>
      <c r="E17" s="31" t="s">
        <v>575</v>
      </c>
      <c r="F17" s="84">
        <v>72000</v>
      </c>
      <c r="G17" s="32">
        <v>11.39</v>
      </c>
      <c r="H17" s="32" t="s">
        <v>334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45183</v>
      </c>
      <c r="B18" s="32">
        <v>543319</v>
      </c>
      <c r="C18" s="31" t="s">
        <v>1098</v>
      </c>
      <c r="D18" s="31" t="s">
        <v>1105</v>
      </c>
      <c r="E18" s="31" t="s">
        <v>575</v>
      </c>
      <c r="F18" s="84">
        <v>368000</v>
      </c>
      <c r="G18" s="32">
        <v>11.39</v>
      </c>
      <c r="H18" s="32" t="s">
        <v>334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45183</v>
      </c>
      <c r="B19" s="32">
        <v>543319</v>
      </c>
      <c r="C19" s="31" t="s">
        <v>1098</v>
      </c>
      <c r="D19" s="31" t="s">
        <v>1075</v>
      </c>
      <c r="E19" s="31" t="s">
        <v>575</v>
      </c>
      <c r="F19" s="84">
        <v>864000</v>
      </c>
      <c r="G19" s="32">
        <v>11.39</v>
      </c>
      <c r="H19" s="32" t="s">
        <v>334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45183</v>
      </c>
      <c r="B20" s="32">
        <v>543319</v>
      </c>
      <c r="C20" s="31" t="s">
        <v>1098</v>
      </c>
      <c r="D20" s="31" t="s">
        <v>1106</v>
      </c>
      <c r="E20" s="31" t="s">
        <v>575</v>
      </c>
      <c r="F20" s="84">
        <v>80000</v>
      </c>
      <c r="G20" s="32">
        <v>11.39</v>
      </c>
      <c r="H20" s="32" t="s">
        <v>334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45183</v>
      </c>
      <c r="B21" s="32">
        <v>543319</v>
      </c>
      <c r="C21" s="31" t="s">
        <v>1098</v>
      </c>
      <c r="D21" s="31" t="s">
        <v>1075</v>
      </c>
      <c r="E21" s="31" t="s">
        <v>576</v>
      </c>
      <c r="F21" s="84">
        <v>864000</v>
      </c>
      <c r="G21" s="32">
        <v>11.39</v>
      </c>
      <c r="H21" s="32" t="s">
        <v>334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45183</v>
      </c>
      <c r="B22" s="32">
        <v>543319</v>
      </c>
      <c r="C22" s="31" t="s">
        <v>1098</v>
      </c>
      <c r="D22" s="31" t="s">
        <v>1106</v>
      </c>
      <c r="E22" s="31" t="s">
        <v>576</v>
      </c>
      <c r="F22" s="84">
        <v>80000</v>
      </c>
      <c r="G22" s="32">
        <v>11.39</v>
      </c>
      <c r="H22" s="32" t="s">
        <v>334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45183</v>
      </c>
      <c r="B23" s="32">
        <v>538351</v>
      </c>
      <c r="C23" s="31" t="s">
        <v>1107</v>
      </c>
      <c r="D23" s="31" t="s">
        <v>1108</v>
      </c>
      <c r="E23" s="31" t="s">
        <v>576</v>
      </c>
      <c r="F23" s="84">
        <v>165795</v>
      </c>
      <c r="G23" s="32">
        <v>5.16</v>
      </c>
      <c r="H23" s="32" t="s">
        <v>334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45183</v>
      </c>
      <c r="B24" s="32">
        <v>543937</v>
      </c>
      <c r="C24" s="31" t="s">
        <v>1109</v>
      </c>
      <c r="D24" s="31" t="s">
        <v>1110</v>
      </c>
      <c r="E24" s="31" t="s">
        <v>576</v>
      </c>
      <c r="F24" s="84">
        <v>31200</v>
      </c>
      <c r="G24" s="32">
        <v>202.66</v>
      </c>
      <c r="H24" s="32" t="s">
        <v>334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45183</v>
      </c>
      <c r="B25" s="32">
        <v>537766</v>
      </c>
      <c r="C25" s="31" t="s">
        <v>1111</v>
      </c>
      <c r="D25" s="31" t="s">
        <v>1112</v>
      </c>
      <c r="E25" s="31" t="s">
        <v>576</v>
      </c>
      <c r="F25" s="84">
        <v>655555</v>
      </c>
      <c r="G25" s="32">
        <v>5.23</v>
      </c>
      <c r="H25" s="32" t="s">
        <v>334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45183</v>
      </c>
      <c r="B26" s="32">
        <v>537766</v>
      </c>
      <c r="C26" s="31" t="s">
        <v>1111</v>
      </c>
      <c r="D26" s="31" t="s">
        <v>1112</v>
      </c>
      <c r="E26" s="31" t="s">
        <v>575</v>
      </c>
      <c r="F26" s="84">
        <v>655555</v>
      </c>
      <c r="G26" s="32">
        <v>5.27</v>
      </c>
      <c r="H26" s="32" t="s">
        <v>334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45183</v>
      </c>
      <c r="B27" s="32">
        <v>537766</v>
      </c>
      <c r="C27" s="31" t="s">
        <v>1111</v>
      </c>
      <c r="D27" s="31" t="s">
        <v>1113</v>
      </c>
      <c r="E27" s="31" t="s">
        <v>576</v>
      </c>
      <c r="F27" s="84">
        <v>500000</v>
      </c>
      <c r="G27" s="32">
        <v>5.26</v>
      </c>
      <c r="H27" s="32" t="s">
        <v>334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45183</v>
      </c>
      <c r="B28" s="32">
        <v>537766</v>
      </c>
      <c r="C28" s="31" t="s">
        <v>1111</v>
      </c>
      <c r="D28" s="31" t="s">
        <v>1114</v>
      </c>
      <c r="E28" s="31" t="s">
        <v>575</v>
      </c>
      <c r="F28" s="84">
        <v>380000</v>
      </c>
      <c r="G28" s="32">
        <v>5.33</v>
      </c>
      <c r="H28" s="32" t="s">
        <v>334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45183</v>
      </c>
      <c r="B29" s="32">
        <v>543921</v>
      </c>
      <c r="C29" s="31" t="s">
        <v>1115</v>
      </c>
      <c r="D29" s="31" t="s">
        <v>1116</v>
      </c>
      <c r="E29" s="31" t="s">
        <v>575</v>
      </c>
      <c r="F29" s="84">
        <v>40000</v>
      </c>
      <c r="G29" s="32">
        <v>160.4</v>
      </c>
      <c r="H29" s="32" t="s">
        <v>334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45183</v>
      </c>
      <c r="B30" s="32">
        <v>543928</v>
      </c>
      <c r="C30" s="31" t="s">
        <v>1117</v>
      </c>
      <c r="D30" s="31" t="s">
        <v>1118</v>
      </c>
      <c r="E30" s="31" t="s">
        <v>576</v>
      </c>
      <c r="F30" s="84">
        <v>40000</v>
      </c>
      <c r="G30" s="32">
        <v>263.97000000000003</v>
      </c>
      <c r="H30" s="32" t="s">
        <v>334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45183</v>
      </c>
      <c r="B31" s="32">
        <v>512379</v>
      </c>
      <c r="C31" s="31" t="s">
        <v>1119</v>
      </c>
      <c r="D31" s="31" t="s">
        <v>1120</v>
      </c>
      <c r="E31" s="31" t="s">
        <v>575</v>
      </c>
      <c r="F31" s="84">
        <v>3017366</v>
      </c>
      <c r="G31" s="32">
        <v>27.64</v>
      </c>
      <c r="H31" s="32" t="s">
        <v>334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45183</v>
      </c>
      <c r="B32" s="32">
        <v>512379</v>
      </c>
      <c r="C32" s="31" t="s">
        <v>1119</v>
      </c>
      <c r="D32" s="31" t="s">
        <v>1120</v>
      </c>
      <c r="E32" s="31" t="s">
        <v>576</v>
      </c>
      <c r="F32" s="84">
        <v>2999744</v>
      </c>
      <c r="G32" s="32">
        <v>27.29</v>
      </c>
      <c r="H32" s="32" t="s">
        <v>334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45183</v>
      </c>
      <c r="B33" s="32">
        <v>542724</v>
      </c>
      <c r="C33" s="31" t="s">
        <v>1121</v>
      </c>
      <c r="D33" s="31" t="s">
        <v>1122</v>
      </c>
      <c r="E33" s="31" t="s">
        <v>575</v>
      </c>
      <c r="F33" s="84">
        <v>1533672</v>
      </c>
      <c r="G33" s="32">
        <v>1.03</v>
      </c>
      <c r="H33" s="32" t="s">
        <v>334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45183</v>
      </c>
      <c r="B34" s="32">
        <v>542724</v>
      </c>
      <c r="C34" s="31" t="s">
        <v>1121</v>
      </c>
      <c r="D34" s="31" t="s">
        <v>1123</v>
      </c>
      <c r="E34" s="31" t="s">
        <v>576</v>
      </c>
      <c r="F34" s="84">
        <v>2500000</v>
      </c>
      <c r="G34" s="32">
        <v>1.01</v>
      </c>
      <c r="H34" s="32" t="s">
        <v>334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45183</v>
      </c>
      <c r="B35" s="32">
        <v>524238</v>
      </c>
      <c r="C35" s="31" t="s">
        <v>1124</v>
      </c>
      <c r="D35" s="31" t="s">
        <v>1125</v>
      </c>
      <c r="E35" s="31" t="s">
        <v>575</v>
      </c>
      <c r="F35" s="84">
        <v>35219</v>
      </c>
      <c r="G35" s="32">
        <v>9.34</v>
      </c>
      <c r="H35" s="32" t="s">
        <v>334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45183</v>
      </c>
      <c r="B36" s="32">
        <v>524238</v>
      </c>
      <c r="C36" s="31" t="s">
        <v>1124</v>
      </c>
      <c r="D36" s="31" t="s">
        <v>1126</v>
      </c>
      <c r="E36" s="31" t="s">
        <v>576</v>
      </c>
      <c r="F36" s="84">
        <v>30000</v>
      </c>
      <c r="G36" s="32">
        <v>9.42</v>
      </c>
      <c r="H36" s="32" t="s">
        <v>334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45183</v>
      </c>
      <c r="B37" s="32">
        <v>542924</v>
      </c>
      <c r="C37" s="31" t="s">
        <v>1127</v>
      </c>
      <c r="D37" s="31" t="s">
        <v>1128</v>
      </c>
      <c r="E37" s="31" t="s">
        <v>575</v>
      </c>
      <c r="F37" s="84">
        <v>189000</v>
      </c>
      <c r="G37" s="32">
        <v>4.57</v>
      </c>
      <c r="H37" s="32" t="s">
        <v>334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45183</v>
      </c>
      <c r="B38" s="32">
        <v>537800</v>
      </c>
      <c r="C38" s="31" t="s">
        <v>1129</v>
      </c>
      <c r="D38" s="31" t="s">
        <v>1130</v>
      </c>
      <c r="E38" s="31" t="s">
        <v>575</v>
      </c>
      <c r="F38" s="84">
        <v>6000000</v>
      </c>
      <c r="G38" s="32">
        <v>3.9</v>
      </c>
      <c r="H38" s="32" t="s">
        <v>334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45183</v>
      </c>
      <c r="B39" s="32">
        <v>526345</v>
      </c>
      <c r="C39" s="31" t="s">
        <v>1055</v>
      </c>
      <c r="D39" s="31" t="s">
        <v>1131</v>
      </c>
      <c r="E39" s="31" t="s">
        <v>575</v>
      </c>
      <c r="F39" s="84">
        <v>100000</v>
      </c>
      <c r="G39" s="32">
        <v>15.68</v>
      </c>
      <c r="H39" s="32" t="s">
        <v>334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45183</v>
      </c>
      <c r="B40" s="32">
        <v>526345</v>
      </c>
      <c r="C40" s="31" t="s">
        <v>1055</v>
      </c>
      <c r="D40" s="31" t="s">
        <v>1056</v>
      </c>
      <c r="E40" s="31" t="s">
        <v>576</v>
      </c>
      <c r="F40" s="84">
        <v>99900</v>
      </c>
      <c r="G40" s="32">
        <v>15.67</v>
      </c>
      <c r="H40" s="32" t="s">
        <v>334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45183</v>
      </c>
      <c r="B41" s="32">
        <v>506122</v>
      </c>
      <c r="C41" s="31" t="s">
        <v>1132</v>
      </c>
      <c r="D41" s="31" t="s">
        <v>1133</v>
      </c>
      <c r="E41" s="31" t="s">
        <v>576</v>
      </c>
      <c r="F41" s="84">
        <v>80</v>
      </c>
      <c r="G41" s="32">
        <v>101.55</v>
      </c>
      <c r="H41" s="32" t="s">
        <v>334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45183</v>
      </c>
      <c r="B42" s="32">
        <v>506122</v>
      </c>
      <c r="C42" s="31" t="s">
        <v>1132</v>
      </c>
      <c r="D42" s="31" t="s">
        <v>1133</v>
      </c>
      <c r="E42" s="31" t="s">
        <v>575</v>
      </c>
      <c r="F42" s="84">
        <v>2353</v>
      </c>
      <c r="G42" s="32">
        <v>110.3</v>
      </c>
      <c r="H42" s="32" t="s">
        <v>334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45183</v>
      </c>
      <c r="B43" s="32">
        <v>526773</v>
      </c>
      <c r="C43" s="31" t="s">
        <v>1024</v>
      </c>
      <c r="D43" s="31" t="s">
        <v>1057</v>
      </c>
      <c r="E43" s="31" t="s">
        <v>576</v>
      </c>
      <c r="F43" s="84">
        <v>2000000</v>
      </c>
      <c r="G43" s="32">
        <v>7.93</v>
      </c>
      <c r="H43" s="32" t="s">
        <v>334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45183</v>
      </c>
      <c r="B44" s="32">
        <v>540159</v>
      </c>
      <c r="C44" s="31" t="s">
        <v>1058</v>
      </c>
      <c r="D44" s="31" t="s">
        <v>1059</v>
      </c>
      <c r="E44" s="31" t="s">
        <v>576</v>
      </c>
      <c r="F44" s="84">
        <v>137700</v>
      </c>
      <c r="G44" s="32">
        <v>2.19</v>
      </c>
      <c r="H44" s="32" t="s">
        <v>334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45183</v>
      </c>
      <c r="B45" s="32">
        <v>543366</v>
      </c>
      <c r="C45" s="31" t="s">
        <v>874</v>
      </c>
      <c r="D45" s="31" t="s">
        <v>1134</v>
      </c>
      <c r="E45" s="31" t="s">
        <v>576</v>
      </c>
      <c r="F45" s="84">
        <v>9600</v>
      </c>
      <c r="G45" s="32">
        <v>73.78</v>
      </c>
      <c r="H45" s="32" t="s">
        <v>334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45183</v>
      </c>
      <c r="B46" s="32">
        <v>543366</v>
      </c>
      <c r="C46" s="31" t="s">
        <v>874</v>
      </c>
      <c r="D46" s="31" t="s">
        <v>1060</v>
      </c>
      <c r="E46" s="31" t="s">
        <v>575</v>
      </c>
      <c r="F46" s="84">
        <v>7200</v>
      </c>
      <c r="G46" s="32">
        <v>73.44</v>
      </c>
      <c r="H46" s="32" t="s">
        <v>334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45183</v>
      </c>
      <c r="B47" s="32">
        <v>540147</v>
      </c>
      <c r="C47" s="31" t="s">
        <v>1135</v>
      </c>
      <c r="D47" s="31" t="s">
        <v>1075</v>
      </c>
      <c r="E47" s="31" t="s">
        <v>576</v>
      </c>
      <c r="F47" s="84">
        <v>70416</v>
      </c>
      <c r="G47" s="32">
        <v>41.37</v>
      </c>
      <c r="H47" s="32" t="s">
        <v>334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45183</v>
      </c>
      <c r="B48" s="32">
        <v>540147</v>
      </c>
      <c r="C48" s="31" t="s">
        <v>1135</v>
      </c>
      <c r="D48" s="31" t="s">
        <v>1075</v>
      </c>
      <c r="E48" s="31" t="s">
        <v>575</v>
      </c>
      <c r="F48" s="84">
        <v>224570</v>
      </c>
      <c r="G48" s="32">
        <v>41.78</v>
      </c>
      <c r="H48" s="32" t="s">
        <v>334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45183</v>
      </c>
      <c r="B49" s="32">
        <v>540147</v>
      </c>
      <c r="C49" s="31" t="s">
        <v>1135</v>
      </c>
      <c r="D49" s="31" t="s">
        <v>1136</v>
      </c>
      <c r="E49" s="31" t="s">
        <v>576</v>
      </c>
      <c r="F49" s="84">
        <v>60000</v>
      </c>
      <c r="G49" s="32">
        <v>41.25</v>
      </c>
      <c r="H49" s="32" t="s">
        <v>334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45183</v>
      </c>
      <c r="B50" s="32">
        <v>540147</v>
      </c>
      <c r="C50" s="31" t="s">
        <v>1135</v>
      </c>
      <c r="D50" s="31" t="s">
        <v>1137</v>
      </c>
      <c r="E50" s="31" t="s">
        <v>576</v>
      </c>
      <c r="F50" s="84">
        <v>60000</v>
      </c>
      <c r="G50" s="32">
        <v>41.25</v>
      </c>
      <c r="H50" s="32" t="s">
        <v>334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45183</v>
      </c>
      <c r="B51" s="32">
        <v>540147</v>
      </c>
      <c r="C51" s="31" t="s">
        <v>1135</v>
      </c>
      <c r="D51" s="31" t="s">
        <v>1138</v>
      </c>
      <c r="E51" s="31" t="s">
        <v>576</v>
      </c>
      <c r="F51" s="84">
        <v>69000</v>
      </c>
      <c r="G51" s="32">
        <v>41.25</v>
      </c>
      <c r="H51" s="32" t="s">
        <v>334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45183</v>
      </c>
      <c r="B52" s="32">
        <v>543963</v>
      </c>
      <c r="C52" s="31" t="s">
        <v>1139</v>
      </c>
      <c r="D52" s="31" t="s">
        <v>1073</v>
      </c>
      <c r="E52" s="31" t="s">
        <v>575</v>
      </c>
      <c r="F52" s="84">
        <v>111000</v>
      </c>
      <c r="G52" s="32">
        <v>48.05</v>
      </c>
      <c r="H52" s="32" t="s">
        <v>334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45183</v>
      </c>
      <c r="B53" s="32">
        <v>540072</v>
      </c>
      <c r="C53" s="31" t="s">
        <v>1140</v>
      </c>
      <c r="D53" s="31" t="s">
        <v>1141</v>
      </c>
      <c r="E53" s="31" t="s">
        <v>575</v>
      </c>
      <c r="F53" s="84">
        <v>160000</v>
      </c>
      <c r="G53" s="32">
        <v>7</v>
      </c>
      <c r="H53" s="32" t="s">
        <v>334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45183</v>
      </c>
      <c r="B54" s="32">
        <v>543970</v>
      </c>
      <c r="C54" s="31" t="s">
        <v>1025</v>
      </c>
      <c r="D54" s="31" t="s">
        <v>1023</v>
      </c>
      <c r="E54" s="31" t="s">
        <v>576</v>
      </c>
      <c r="F54" s="84">
        <v>24000</v>
      </c>
      <c r="G54" s="32">
        <v>61.65</v>
      </c>
      <c r="H54" s="32" t="s">
        <v>334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45183</v>
      </c>
      <c r="B55" s="32">
        <v>543970</v>
      </c>
      <c r="C55" s="31" t="s">
        <v>1025</v>
      </c>
      <c r="D55" s="31" t="s">
        <v>1023</v>
      </c>
      <c r="E55" s="31" t="s">
        <v>575</v>
      </c>
      <c r="F55" s="84">
        <v>3000</v>
      </c>
      <c r="G55" s="32">
        <v>59.7</v>
      </c>
      <c r="H55" s="32" t="s">
        <v>334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45183</v>
      </c>
      <c r="B56" s="32">
        <v>543970</v>
      </c>
      <c r="C56" s="31" t="s">
        <v>1025</v>
      </c>
      <c r="D56" s="31" t="s">
        <v>1061</v>
      </c>
      <c r="E56" s="31" t="s">
        <v>576</v>
      </c>
      <c r="F56" s="84">
        <v>9000</v>
      </c>
      <c r="G56" s="32">
        <v>60.18</v>
      </c>
      <c r="H56" s="32" t="s">
        <v>334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45183</v>
      </c>
      <c r="B57" s="32">
        <v>543970</v>
      </c>
      <c r="C57" s="31" t="s">
        <v>1025</v>
      </c>
      <c r="D57" s="31" t="s">
        <v>998</v>
      </c>
      <c r="E57" s="31" t="s">
        <v>575</v>
      </c>
      <c r="F57" s="84">
        <v>3000</v>
      </c>
      <c r="G57" s="32">
        <v>58</v>
      </c>
      <c r="H57" s="32" t="s">
        <v>334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45183</v>
      </c>
      <c r="B58" s="32">
        <v>543970</v>
      </c>
      <c r="C58" s="31" t="s">
        <v>1025</v>
      </c>
      <c r="D58" s="31" t="s">
        <v>998</v>
      </c>
      <c r="E58" s="31" t="s">
        <v>576</v>
      </c>
      <c r="F58" s="84">
        <v>9000</v>
      </c>
      <c r="G58" s="32">
        <v>61.34</v>
      </c>
      <c r="H58" s="32" t="s">
        <v>334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45183</v>
      </c>
      <c r="B59" s="32">
        <v>533018</v>
      </c>
      <c r="C59" s="31" t="s">
        <v>1062</v>
      </c>
      <c r="D59" s="31" t="s">
        <v>1063</v>
      </c>
      <c r="E59" s="31" t="s">
        <v>576</v>
      </c>
      <c r="F59" s="84">
        <v>167</v>
      </c>
      <c r="G59" s="339">
        <v>2496.59</v>
      </c>
      <c r="H59" s="32" t="s">
        <v>334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45183</v>
      </c>
      <c r="B60" s="32">
        <v>508905</v>
      </c>
      <c r="C60" s="31" t="s">
        <v>993</v>
      </c>
      <c r="D60" s="31" t="s">
        <v>871</v>
      </c>
      <c r="E60" s="31" t="s">
        <v>576</v>
      </c>
      <c r="F60" s="84">
        <v>42848</v>
      </c>
      <c r="G60" s="32">
        <v>46.72</v>
      </c>
      <c r="H60" s="32" t="s">
        <v>334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45183</v>
      </c>
      <c r="B61" s="32">
        <v>534680</v>
      </c>
      <c r="C61" s="31" t="s">
        <v>1142</v>
      </c>
      <c r="D61" s="31" t="s">
        <v>1143</v>
      </c>
      <c r="E61" s="31" t="s">
        <v>575</v>
      </c>
      <c r="F61" s="84">
        <v>100000</v>
      </c>
      <c r="G61" s="32">
        <v>253.87</v>
      </c>
      <c r="H61" s="32" t="s">
        <v>334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45183</v>
      </c>
      <c r="B62" s="32">
        <v>534680</v>
      </c>
      <c r="C62" s="31" t="s">
        <v>1142</v>
      </c>
      <c r="D62" s="31" t="s">
        <v>1144</v>
      </c>
      <c r="E62" s="31" t="s">
        <v>576</v>
      </c>
      <c r="F62" s="84">
        <v>100000</v>
      </c>
      <c r="G62" s="32">
        <v>253.88</v>
      </c>
      <c r="H62" s="32" t="s">
        <v>334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45183</v>
      </c>
      <c r="B63" s="32">
        <v>540914</v>
      </c>
      <c r="C63" s="31" t="s">
        <v>1026</v>
      </c>
      <c r="D63" s="31" t="s">
        <v>871</v>
      </c>
      <c r="E63" s="31" t="s">
        <v>576</v>
      </c>
      <c r="F63" s="84">
        <v>150000</v>
      </c>
      <c r="G63" s="32">
        <v>13.98</v>
      </c>
      <c r="H63" s="32" t="s">
        <v>334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45183</v>
      </c>
      <c r="B64" s="32">
        <v>540914</v>
      </c>
      <c r="C64" s="31" t="s">
        <v>1026</v>
      </c>
      <c r="D64" s="31" t="s">
        <v>1027</v>
      </c>
      <c r="E64" s="31" t="s">
        <v>576</v>
      </c>
      <c r="F64" s="84">
        <v>407823</v>
      </c>
      <c r="G64" s="32">
        <v>13.98</v>
      </c>
      <c r="H64" s="32" t="s">
        <v>334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45183</v>
      </c>
      <c r="B65" s="32">
        <v>540914</v>
      </c>
      <c r="C65" s="31" t="s">
        <v>1026</v>
      </c>
      <c r="D65" s="31" t="s">
        <v>1145</v>
      </c>
      <c r="E65" s="31" t="s">
        <v>576</v>
      </c>
      <c r="F65" s="84">
        <v>100000</v>
      </c>
      <c r="G65" s="32">
        <v>13.98</v>
      </c>
      <c r="H65" s="32" t="s">
        <v>334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45183</v>
      </c>
      <c r="B66" s="32">
        <v>540914</v>
      </c>
      <c r="C66" s="31" t="s">
        <v>1026</v>
      </c>
      <c r="D66" s="31" t="s">
        <v>1072</v>
      </c>
      <c r="E66" s="31" t="s">
        <v>576</v>
      </c>
      <c r="F66" s="84">
        <v>100000</v>
      </c>
      <c r="G66" s="32">
        <v>13.98</v>
      </c>
      <c r="H66" s="32" t="s">
        <v>334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45183</v>
      </c>
      <c r="B67" s="32">
        <v>540492</v>
      </c>
      <c r="C67" s="31" t="s">
        <v>1146</v>
      </c>
      <c r="D67" s="31" t="s">
        <v>1147</v>
      </c>
      <c r="E67" s="31" t="s">
        <v>576</v>
      </c>
      <c r="F67" s="84">
        <v>610000</v>
      </c>
      <c r="G67" s="32">
        <v>102.61</v>
      </c>
      <c r="H67" s="32" t="s">
        <v>334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45183</v>
      </c>
      <c r="B68" s="32">
        <v>511447</v>
      </c>
      <c r="C68" s="31" t="s">
        <v>1148</v>
      </c>
      <c r="D68" s="31" t="s">
        <v>1149</v>
      </c>
      <c r="E68" s="31" t="s">
        <v>576</v>
      </c>
      <c r="F68" s="84">
        <v>750000</v>
      </c>
      <c r="G68" s="32">
        <v>4.0999999999999996</v>
      </c>
      <c r="H68" s="32" t="s">
        <v>334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45183</v>
      </c>
      <c r="B69" s="32">
        <v>539310</v>
      </c>
      <c r="C69" s="31" t="s">
        <v>994</v>
      </c>
      <c r="D69" s="31" t="s">
        <v>1150</v>
      </c>
      <c r="E69" s="31" t="s">
        <v>576</v>
      </c>
      <c r="F69" s="84">
        <v>161492</v>
      </c>
      <c r="G69" s="32">
        <v>83.73</v>
      </c>
      <c r="H69" s="32" t="s">
        <v>334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45183</v>
      </c>
      <c r="B70" s="32">
        <v>533941</v>
      </c>
      <c r="C70" s="31" t="s">
        <v>1071</v>
      </c>
      <c r="D70" s="31" t="s">
        <v>1072</v>
      </c>
      <c r="E70" s="31" t="s">
        <v>576</v>
      </c>
      <c r="F70" s="84">
        <v>83000</v>
      </c>
      <c r="G70" s="32">
        <v>90.81</v>
      </c>
      <c r="H70" s="32" t="s">
        <v>334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45183</v>
      </c>
      <c r="B71" s="32">
        <v>533941</v>
      </c>
      <c r="C71" s="31" t="s">
        <v>1071</v>
      </c>
      <c r="D71" s="31" t="s">
        <v>1151</v>
      </c>
      <c r="E71" s="31" t="s">
        <v>576</v>
      </c>
      <c r="F71" s="84">
        <v>40257</v>
      </c>
      <c r="G71" s="32">
        <v>90.81</v>
      </c>
      <c r="H71" s="32" t="s">
        <v>334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45183</v>
      </c>
      <c r="B72" s="32">
        <v>533941</v>
      </c>
      <c r="C72" s="31" t="s">
        <v>1071</v>
      </c>
      <c r="D72" s="31" t="s">
        <v>1152</v>
      </c>
      <c r="E72" s="31" t="s">
        <v>576</v>
      </c>
      <c r="F72" s="84">
        <v>131718</v>
      </c>
      <c r="G72" s="32">
        <v>90.81</v>
      </c>
      <c r="H72" s="32" t="s">
        <v>334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45183</v>
      </c>
      <c r="B73" s="32">
        <v>531025</v>
      </c>
      <c r="C73" s="31" t="s">
        <v>995</v>
      </c>
      <c r="D73" s="31" t="s">
        <v>871</v>
      </c>
      <c r="E73" s="31" t="s">
        <v>576</v>
      </c>
      <c r="F73" s="84">
        <v>1355001</v>
      </c>
      <c r="G73" s="32">
        <v>0.82</v>
      </c>
      <c r="H73" s="32" t="s">
        <v>334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45183</v>
      </c>
      <c r="B74" s="32">
        <v>531025</v>
      </c>
      <c r="C74" s="31" t="s">
        <v>995</v>
      </c>
      <c r="D74" s="31" t="s">
        <v>871</v>
      </c>
      <c r="E74" s="31" t="s">
        <v>576</v>
      </c>
      <c r="F74" s="84">
        <v>5000001</v>
      </c>
      <c r="G74" s="32">
        <v>0.82</v>
      </c>
      <c r="H74" s="32" t="s">
        <v>334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45183</v>
      </c>
      <c r="B75" s="32">
        <v>531025</v>
      </c>
      <c r="C75" s="31" t="s">
        <v>995</v>
      </c>
      <c r="D75" s="31" t="s">
        <v>1153</v>
      </c>
      <c r="E75" s="31" t="s">
        <v>576</v>
      </c>
      <c r="F75" s="84">
        <v>13250000</v>
      </c>
      <c r="G75" s="32">
        <v>0.82</v>
      </c>
      <c r="H75" s="32" t="s">
        <v>334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45183</v>
      </c>
      <c r="B76" s="32" t="s">
        <v>1154</v>
      </c>
      <c r="C76" s="31" t="s">
        <v>1155</v>
      </c>
      <c r="D76" s="31" t="s">
        <v>577</v>
      </c>
      <c r="E76" s="31" t="s">
        <v>575</v>
      </c>
      <c r="F76" s="84">
        <v>119930</v>
      </c>
      <c r="G76" s="32">
        <v>708.09</v>
      </c>
      <c r="H76" s="32" t="s">
        <v>867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45183</v>
      </c>
      <c r="B77" s="32" t="s">
        <v>331</v>
      </c>
      <c r="C77" s="31" t="s">
        <v>1156</v>
      </c>
      <c r="D77" s="31" t="s">
        <v>577</v>
      </c>
      <c r="E77" s="31" t="s">
        <v>575</v>
      </c>
      <c r="F77" s="84">
        <v>1069900</v>
      </c>
      <c r="G77" s="32">
        <v>468.07</v>
      </c>
      <c r="H77" s="32" t="s">
        <v>867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45183</v>
      </c>
      <c r="B78" s="32" t="s">
        <v>1157</v>
      </c>
      <c r="C78" s="31" t="s">
        <v>1158</v>
      </c>
      <c r="D78" s="31" t="s">
        <v>1159</v>
      </c>
      <c r="E78" s="31" t="s">
        <v>575</v>
      </c>
      <c r="F78" s="84">
        <v>59121</v>
      </c>
      <c r="G78" s="32">
        <v>246.17</v>
      </c>
      <c r="H78" s="32" t="s">
        <v>867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45183</v>
      </c>
      <c r="B79" s="32" t="s">
        <v>1157</v>
      </c>
      <c r="C79" s="31" t="s">
        <v>1158</v>
      </c>
      <c r="D79" s="31" t="s">
        <v>1160</v>
      </c>
      <c r="E79" s="31" t="s">
        <v>575</v>
      </c>
      <c r="F79" s="84">
        <v>320000</v>
      </c>
      <c r="G79" s="32">
        <v>246</v>
      </c>
      <c r="H79" s="32" t="s">
        <v>867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45183</v>
      </c>
      <c r="B80" s="32" t="s">
        <v>1157</v>
      </c>
      <c r="C80" s="31" t="s">
        <v>1158</v>
      </c>
      <c r="D80" s="31" t="s">
        <v>1028</v>
      </c>
      <c r="E80" s="31" t="s">
        <v>575</v>
      </c>
      <c r="F80" s="84">
        <v>182569</v>
      </c>
      <c r="G80" s="32">
        <v>246.1</v>
      </c>
      <c r="H80" s="32" t="s">
        <v>867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45183</v>
      </c>
      <c r="B81" s="32" t="s">
        <v>1157</v>
      </c>
      <c r="C81" s="31" t="s">
        <v>1158</v>
      </c>
      <c r="D81" s="31" t="s">
        <v>1161</v>
      </c>
      <c r="E81" s="31" t="s">
        <v>575</v>
      </c>
      <c r="F81" s="84">
        <v>90000</v>
      </c>
      <c r="G81" s="32">
        <v>246</v>
      </c>
      <c r="H81" s="32" t="s">
        <v>867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45183</v>
      </c>
      <c r="B82" s="32" t="s">
        <v>1157</v>
      </c>
      <c r="C82" s="31" t="s">
        <v>1158</v>
      </c>
      <c r="D82" s="31" t="s">
        <v>1162</v>
      </c>
      <c r="E82" s="31" t="s">
        <v>575</v>
      </c>
      <c r="F82" s="84">
        <v>190000</v>
      </c>
      <c r="G82" s="32">
        <v>246</v>
      </c>
      <c r="H82" s="32" t="s">
        <v>867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45183</v>
      </c>
      <c r="B83" s="32" t="s">
        <v>1163</v>
      </c>
      <c r="C83" s="31" t="s">
        <v>1164</v>
      </c>
      <c r="D83" s="31" t="s">
        <v>577</v>
      </c>
      <c r="E83" s="31" t="s">
        <v>575</v>
      </c>
      <c r="F83" s="84">
        <v>260531</v>
      </c>
      <c r="G83" s="32">
        <v>425.01</v>
      </c>
      <c r="H83" s="32" t="s">
        <v>867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45183</v>
      </c>
      <c r="B84" s="32" t="s">
        <v>1165</v>
      </c>
      <c r="C84" s="31" t="s">
        <v>1166</v>
      </c>
      <c r="D84" s="31" t="s">
        <v>577</v>
      </c>
      <c r="E84" s="31" t="s">
        <v>575</v>
      </c>
      <c r="F84" s="84">
        <v>1104190</v>
      </c>
      <c r="G84" s="32">
        <v>174.73</v>
      </c>
      <c r="H84" s="32" t="s">
        <v>867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45183</v>
      </c>
      <c r="B85" s="32" t="s">
        <v>72</v>
      </c>
      <c r="C85" s="31" t="s">
        <v>1167</v>
      </c>
      <c r="D85" s="31" t="s">
        <v>577</v>
      </c>
      <c r="E85" s="31" t="s">
        <v>575</v>
      </c>
      <c r="F85" s="84">
        <v>1582133</v>
      </c>
      <c r="G85" s="32">
        <v>437.88</v>
      </c>
      <c r="H85" s="32" t="s">
        <v>867</v>
      </c>
      <c r="I85" s="72"/>
      <c r="J85" s="85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45183</v>
      </c>
      <c r="B86" s="32" t="s">
        <v>1168</v>
      </c>
      <c r="C86" s="31" t="s">
        <v>1169</v>
      </c>
      <c r="D86" s="31" t="s">
        <v>577</v>
      </c>
      <c r="E86" s="31" t="s">
        <v>575</v>
      </c>
      <c r="F86" s="84">
        <v>156946</v>
      </c>
      <c r="G86" s="32">
        <v>537.04999999999995</v>
      </c>
      <c r="H86" s="32" t="s">
        <v>867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45183</v>
      </c>
      <c r="B87" s="32" t="s">
        <v>1170</v>
      </c>
      <c r="C87" s="31" t="s">
        <v>1171</v>
      </c>
      <c r="D87" s="31" t="s">
        <v>1172</v>
      </c>
      <c r="E87" s="31" t="s">
        <v>575</v>
      </c>
      <c r="F87" s="84">
        <v>96759</v>
      </c>
      <c r="G87" s="32">
        <v>360.09</v>
      </c>
      <c r="H87" s="32" t="s">
        <v>867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45183</v>
      </c>
      <c r="B88" s="32" t="s">
        <v>1173</v>
      </c>
      <c r="C88" s="31" t="s">
        <v>1174</v>
      </c>
      <c r="D88" s="31" t="s">
        <v>577</v>
      </c>
      <c r="E88" s="31" t="s">
        <v>575</v>
      </c>
      <c r="F88" s="84">
        <v>1811884</v>
      </c>
      <c r="G88" s="32">
        <v>159.62</v>
      </c>
      <c r="H88" s="32" t="s">
        <v>867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45183</v>
      </c>
      <c r="B89" s="32" t="s">
        <v>1173</v>
      </c>
      <c r="C89" s="31" t="s">
        <v>1174</v>
      </c>
      <c r="D89" s="31" t="s">
        <v>879</v>
      </c>
      <c r="E89" s="31" t="s">
        <v>575</v>
      </c>
      <c r="F89" s="84">
        <v>1088896</v>
      </c>
      <c r="G89" s="32">
        <v>161.38999999999999</v>
      </c>
      <c r="H89" s="32" t="s">
        <v>867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45183</v>
      </c>
      <c r="B90" s="32" t="s">
        <v>1175</v>
      </c>
      <c r="C90" s="31" t="s">
        <v>1176</v>
      </c>
      <c r="D90" s="31" t="s">
        <v>577</v>
      </c>
      <c r="E90" s="31" t="s">
        <v>575</v>
      </c>
      <c r="F90" s="84">
        <v>4317053</v>
      </c>
      <c r="G90" s="32">
        <v>58.09</v>
      </c>
      <c r="H90" s="32" t="s">
        <v>867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45183</v>
      </c>
      <c r="B91" s="32" t="s">
        <v>1175</v>
      </c>
      <c r="C91" s="31" t="s">
        <v>1176</v>
      </c>
      <c r="D91" s="31" t="s">
        <v>879</v>
      </c>
      <c r="E91" s="31" t="s">
        <v>575</v>
      </c>
      <c r="F91" s="84">
        <v>1420526</v>
      </c>
      <c r="G91" s="32">
        <v>57.31</v>
      </c>
      <c r="H91" s="32" t="s">
        <v>867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45183</v>
      </c>
      <c r="B92" s="32" t="s">
        <v>1177</v>
      </c>
      <c r="C92" s="31" t="s">
        <v>1178</v>
      </c>
      <c r="D92" s="31" t="s">
        <v>577</v>
      </c>
      <c r="E92" s="31" t="s">
        <v>575</v>
      </c>
      <c r="F92" s="84">
        <v>799310</v>
      </c>
      <c r="G92" s="32">
        <v>308.02</v>
      </c>
      <c r="H92" s="32" t="s">
        <v>867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45183</v>
      </c>
      <c r="B93" s="32" t="s">
        <v>1179</v>
      </c>
      <c r="C93" s="31" t="s">
        <v>1180</v>
      </c>
      <c r="D93" s="31" t="s">
        <v>577</v>
      </c>
      <c r="E93" s="31" t="s">
        <v>575</v>
      </c>
      <c r="F93" s="84">
        <v>2935078</v>
      </c>
      <c r="G93" s="32">
        <v>100.53</v>
      </c>
      <c r="H93" s="32" t="s">
        <v>867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45183</v>
      </c>
      <c r="B94" s="32" t="s">
        <v>1029</v>
      </c>
      <c r="C94" s="31" t="s">
        <v>1030</v>
      </c>
      <c r="D94" s="31" t="s">
        <v>1181</v>
      </c>
      <c r="E94" s="31" t="s">
        <v>575</v>
      </c>
      <c r="F94" s="84">
        <v>113400</v>
      </c>
      <c r="G94" s="32">
        <v>435.05</v>
      </c>
      <c r="H94" s="32" t="s">
        <v>867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45183</v>
      </c>
      <c r="B95" s="32" t="s">
        <v>1182</v>
      </c>
      <c r="C95" s="31" t="s">
        <v>1183</v>
      </c>
      <c r="D95" s="31" t="s">
        <v>1184</v>
      </c>
      <c r="E95" s="31" t="s">
        <v>575</v>
      </c>
      <c r="F95" s="84">
        <v>88602</v>
      </c>
      <c r="G95" s="32">
        <v>10.47</v>
      </c>
      <c r="H95" s="32" t="s">
        <v>867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45183</v>
      </c>
      <c r="B96" s="32" t="s">
        <v>1182</v>
      </c>
      <c r="C96" s="31" t="s">
        <v>1183</v>
      </c>
      <c r="D96" s="31" t="s">
        <v>1185</v>
      </c>
      <c r="E96" s="31" t="s">
        <v>575</v>
      </c>
      <c r="F96" s="84">
        <v>470000</v>
      </c>
      <c r="G96" s="32">
        <v>10.57</v>
      </c>
      <c r="H96" s="32" t="s">
        <v>867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45183</v>
      </c>
      <c r="B97" s="32" t="s">
        <v>1186</v>
      </c>
      <c r="C97" s="31" t="s">
        <v>1187</v>
      </c>
      <c r="D97" s="31" t="s">
        <v>577</v>
      </c>
      <c r="E97" s="31" t="s">
        <v>575</v>
      </c>
      <c r="F97" s="84">
        <v>895234</v>
      </c>
      <c r="G97" s="32">
        <v>142.97</v>
      </c>
      <c r="H97" s="32" t="s">
        <v>867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45183</v>
      </c>
      <c r="B98" s="32" t="s">
        <v>1064</v>
      </c>
      <c r="C98" s="31" t="s">
        <v>1065</v>
      </c>
      <c r="D98" s="31" t="s">
        <v>577</v>
      </c>
      <c r="E98" s="31" t="s">
        <v>575</v>
      </c>
      <c r="F98" s="84">
        <v>416791</v>
      </c>
      <c r="G98" s="32">
        <v>512.91</v>
      </c>
      <c r="H98" s="32" t="s">
        <v>867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45183</v>
      </c>
      <c r="B99" s="32" t="s">
        <v>1188</v>
      </c>
      <c r="C99" s="31" t="s">
        <v>1189</v>
      </c>
      <c r="D99" s="31" t="s">
        <v>1190</v>
      </c>
      <c r="E99" s="31" t="s">
        <v>575</v>
      </c>
      <c r="F99" s="84">
        <v>731544</v>
      </c>
      <c r="G99" s="32">
        <v>301.58</v>
      </c>
      <c r="H99" s="32" t="s">
        <v>867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45183</v>
      </c>
      <c r="B100" s="32" t="s">
        <v>1031</v>
      </c>
      <c r="C100" s="31" t="s">
        <v>1032</v>
      </c>
      <c r="D100" s="31" t="s">
        <v>1035</v>
      </c>
      <c r="E100" s="31" t="s">
        <v>575</v>
      </c>
      <c r="F100" s="84">
        <v>46130508</v>
      </c>
      <c r="G100" s="32">
        <v>9.9499999999999993</v>
      </c>
      <c r="H100" s="32" t="s">
        <v>867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45183</v>
      </c>
      <c r="B101" s="32" t="s">
        <v>1031</v>
      </c>
      <c r="C101" s="31" t="s">
        <v>1032</v>
      </c>
      <c r="D101" s="31" t="s">
        <v>1191</v>
      </c>
      <c r="E101" s="31" t="s">
        <v>575</v>
      </c>
      <c r="F101" s="84">
        <v>34857470</v>
      </c>
      <c r="G101" s="32">
        <v>10.039999999999999</v>
      </c>
      <c r="H101" s="32" t="s">
        <v>867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45183</v>
      </c>
      <c r="B102" s="32" t="s">
        <v>1031</v>
      </c>
      <c r="C102" s="31" t="s">
        <v>1032</v>
      </c>
      <c r="D102" s="31" t="s">
        <v>879</v>
      </c>
      <c r="E102" s="31" t="s">
        <v>575</v>
      </c>
      <c r="F102" s="84">
        <v>41386031</v>
      </c>
      <c r="G102" s="32">
        <v>10.02</v>
      </c>
      <c r="H102" s="32" t="s">
        <v>867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45183</v>
      </c>
      <c r="B103" s="32" t="s">
        <v>1033</v>
      </c>
      <c r="C103" s="31" t="s">
        <v>1034</v>
      </c>
      <c r="D103" s="31" t="s">
        <v>1192</v>
      </c>
      <c r="E103" s="31" t="s">
        <v>575</v>
      </c>
      <c r="F103" s="84">
        <v>587012</v>
      </c>
      <c r="G103" s="32">
        <v>92.87</v>
      </c>
      <c r="H103" s="32" t="s">
        <v>867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45183</v>
      </c>
      <c r="B104" s="32" t="s">
        <v>1033</v>
      </c>
      <c r="C104" s="31" t="s">
        <v>1034</v>
      </c>
      <c r="D104" s="31" t="s">
        <v>577</v>
      </c>
      <c r="E104" s="31" t="s">
        <v>575</v>
      </c>
      <c r="F104" s="84">
        <v>496643</v>
      </c>
      <c r="G104" s="32">
        <v>93.14</v>
      </c>
      <c r="H104" s="32" t="s">
        <v>867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45183</v>
      </c>
      <c r="B105" s="32" t="s">
        <v>1193</v>
      </c>
      <c r="C105" s="31" t="s">
        <v>1194</v>
      </c>
      <c r="D105" s="31" t="s">
        <v>1195</v>
      </c>
      <c r="E105" s="31" t="s">
        <v>575</v>
      </c>
      <c r="F105" s="84">
        <v>240401</v>
      </c>
      <c r="G105" s="32">
        <v>116.88</v>
      </c>
      <c r="H105" s="32" t="s">
        <v>867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45183</v>
      </c>
      <c r="B106" s="32" t="s">
        <v>1193</v>
      </c>
      <c r="C106" s="31" t="s">
        <v>1194</v>
      </c>
      <c r="D106" s="31" t="s">
        <v>577</v>
      </c>
      <c r="E106" s="31" t="s">
        <v>575</v>
      </c>
      <c r="F106" s="84">
        <v>337131</v>
      </c>
      <c r="G106" s="32">
        <v>116.79</v>
      </c>
      <c r="H106" s="32" t="s">
        <v>867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2.75" customHeight="1">
      <c r="A107" s="83">
        <v>45183</v>
      </c>
      <c r="B107" s="32" t="s">
        <v>465</v>
      </c>
      <c r="C107" s="31" t="s">
        <v>1196</v>
      </c>
      <c r="D107" s="31" t="s">
        <v>577</v>
      </c>
      <c r="E107" s="31" t="s">
        <v>575</v>
      </c>
      <c r="F107" s="84">
        <v>9748447</v>
      </c>
      <c r="G107" s="32">
        <v>61.49</v>
      </c>
      <c r="H107" s="32" t="s">
        <v>867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</row>
    <row r="108" spans="1:28" ht="12.75" customHeight="1">
      <c r="A108" s="83">
        <v>45183</v>
      </c>
      <c r="B108" s="32" t="s">
        <v>465</v>
      </c>
      <c r="C108" s="31" t="s">
        <v>1196</v>
      </c>
      <c r="D108" s="31" t="s">
        <v>879</v>
      </c>
      <c r="E108" s="31" t="s">
        <v>575</v>
      </c>
      <c r="F108" s="84">
        <v>9147094</v>
      </c>
      <c r="G108" s="32">
        <v>61.4</v>
      </c>
      <c r="H108" s="32" t="s">
        <v>867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</row>
    <row r="109" spans="1:28" ht="12.75" customHeight="1">
      <c r="A109" s="83">
        <v>45183</v>
      </c>
      <c r="B109" s="32" t="s">
        <v>996</v>
      </c>
      <c r="C109" s="31" t="s">
        <v>997</v>
      </c>
      <c r="D109" s="31" t="s">
        <v>879</v>
      </c>
      <c r="E109" s="31" t="s">
        <v>575</v>
      </c>
      <c r="F109" s="84">
        <v>892661</v>
      </c>
      <c r="G109" s="32">
        <v>146.19</v>
      </c>
      <c r="H109" s="32" t="s">
        <v>867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</row>
    <row r="110" spans="1:28" ht="12.75" customHeight="1">
      <c r="A110" s="83">
        <v>45183</v>
      </c>
      <c r="B110" s="32" t="s">
        <v>1197</v>
      </c>
      <c r="C110" s="31" t="s">
        <v>1198</v>
      </c>
      <c r="D110" s="31" t="s">
        <v>1199</v>
      </c>
      <c r="E110" s="31" t="s">
        <v>575</v>
      </c>
      <c r="F110" s="84">
        <v>48800</v>
      </c>
      <c r="G110" s="32">
        <v>1324.75</v>
      </c>
      <c r="H110" s="32" t="s">
        <v>867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</row>
    <row r="111" spans="1:28" ht="12.75" customHeight="1">
      <c r="A111" s="83">
        <v>45183</v>
      </c>
      <c r="B111" s="32" t="s">
        <v>1200</v>
      </c>
      <c r="C111" s="31" t="s">
        <v>1201</v>
      </c>
      <c r="D111" s="31" t="s">
        <v>1202</v>
      </c>
      <c r="E111" s="31" t="s">
        <v>575</v>
      </c>
      <c r="F111" s="84">
        <v>288579</v>
      </c>
      <c r="G111" s="32">
        <v>139.04</v>
      </c>
      <c r="H111" s="32" t="s">
        <v>867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</row>
    <row r="112" spans="1:28" ht="12.75" customHeight="1">
      <c r="A112" s="83">
        <v>45183</v>
      </c>
      <c r="B112" s="32" t="s">
        <v>1203</v>
      </c>
      <c r="C112" s="31" t="s">
        <v>1204</v>
      </c>
      <c r="D112" s="31" t="s">
        <v>577</v>
      </c>
      <c r="E112" s="31" t="s">
        <v>575</v>
      </c>
      <c r="F112" s="84">
        <v>45675</v>
      </c>
      <c r="G112" s="32">
        <v>442.26</v>
      </c>
      <c r="H112" s="32" t="s">
        <v>867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</row>
    <row r="113" spans="1:28" ht="12.75" customHeight="1">
      <c r="A113" s="83">
        <v>45183</v>
      </c>
      <c r="B113" s="32" t="s">
        <v>1066</v>
      </c>
      <c r="C113" s="31" t="s">
        <v>1067</v>
      </c>
      <c r="D113" s="31" t="s">
        <v>871</v>
      </c>
      <c r="E113" s="31" t="s">
        <v>575</v>
      </c>
      <c r="F113" s="84">
        <v>122000</v>
      </c>
      <c r="G113" s="32">
        <v>110.75</v>
      </c>
      <c r="H113" s="32" t="s">
        <v>867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</row>
    <row r="114" spans="1:28" ht="12.75" customHeight="1">
      <c r="A114" s="83">
        <v>45183</v>
      </c>
      <c r="B114" s="32" t="s">
        <v>962</v>
      </c>
      <c r="C114" s="31" t="s">
        <v>963</v>
      </c>
      <c r="D114" s="31" t="s">
        <v>879</v>
      </c>
      <c r="E114" s="31" t="s">
        <v>575</v>
      </c>
      <c r="F114" s="84">
        <v>16831901</v>
      </c>
      <c r="G114" s="32">
        <v>19.21</v>
      </c>
      <c r="H114" s="32" t="s">
        <v>867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</row>
    <row r="115" spans="1:28" ht="12.75" customHeight="1">
      <c r="A115" s="83">
        <v>45183</v>
      </c>
      <c r="B115" s="32" t="s">
        <v>1205</v>
      </c>
      <c r="C115" s="31" t="s">
        <v>1206</v>
      </c>
      <c r="D115" s="31" t="s">
        <v>879</v>
      </c>
      <c r="E115" s="31" t="s">
        <v>575</v>
      </c>
      <c r="F115" s="84">
        <v>763637</v>
      </c>
      <c r="G115" s="32">
        <v>34.770000000000003</v>
      </c>
      <c r="H115" s="32" t="s">
        <v>867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</row>
    <row r="116" spans="1:28" ht="12.75" customHeight="1">
      <c r="A116" s="83">
        <v>45183</v>
      </c>
      <c r="B116" s="32" t="s">
        <v>1205</v>
      </c>
      <c r="C116" s="31" t="s">
        <v>1206</v>
      </c>
      <c r="D116" s="31" t="s">
        <v>577</v>
      </c>
      <c r="E116" s="31" t="s">
        <v>575</v>
      </c>
      <c r="F116" s="84">
        <v>968529</v>
      </c>
      <c r="G116" s="32">
        <v>34.89</v>
      </c>
      <c r="H116" s="32" t="s">
        <v>867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</row>
    <row r="117" spans="1:28" ht="12.75" customHeight="1">
      <c r="A117" s="83">
        <v>45183</v>
      </c>
      <c r="B117" s="32" t="s">
        <v>1076</v>
      </c>
      <c r="C117" s="31" t="s">
        <v>1077</v>
      </c>
      <c r="D117" s="31" t="s">
        <v>577</v>
      </c>
      <c r="E117" s="31" t="s">
        <v>575</v>
      </c>
      <c r="F117" s="84">
        <v>194062</v>
      </c>
      <c r="G117" s="32">
        <v>407.31</v>
      </c>
      <c r="H117" s="32" t="s">
        <v>867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</row>
    <row r="118" spans="1:28" ht="12.75" customHeight="1">
      <c r="A118" s="83">
        <v>45183</v>
      </c>
      <c r="B118" s="32" t="s">
        <v>1076</v>
      </c>
      <c r="C118" s="31" t="s">
        <v>1077</v>
      </c>
      <c r="D118" s="31" t="s">
        <v>1207</v>
      </c>
      <c r="E118" s="31" t="s">
        <v>575</v>
      </c>
      <c r="F118" s="84">
        <v>100000</v>
      </c>
      <c r="G118" s="32">
        <v>401.25</v>
      </c>
      <c r="H118" s="32" t="s">
        <v>867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</row>
    <row r="119" spans="1:28" ht="12.75" customHeight="1">
      <c r="A119" s="83">
        <v>45183</v>
      </c>
      <c r="B119" s="32" t="s">
        <v>1076</v>
      </c>
      <c r="C119" s="31" t="s">
        <v>1077</v>
      </c>
      <c r="D119" s="31" t="s">
        <v>1035</v>
      </c>
      <c r="E119" s="31" t="s">
        <v>575</v>
      </c>
      <c r="F119" s="84">
        <v>158724</v>
      </c>
      <c r="G119" s="32">
        <v>413.03</v>
      </c>
      <c r="H119" s="32" t="s">
        <v>867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</row>
    <row r="120" spans="1:28" ht="12.75" customHeight="1">
      <c r="A120" s="83">
        <v>45183</v>
      </c>
      <c r="B120" s="32" t="s">
        <v>1208</v>
      </c>
      <c r="C120" s="31" t="s">
        <v>1209</v>
      </c>
      <c r="D120" s="31" t="s">
        <v>577</v>
      </c>
      <c r="E120" s="31" t="s">
        <v>575</v>
      </c>
      <c r="F120" s="84">
        <v>69378</v>
      </c>
      <c r="G120" s="32">
        <v>602.47</v>
      </c>
      <c r="H120" s="32" t="s">
        <v>867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</row>
    <row r="121" spans="1:28" ht="12.75" customHeight="1">
      <c r="A121" s="83">
        <v>45183</v>
      </c>
      <c r="B121" s="32" t="s">
        <v>1210</v>
      </c>
      <c r="C121" s="31" t="s">
        <v>1211</v>
      </c>
      <c r="D121" s="31" t="s">
        <v>577</v>
      </c>
      <c r="E121" s="31" t="s">
        <v>575</v>
      </c>
      <c r="F121" s="84">
        <v>120191</v>
      </c>
      <c r="G121" s="32">
        <v>246.3</v>
      </c>
      <c r="H121" s="32" t="s">
        <v>867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</row>
    <row r="122" spans="1:28" ht="12.75" customHeight="1">
      <c r="A122" s="83">
        <v>45183</v>
      </c>
      <c r="B122" s="32" t="s">
        <v>1212</v>
      </c>
      <c r="C122" s="31" t="s">
        <v>1213</v>
      </c>
      <c r="D122" s="31" t="s">
        <v>1214</v>
      </c>
      <c r="E122" s="31" t="s">
        <v>575</v>
      </c>
      <c r="F122" s="84">
        <v>634675</v>
      </c>
      <c r="G122" s="32">
        <v>57.91</v>
      </c>
      <c r="H122" s="32" t="s">
        <v>867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</row>
    <row r="123" spans="1:28" ht="12.75" customHeight="1">
      <c r="A123" s="83">
        <v>45183</v>
      </c>
      <c r="B123" s="32" t="s">
        <v>966</v>
      </c>
      <c r="C123" s="31" t="s">
        <v>967</v>
      </c>
      <c r="D123" s="31" t="s">
        <v>945</v>
      </c>
      <c r="E123" s="31" t="s">
        <v>575</v>
      </c>
      <c r="F123" s="84">
        <v>8712000</v>
      </c>
      <c r="G123" s="32">
        <v>4.3499999999999996</v>
      </c>
      <c r="H123" s="32" t="s">
        <v>867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</row>
    <row r="124" spans="1:28" ht="12.75" customHeight="1">
      <c r="A124" s="83">
        <v>45183</v>
      </c>
      <c r="B124" s="32" t="s">
        <v>943</v>
      </c>
      <c r="C124" s="31" t="s">
        <v>944</v>
      </c>
      <c r="D124" s="31" t="s">
        <v>945</v>
      </c>
      <c r="E124" s="31" t="s">
        <v>575</v>
      </c>
      <c r="F124" s="84">
        <v>12897000</v>
      </c>
      <c r="G124" s="32">
        <v>5.64</v>
      </c>
      <c r="H124" s="32" t="s">
        <v>867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</row>
    <row r="125" spans="1:28" ht="12.75" customHeight="1">
      <c r="A125" s="83">
        <v>45183</v>
      </c>
      <c r="B125" s="32" t="s">
        <v>943</v>
      </c>
      <c r="C125" s="31" t="s">
        <v>944</v>
      </c>
      <c r="D125" s="31" t="s">
        <v>961</v>
      </c>
      <c r="E125" s="31" t="s">
        <v>575</v>
      </c>
      <c r="F125" s="84">
        <v>9035582</v>
      </c>
      <c r="G125" s="32">
        <v>5.56</v>
      </c>
      <c r="H125" s="32" t="s">
        <v>867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</row>
    <row r="126" spans="1:28" ht="12.75" customHeight="1">
      <c r="A126" s="83">
        <v>45183</v>
      </c>
      <c r="B126" s="32" t="s">
        <v>1215</v>
      </c>
      <c r="C126" s="31" t="s">
        <v>1216</v>
      </c>
      <c r="D126" s="31" t="s">
        <v>1217</v>
      </c>
      <c r="E126" s="31" t="s">
        <v>575</v>
      </c>
      <c r="F126" s="84">
        <v>106606</v>
      </c>
      <c r="G126" s="32">
        <v>283.57</v>
      </c>
      <c r="H126" s="32" t="s">
        <v>867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</row>
    <row r="127" spans="1:28" ht="12.75" customHeight="1">
      <c r="A127" s="83">
        <v>45183</v>
      </c>
      <c r="B127" s="32" t="s">
        <v>1154</v>
      </c>
      <c r="C127" s="31" t="s">
        <v>1155</v>
      </c>
      <c r="D127" s="31" t="s">
        <v>577</v>
      </c>
      <c r="E127" s="31" t="s">
        <v>576</v>
      </c>
      <c r="F127" s="84">
        <v>119930</v>
      </c>
      <c r="G127" s="32">
        <v>708.69</v>
      </c>
      <c r="H127" s="32" t="s">
        <v>867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</row>
    <row r="128" spans="1:28" ht="12.75" customHeight="1">
      <c r="A128" s="83">
        <v>45183</v>
      </c>
      <c r="B128" s="32" t="s">
        <v>331</v>
      </c>
      <c r="C128" s="31" t="s">
        <v>1156</v>
      </c>
      <c r="D128" s="31" t="s">
        <v>577</v>
      </c>
      <c r="E128" s="31" t="s">
        <v>576</v>
      </c>
      <c r="F128" s="84">
        <v>1069900</v>
      </c>
      <c r="G128" s="32">
        <v>468.46</v>
      </c>
      <c r="H128" s="32" t="s">
        <v>867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</row>
    <row r="129" spans="1:28" ht="12.75" customHeight="1">
      <c r="A129" s="83">
        <v>45183</v>
      </c>
      <c r="B129" s="32" t="s">
        <v>1157</v>
      </c>
      <c r="C129" s="31" t="s">
        <v>1158</v>
      </c>
      <c r="D129" s="31" t="s">
        <v>1159</v>
      </c>
      <c r="E129" s="31" t="s">
        <v>576</v>
      </c>
      <c r="F129" s="84">
        <v>21221</v>
      </c>
      <c r="G129" s="32">
        <v>253.57</v>
      </c>
      <c r="H129" s="32" t="s">
        <v>867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</row>
    <row r="130" spans="1:28" ht="12.75" customHeight="1">
      <c r="A130" s="83">
        <v>45183</v>
      </c>
      <c r="B130" s="32" t="s">
        <v>1157</v>
      </c>
      <c r="C130" s="31" t="s">
        <v>1158</v>
      </c>
      <c r="D130" s="31" t="s">
        <v>1218</v>
      </c>
      <c r="E130" s="31" t="s">
        <v>576</v>
      </c>
      <c r="F130" s="84">
        <v>96904</v>
      </c>
      <c r="G130" s="32">
        <v>255.57</v>
      </c>
      <c r="H130" s="32" t="s">
        <v>867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</row>
    <row r="131" spans="1:28" ht="12.75" customHeight="1">
      <c r="A131" s="83">
        <v>45183</v>
      </c>
      <c r="B131" s="32" t="s">
        <v>1157</v>
      </c>
      <c r="C131" s="31" t="s">
        <v>1158</v>
      </c>
      <c r="D131" s="31" t="s">
        <v>1218</v>
      </c>
      <c r="E131" s="31" t="s">
        <v>576</v>
      </c>
      <c r="F131" s="84">
        <v>1162477</v>
      </c>
      <c r="G131" s="32">
        <v>246.16</v>
      </c>
      <c r="H131" s="32" t="s">
        <v>867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</row>
    <row r="132" spans="1:28" ht="12.75" customHeight="1">
      <c r="A132" s="83">
        <v>45183</v>
      </c>
      <c r="B132" s="32" t="s">
        <v>1157</v>
      </c>
      <c r="C132" s="31" t="s">
        <v>1158</v>
      </c>
      <c r="D132" s="31" t="s">
        <v>1028</v>
      </c>
      <c r="E132" s="31" t="s">
        <v>576</v>
      </c>
      <c r="F132" s="84">
        <v>179569</v>
      </c>
      <c r="G132" s="32">
        <v>251.11</v>
      </c>
      <c r="H132" s="32" t="s">
        <v>867</v>
      </c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</row>
    <row r="133" spans="1:28" ht="12.75" customHeight="1">
      <c r="A133" s="83">
        <v>45183</v>
      </c>
      <c r="B133" s="32" t="s">
        <v>1163</v>
      </c>
      <c r="C133" s="31" t="s">
        <v>1164</v>
      </c>
      <c r="D133" s="31" t="s">
        <v>1143</v>
      </c>
      <c r="E133" s="31" t="s">
        <v>576</v>
      </c>
      <c r="F133" s="84">
        <v>150000</v>
      </c>
      <c r="G133" s="32">
        <v>416.06</v>
      </c>
      <c r="H133" s="32" t="s">
        <v>867</v>
      </c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</row>
    <row r="134" spans="1:28" ht="12.75" customHeight="1">
      <c r="A134" s="83">
        <v>45183</v>
      </c>
      <c r="B134" s="32" t="s">
        <v>1163</v>
      </c>
      <c r="C134" s="31" t="s">
        <v>1164</v>
      </c>
      <c r="D134" s="31" t="s">
        <v>577</v>
      </c>
      <c r="E134" s="31" t="s">
        <v>576</v>
      </c>
      <c r="F134" s="84">
        <v>260531</v>
      </c>
      <c r="G134" s="32">
        <v>425.62</v>
      </c>
      <c r="H134" s="32" t="s">
        <v>867</v>
      </c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</row>
    <row r="135" spans="1:28" ht="12.75" customHeight="1">
      <c r="A135" s="83">
        <v>45183</v>
      </c>
      <c r="B135" s="32" t="s">
        <v>1165</v>
      </c>
      <c r="C135" s="31" t="s">
        <v>1166</v>
      </c>
      <c r="D135" s="31" t="s">
        <v>577</v>
      </c>
      <c r="E135" s="31" t="s">
        <v>576</v>
      </c>
      <c r="F135" s="84">
        <v>1104190</v>
      </c>
      <c r="G135" s="32">
        <v>174.61</v>
      </c>
      <c r="H135" s="32" t="s">
        <v>867</v>
      </c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</row>
    <row r="136" spans="1:28" ht="12.75" customHeight="1">
      <c r="A136" s="83">
        <v>45183</v>
      </c>
      <c r="B136" s="32" t="s">
        <v>72</v>
      </c>
      <c r="C136" s="31" t="s">
        <v>1167</v>
      </c>
      <c r="D136" s="31" t="s">
        <v>577</v>
      </c>
      <c r="E136" s="31" t="s">
        <v>576</v>
      </c>
      <c r="F136" s="84">
        <v>1582133</v>
      </c>
      <c r="G136" s="32">
        <v>438.17</v>
      </c>
      <c r="H136" s="32" t="s">
        <v>867</v>
      </c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</row>
    <row r="137" spans="1:28" ht="12.75" customHeight="1">
      <c r="A137" s="83">
        <v>45183</v>
      </c>
      <c r="B137" s="32" t="s">
        <v>1168</v>
      </c>
      <c r="C137" s="31" t="s">
        <v>1169</v>
      </c>
      <c r="D137" s="31" t="s">
        <v>577</v>
      </c>
      <c r="E137" s="31" t="s">
        <v>576</v>
      </c>
      <c r="F137" s="84">
        <v>156946</v>
      </c>
      <c r="G137" s="32">
        <v>537.41999999999996</v>
      </c>
      <c r="H137" s="32" t="s">
        <v>867</v>
      </c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</row>
    <row r="138" spans="1:28" ht="12.75" customHeight="1">
      <c r="A138" s="83">
        <v>45183</v>
      </c>
      <c r="B138" s="32" t="s">
        <v>1170</v>
      </c>
      <c r="C138" s="31" t="s">
        <v>1171</v>
      </c>
      <c r="D138" s="31" t="s">
        <v>1172</v>
      </c>
      <c r="E138" s="31" t="s">
        <v>576</v>
      </c>
      <c r="F138" s="84">
        <v>165738</v>
      </c>
      <c r="G138" s="32">
        <v>362.23</v>
      </c>
      <c r="H138" s="32" t="s">
        <v>867</v>
      </c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</row>
    <row r="139" spans="1:28" ht="12.75" customHeight="1">
      <c r="A139" s="83">
        <v>45183</v>
      </c>
      <c r="B139" s="32" t="s">
        <v>1173</v>
      </c>
      <c r="C139" s="31" t="s">
        <v>1174</v>
      </c>
      <c r="D139" s="31" t="s">
        <v>879</v>
      </c>
      <c r="E139" s="31" t="s">
        <v>576</v>
      </c>
      <c r="F139" s="84">
        <v>876054</v>
      </c>
      <c r="G139" s="32">
        <v>157.22</v>
      </c>
      <c r="H139" s="32" t="s">
        <v>867</v>
      </c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</row>
    <row r="140" spans="1:28" ht="12.75" customHeight="1">
      <c r="A140" s="83">
        <v>45183</v>
      </c>
      <c r="B140" s="32" t="s">
        <v>1173</v>
      </c>
      <c r="C140" s="31" t="s">
        <v>1174</v>
      </c>
      <c r="D140" s="31" t="s">
        <v>577</v>
      </c>
      <c r="E140" s="31" t="s">
        <v>576</v>
      </c>
      <c r="F140" s="84">
        <v>1811884</v>
      </c>
      <c r="G140" s="32">
        <v>159.80000000000001</v>
      </c>
      <c r="H140" s="32" t="s">
        <v>867</v>
      </c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</row>
    <row r="141" spans="1:28" ht="12.75" customHeight="1">
      <c r="A141" s="83">
        <v>45183</v>
      </c>
      <c r="B141" s="32" t="s">
        <v>1219</v>
      </c>
      <c r="C141" s="31" t="s">
        <v>1220</v>
      </c>
      <c r="D141" s="31" t="s">
        <v>1221</v>
      </c>
      <c r="E141" s="31" t="s">
        <v>576</v>
      </c>
      <c r="F141" s="84">
        <v>1857653</v>
      </c>
      <c r="G141" s="32">
        <v>355.16</v>
      </c>
      <c r="H141" s="32" t="s">
        <v>867</v>
      </c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</row>
    <row r="142" spans="1:28" ht="12.75" customHeight="1">
      <c r="A142" s="83">
        <v>45183</v>
      </c>
      <c r="B142" s="32" t="s">
        <v>1175</v>
      </c>
      <c r="C142" s="31" t="s">
        <v>1176</v>
      </c>
      <c r="D142" s="31" t="s">
        <v>577</v>
      </c>
      <c r="E142" s="31" t="s">
        <v>576</v>
      </c>
      <c r="F142" s="84">
        <v>4317053</v>
      </c>
      <c r="G142" s="32">
        <v>58.09</v>
      </c>
      <c r="H142" s="32" t="s">
        <v>867</v>
      </c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</row>
    <row r="143" spans="1:28" ht="12.75" customHeight="1">
      <c r="A143" s="83">
        <v>45183</v>
      </c>
      <c r="B143" s="32" t="s">
        <v>1175</v>
      </c>
      <c r="C143" s="31" t="s">
        <v>1176</v>
      </c>
      <c r="D143" s="31" t="s">
        <v>879</v>
      </c>
      <c r="E143" s="31" t="s">
        <v>576</v>
      </c>
      <c r="F143" s="84">
        <v>1643126</v>
      </c>
      <c r="G143" s="32">
        <v>57.29</v>
      </c>
      <c r="H143" s="32" t="s">
        <v>867</v>
      </c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</row>
    <row r="144" spans="1:28" ht="12.75" customHeight="1">
      <c r="A144" s="83">
        <v>45183</v>
      </c>
      <c r="B144" s="32" t="s">
        <v>1177</v>
      </c>
      <c r="C144" s="31" t="s">
        <v>1178</v>
      </c>
      <c r="D144" s="31" t="s">
        <v>577</v>
      </c>
      <c r="E144" s="31" t="s">
        <v>576</v>
      </c>
      <c r="F144" s="84">
        <v>799310</v>
      </c>
      <c r="G144" s="32">
        <v>308.35000000000002</v>
      </c>
      <c r="H144" s="32" t="s">
        <v>867</v>
      </c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</row>
    <row r="145" spans="1:28" ht="12.75" customHeight="1">
      <c r="A145" s="83">
        <v>45183</v>
      </c>
      <c r="B145" s="32" t="s">
        <v>1179</v>
      </c>
      <c r="C145" s="31" t="s">
        <v>1180</v>
      </c>
      <c r="D145" s="31" t="s">
        <v>577</v>
      </c>
      <c r="E145" s="31" t="s">
        <v>576</v>
      </c>
      <c r="F145" s="84">
        <v>2935078</v>
      </c>
      <c r="G145" s="32">
        <v>100.56</v>
      </c>
      <c r="H145" s="32" t="s">
        <v>867</v>
      </c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</row>
    <row r="146" spans="1:28" ht="12.75" customHeight="1">
      <c r="A146" s="83">
        <v>45183</v>
      </c>
      <c r="B146" s="32" t="s">
        <v>1029</v>
      </c>
      <c r="C146" s="31" t="s">
        <v>1030</v>
      </c>
      <c r="D146" s="31" t="s">
        <v>1222</v>
      </c>
      <c r="E146" s="31" t="s">
        <v>576</v>
      </c>
      <c r="F146" s="84">
        <v>120000</v>
      </c>
      <c r="G146" s="32">
        <v>435.05</v>
      </c>
      <c r="H146" s="32" t="s">
        <v>867</v>
      </c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</row>
    <row r="147" spans="1:28" ht="12.75" customHeight="1">
      <c r="A147" s="83">
        <v>45183</v>
      </c>
      <c r="B147" s="32" t="s">
        <v>1182</v>
      </c>
      <c r="C147" s="31" t="s">
        <v>1183</v>
      </c>
      <c r="D147" s="31" t="s">
        <v>1184</v>
      </c>
      <c r="E147" s="31" t="s">
        <v>576</v>
      </c>
      <c r="F147" s="84">
        <v>662200</v>
      </c>
      <c r="G147" s="32">
        <v>10.49</v>
      </c>
      <c r="H147" s="32" t="s">
        <v>867</v>
      </c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</row>
    <row r="148" spans="1:28" ht="12.75" customHeight="1">
      <c r="A148" s="83">
        <v>45183</v>
      </c>
      <c r="B148" s="32" t="s">
        <v>1186</v>
      </c>
      <c r="C148" s="31" t="s">
        <v>1187</v>
      </c>
      <c r="D148" s="31" t="s">
        <v>577</v>
      </c>
      <c r="E148" s="31" t="s">
        <v>576</v>
      </c>
      <c r="F148" s="84">
        <v>895234</v>
      </c>
      <c r="G148" s="32">
        <v>143.13</v>
      </c>
      <c r="H148" s="32" t="s">
        <v>867</v>
      </c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</row>
    <row r="149" spans="1:28" ht="15" customHeight="1">
      <c r="A149" s="83">
        <v>45183</v>
      </c>
      <c r="B149" s="32" t="s">
        <v>1064</v>
      </c>
      <c r="C149" s="31" t="s">
        <v>1065</v>
      </c>
      <c r="D149" s="31" t="s">
        <v>577</v>
      </c>
      <c r="E149" s="31" t="s">
        <v>576</v>
      </c>
      <c r="F149" s="84">
        <v>416791</v>
      </c>
      <c r="G149" s="32">
        <v>513.27</v>
      </c>
      <c r="H149" s="32" t="s">
        <v>867</v>
      </c>
    </row>
    <row r="150" spans="1:28" ht="15" customHeight="1">
      <c r="A150" s="83">
        <v>45183</v>
      </c>
      <c r="B150" s="32" t="s">
        <v>1188</v>
      </c>
      <c r="C150" s="31" t="s">
        <v>1189</v>
      </c>
      <c r="D150" s="31" t="s">
        <v>1223</v>
      </c>
      <c r="E150" s="31" t="s">
        <v>576</v>
      </c>
      <c r="F150" s="84">
        <v>785725</v>
      </c>
      <c r="G150" s="32">
        <v>300</v>
      </c>
      <c r="H150" s="32" t="s">
        <v>867</v>
      </c>
    </row>
    <row r="151" spans="1:28" ht="15" customHeight="1">
      <c r="A151" s="83">
        <v>45183</v>
      </c>
      <c r="B151" s="32" t="s">
        <v>1188</v>
      </c>
      <c r="C151" s="31" t="s">
        <v>1189</v>
      </c>
      <c r="D151" s="31" t="s">
        <v>1190</v>
      </c>
      <c r="E151" s="31" t="s">
        <v>576</v>
      </c>
      <c r="F151" s="84">
        <v>731544</v>
      </c>
      <c r="G151" s="32">
        <v>299.91000000000003</v>
      </c>
      <c r="H151" s="32" t="s">
        <v>867</v>
      </c>
    </row>
    <row r="152" spans="1:28" ht="15" customHeight="1">
      <c r="A152" s="83">
        <v>45183</v>
      </c>
      <c r="B152" s="32" t="s">
        <v>1031</v>
      </c>
      <c r="C152" s="31" t="s">
        <v>1032</v>
      </c>
      <c r="D152" s="31" t="s">
        <v>879</v>
      </c>
      <c r="E152" s="31" t="s">
        <v>576</v>
      </c>
      <c r="F152" s="84">
        <v>41312417</v>
      </c>
      <c r="G152" s="32">
        <v>10.01</v>
      </c>
      <c r="H152" s="32" t="s">
        <v>867</v>
      </c>
    </row>
    <row r="153" spans="1:28" ht="15" customHeight="1">
      <c r="A153" s="83">
        <v>45183</v>
      </c>
      <c r="B153" s="32" t="s">
        <v>1031</v>
      </c>
      <c r="C153" s="31" t="s">
        <v>1032</v>
      </c>
      <c r="D153" s="31" t="s">
        <v>1035</v>
      </c>
      <c r="E153" s="31" t="s">
        <v>576</v>
      </c>
      <c r="F153" s="84">
        <v>37778706</v>
      </c>
      <c r="G153" s="32">
        <v>9.9499999999999993</v>
      </c>
      <c r="H153" s="32" t="s">
        <v>867</v>
      </c>
    </row>
    <row r="154" spans="1:28" ht="15" customHeight="1">
      <c r="A154" s="83">
        <v>45183</v>
      </c>
      <c r="B154" s="32" t="s">
        <v>1031</v>
      </c>
      <c r="C154" s="31" t="s">
        <v>1032</v>
      </c>
      <c r="D154" s="31" t="s">
        <v>1191</v>
      </c>
      <c r="E154" s="31" t="s">
        <v>576</v>
      </c>
      <c r="F154" s="84">
        <v>34557470</v>
      </c>
      <c r="G154" s="32">
        <v>10.050000000000001</v>
      </c>
      <c r="H154" s="32" t="s">
        <v>867</v>
      </c>
    </row>
    <row r="155" spans="1:28" ht="15" customHeight="1">
      <c r="A155" s="83">
        <v>45183</v>
      </c>
      <c r="B155" s="32" t="s">
        <v>1033</v>
      </c>
      <c r="C155" s="31" t="s">
        <v>1034</v>
      </c>
      <c r="D155" s="31" t="s">
        <v>1192</v>
      </c>
      <c r="E155" s="31" t="s">
        <v>576</v>
      </c>
      <c r="F155" s="84">
        <v>566211</v>
      </c>
      <c r="G155" s="32">
        <v>92.96</v>
      </c>
      <c r="H155" s="32" t="s">
        <v>867</v>
      </c>
    </row>
    <row r="156" spans="1:28" ht="15" customHeight="1">
      <c r="A156" s="83">
        <v>45183</v>
      </c>
      <c r="B156" s="32" t="s">
        <v>1033</v>
      </c>
      <c r="C156" s="31" t="s">
        <v>1034</v>
      </c>
      <c r="D156" s="31" t="s">
        <v>577</v>
      </c>
      <c r="E156" s="31" t="s">
        <v>576</v>
      </c>
      <c r="F156" s="84">
        <v>496643</v>
      </c>
      <c r="G156" s="32">
        <v>93.04</v>
      </c>
      <c r="H156" s="32" t="s">
        <v>867</v>
      </c>
    </row>
    <row r="157" spans="1:28" ht="15" customHeight="1">
      <c r="A157" s="83">
        <v>45183</v>
      </c>
      <c r="B157" s="32" t="s">
        <v>1193</v>
      </c>
      <c r="C157" s="31" t="s">
        <v>1194</v>
      </c>
      <c r="D157" s="31" t="s">
        <v>577</v>
      </c>
      <c r="E157" s="31" t="s">
        <v>576</v>
      </c>
      <c r="F157" s="84">
        <v>337131</v>
      </c>
      <c r="G157" s="32">
        <v>116.84</v>
      </c>
      <c r="H157" s="32" t="s">
        <v>867</v>
      </c>
    </row>
    <row r="158" spans="1:28" ht="15" customHeight="1">
      <c r="A158" s="83">
        <v>45183</v>
      </c>
      <c r="B158" s="32" t="s">
        <v>1193</v>
      </c>
      <c r="C158" s="31" t="s">
        <v>1194</v>
      </c>
      <c r="D158" s="31" t="s">
        <v>1195</v>
      </c>
      <c r="E158" s="31" t="s">
        <v>576</v>
      </c>
      <c r="F158" s="84">
        <v>100048</v>
      </c>
      <c r="G158" s="32">
        <v>117.21</v>
      </c>
      <c r="H158" s="32" t="s">
        <v>867</v>
      </c>
    </row>
    <row r="159" spans="1:28" ht="15" customHeight="1">
      <c r="A159" s="83">
        <v>45183</v>
      </c>
      <c r="B159" s="32" t="s">
        <v>465</v>
      </c>
      <c r="C159" s="31" t="s">
        <v>1196</v>
      </c>
      <c r="D159" s="31" t="s">
        <v>879</v>
      </c>
      <c r="E159" s="31" t="s">
        <v>576</v>
      </c>
      <c r="F159" s="84">
        <v>9112627</v>
      </c>
      <c r="G159" s="32">
        <v>61.38</v>
      </c>
      <c r="H159" s="32" t="s">
        <v>867</v>
      </c>
    </row>
    <row r="160" spans="1:28" ht="15" customHeight="1">
      <c r="A160" s="83">
        <v>45183</v>
      </c>
      <c r="B160" s="32" t="s">
        <v>465</v>
      </c>
      <c r="C160" s="31" t="s">
        <v>1196</v>
      </c>
      <c r="D160" s="31" t="s">
        <v>577</v>
      </c>
      <c r="E160" s="31" t="s">
        <v>576</v>
      </c>
      <c r="F160" s="84">
        <v>9748447</v>
      </c>
      <c r="G160" s="32">
        <v>61.5</v>
      </c>
      <c r="H160" s="32" t="s">
        <v>867</v>
      </c>
    </row>
    <row r="161" spans="1:8" ht="15" customHeight="1">
      <c r="A161" s="83">
        <v>45183</v>
      </c>
      <c r="B161" s="32" t="s">
        <v>996</v>
      </c>
      <c r="C161" s="31" t="s">
        <v>997</v>
      </c>
      <c r="D161" s="31" t="s">
        <v>879</v>
      </c>
      <c r="E161" s="31" t="s">
        <v>576</v>
      </c>
      <c r="F161" s="84">
        <v>681596</v>
      </c>
      <c r="G161" s="32">
        <v>142.1</v>
      </c>
      <c r="H161" s="32" t="s">
        <v>867</v>
      </c>
    </row>
    <row r="162" spans="1:8" ht="15" customHeight="1">
      <c r="A162" s="83">
        <v>45183</v>
      </c>
      <c r="B162" s="32" t="s">
        <v>1200</v>
      </c>
      <c r="C162" s="31" t="s">
        <v>1201</v>
      </c>
      <c r="D162" s="31" t="s">
        <v>1202</v>
      </c>
      <c r="E162" s="31" t="s">
        <v>576</v>
      </c>
      <c r="F162" s="84">
        <v>328905</v>
      </c>
      <c r="G162" s="32">
        <v>139.33000000000001</v>
      </c>
      <c r="H162" s="32" t="s">
        <v>867</v>
      </c>
    </row>
    <row r="163" spans="1:8" ht="15" customHeight="1">
      <c r="A163" s="83">
        <v>45183</v>
      </c>
      <c r="B163" s="32" t="s">
        <v>1203</v>
      </c>
      <c r="C163" s="31" t="s">
        <v>1204</v>
      </c>
      <c r="D163" s="31" t="s">
        <v>577</v>
      </c>
      <c r="E163" s="31" t="s">
        <v>576</v>
      </c>
      <c r="F163" s="84">
        <v>45675</v>
      </c>
      <c r="G163" s="32">
        <v>442.23</v>
      </c>
      <c r="H163" s="32" t="s">
        <v>867</v>
      </c>
    </row>
    <row r="164" spans="1:8" ht="15" customHeight="1">
      <c r="A164" s="83">
        <v>45183</v>
      </c>
      <c r="B164" s="32" t="s">
        <v>1066</v>
      </c>
      <c r="C164" s="31" t="s">
        <v>1067</v>
      </c>
      <c r="D164" s="31" t="s">
        <v>871</v>
      </c>
      <c r="E164" s="31" t="s">
        <v>576</v>
      </c>
      <c r="F164" s="84">
        <v>2000</v>
      </c>
      <c r="G164" s="32">
        <v>114</v>
      </c>
      <c r="H164" s="32" t="s">
        <v>867</v>
      </c>
    </row>
    <row r="165" spans="1:8" ht="15" customHeight="1">
      <c r="A165" s="83">
        <v>45183</v>
      </c>
      <c r="B165" s="32" t="s">
        <v>1066</v>
      </c>
      <c r="C165" s="31" t="s">
        <v>1067</v>
      </c>
      <c r="D165" s="31" t="s">
        <v>1068</v>
      </c>
      <c r="E165" s="31" t="s">
        <v>576</v>
      </c>
      <c r="F165" s="84">
        <v>54000</v>
      </c>
      <c r="G165" s="32">
        <v>110.75</v>
      </c>
      <c r="H165" s="32" t="s">
        <v>867</v>
      </c>
    </row>
    <row r="166" spans="1:8" ht="15" customHeight="1">
      <c r="A166" s="83">
        <v>45183</v>
      </c>
      <c r="B166" s="32" t="s">
        <v>962</v>
      </c>
      <c r="C166" s="31" t="s">
        <v>963</v>
      </c>
      <c r="D166" s="31" t="s">
        <v>879</v>
      </c>
      <c r="E166" s="31" t="s">
        <v>576</v>
      </c>
      <c r="F166" s="84">
        <v>18917442</v>
      </c>
      <c r="G166" s="32">
        <v>19.239999999999998</v>
      </c>
      <c r="H166" s="32" t="s">
        <v>867</v>
      </c>
    </row>
    <row r="167" spans="1:8" ht="15" customHeight="1">
      <c r="A167" s="83">
        <v>45183</v>
      </c>
      <c r="B167" s="32" t="s">
        <v>1069</v>
      </c>
      <c r="C167" s="31" t="s">
        <v>1070</v>
      </c>
      <c r="D167" s="31" t="s">
        <v>1074</v>
      </c>
      <c r="E167" s="31" t="s">
        <v>576</v>
      </c>
      <c r="F167" s="84">
        <v>29052492</v>
      </c>
      <c r="G167" s="32">
        <v>6.62</v>
      </c>
      <c r="H167" s="32" t="s">
        <v>867</v>
      </c>
    </row>
    <row r="168" spans="1:8" ht="15" customHeight="1">
      <c r="A168" s="83">
        <v>45183</v>
      </c>
      <c r="B168" s="32" t="s">
        <v>1205</v>
      </c>
      <c r="C168" s="31" t="s">
        <v>1206</v>
      </c>
      <c r="D168" s="31" t="s">
        <v>879</v>
      </c>
      <c r="E168" s="31" t="s">
        <v>576</v>
      </c>
      <c r="F168" s="84">
        <v>756563</v>
      </c>
      <c r="G168" s="32">
        <v>34.79</v>
      </c>
      <c r="H168" s="32" t="s">
        <v>867</v>
      </c>
    </row>
    <row r="169" spans="1:8" ht="15" customHeight="1">
      <c r="A169" s="83">
        <v>45183</v>
      </c>
      <c r="B169" s="32" t="s">
        <v>1205</v>
      </c>
      <c r="C169" s="31" t="s">
        <v>1206</v>
      </c>
      <c r="D169" s="31" t="s">
        <v>577</v>
      </c>
      <c r="E169" s="31" t="s">
        <v>576</v>
      </c>
      <c r="F169" s="84">
        <v>968529</v>
      </c>
      <c r="G169" s="32">
        <v>34.880000000000003</v>
      </c>
      <c r="H169" s="32" t="s">
        <v>867</v>
      </c>
    </row>
    <row r="170" spans="1:8" ht="15" customHeight="1">
      <c r="A170" s="83">
        <v>45183</v>
      </c>
      <c r="B170" s="32" t="s">
        <v>1076</v>
      </c>
      <c r="C170" s="31" t="s">
        <v>1077</v>
      </c>
      <c r="D170" s="31" t="s">
        <v>1207</v>
      </c>
      <c r="E170" s="31" t="s">
        <v>576</v>
      </c>
      <c r="F170" s="84">
        <v>100000</v>
      </c>
      <c r="G170" s="32">
        <v>420</v>
      </c>
      <c r="H170" s="32" t="s">
        <v>867</v>
      </c>
    </row>
    <row r="171" spans="1:8" ht="15" customHeight="1">
      <c r="A171" s="83">
        <v>45183</v>
      </c>
      <c r="B171" s="32" t="s">
        <v>1076</v>
      </c>
      <c r="C171" s="31" t="s">
        <v>1077</v>
      </c>
      <c r="D171" s="31" t="s">
        <v>1035</v>
      </c>
      <c r="E171" s="31" t="s">
        <v>576</v>
      </c>
      <c r="F171" s="84">
        <v>20285</v>
      </c>
      <c r="G171" s="32">
        <v>406.93</v>
      </c>
      <c r="H171" s="32" t="s">
        <v>867</v>
      </c>
    </row>
    <row r="172" spans="1:8" ht="15" customHeight="1">
      <c r="A172" s="83">
        <v>45183</v>
      </c>
      <c r="B172" s="32" t="s">
        <v>1076</v>
      </c>
      <c r="C172" s="31" t="s">
        <v>1077</v>
      </c>
      <c r="D172" s="31" t="s">
        <v>1224</v>
      </c>
      <c r="E172" s="31" t="s">
        <v>576</v>
      </c>
      <c r="F172" s="84">
        <v>100000</v>
      </c>
      <c r="G172" s="32">
        <v>401.25</v>
      </c>
      <c r="H172" s="32" t="s">
        <v>867</v>
      </c>
    </row>
    <row r="173" spans="1:8" ht="15" customHeight="1">
      <c r="A173" s="83">
        <v>45183</v>
      </c>
      <c r="B173" s="32" t="s">
        <v>1076</v>
      </c>
      <c r="C173" s="31" t="s">
        <v>1077</v>
      </c>
      <c r="D173" s="31" t="s">
        <v>1225</v>
      </c>
      <c r="E173" s="31" t="s">
        <v>576</v>
      </c>
      <c r="F173" s="84">
        <v>120000</v>
      </c>
      <c r="G173" s="32">
        <v>403.65</v>
      </c>
      <c r="H173" s="32" t="s">
        <v>867</v>
      </c>
    </row>
    <row r="174" spans="1:8" ht="15" customHeight="1">
      <c r="A174" s="83">
        <v>45183</v>
      </c>
      <c r="B174" s="32" t="s">
        <v>1076</v>
      </c>
      <c r="C174" s="31" t="s">
        <v>1077</v>
      </c>
      <c r="D174" s="31" t="s">
        <v>1078</v>
      </c>
      <c r="E174" s="31" t="s">
        <v>576</v>
      </c>
      <c r="F174" s="84">
        <v>260000</v>
      </c>
      <c r="G174" s="32">
        <v>407.77</v>
      </c>
      <c r="H174" s="32" t="s">
        <v>867</v>
      </c>
    </row>
    <row r="175" spans="1:8" ht="15" customHeight="1">
      <c r="A175" s="83">
        <v>45183</v>
      </c>
      <c r="B175" s="32" t="s">
        <v>1076</v>
      </c>
      <c r="C175" s="31" t="s">
        <v>1077</v>
      </c>
      <c r="D175" s="31" t="s">
        <v>577</v>
      </c>
      <c r="E175" s="31" t="s">
        <v>576</v>
      </c>
      <c r="F175" s="84">
        <v>194062</v>
      </c>
      <c r="G175" s="32">
        <v>407.72</v>
      </c>
      <c r="H175" s="32" t="s">
        <v>867</v>
      </c>
    </row>
    <row r="176" spans="1:8" ht="15" customHeight="1">
      <c r="A176" s="83">
        <v>45183</v>
      </c>
      <c r="B176" s="32" t="s">
        <v>1208</v>
      </c>
      <c r="C176" s="31" t="s">
        <v>1209</v>
      </c>
      <c r="D176" s="31" t="s">
        <v>577</v>
      </c>
      <c r="E176" s="31" t="s">
        <v>576</v>
      </c>
      <c r="F176" s="84">
        <v>69378</v>
      </c>
      <c r="G176" s="32">
        <v>604.76</v>
      </c>
      <c r="H176" s="32" t="s">
        <v>867</v>
      </c>
    </row>
    <row r="177" spans="1:8" ht="15" customHeight="1">
      <c r="A177" s="83">
        <v>45183</v>
      </c>
      <c r="B177" s="32" t="s">
        <v>526</v>
      </c>
      <c r="C177" s="31" t="s">
        <v>1226</v>
      </c>
      <c r="D177" s="31" t="s">
        <v>1227</v>
      </c>
      <c r="E177" s="31" t="s">
        <v>576</v>
      </c>
      <c r="F177" s="84">
        <v>3808386</v>
      </c>
      <c r="G177" s="32">
        <v>530.67999999999995</v>
      </c>
      <c r="H177" s="32" t="s">
        <v>867</v>
      </c>
    </row>
    <row r="178" spans="1:8" ht="15" customHeight="1">
      <c r="A178" s="83">
        <v>45183</v>
      </c>
      <c r="B178" s="32" t="s">
        <v>1210</v>
      </c>
      <c r="C178" s="31" t="s">
        <v>1211</v>
      </c>
      <c r="D178" s="31" t="s">
        <v>577</v>
      </c>
      <c r="E178" s="31" t="s">
        <v>576</v>
      </c>
      <c r="F178" s="84">
        <v>120191</v>
      </c>
      <c r="G178" s="32">
        <v>246.34</v>
      </c>
      <c r="H178" s="32" t="s">
        <v>867</v>
      </c>
    </row>
    <row r="179" spans="1:8" ht="15" customHeight="1">
      <c r="A179" s="83">
        <v>45183</v>
      </c>
      <c r="B179" s="32" t="s">
        <v>1212</v>
      </c>
      <c r="C179" s="31" t="s">
        <v>1213</v>
      </c>
      <c r="D179" s="31" t="s">
        <v>1214</v>
      </c>
      <c r="E179" s="31" t="s">
        <v>576</v>
      </c>
      <c r="F179" s="84">
        <v>628955</v>
      </c>
      <c r="G179" s="32">
        <v>57.18</v>
      </c>
      <c r="H179" s="32" t="s">
        <v>867</v>
      </c>
    </row>
    <row r="180" spans="1:8" ht="15" customHeight="1">
      <c r="A180" s="83">
        <v>45183</v>
      </c>
      <c r="B180" s="32" t="s">
        <v>964</v>
      </c>
      <c r="C180" s="31" t="s">
        <v>965</v>
      </c>
      <c r="D180" s="31" t="s">
        <v>1228</v>
      </c>
      <c r="E180" s="31" t="s">
        <v>576</v>
      </c>
      <c r="F180" s="84">
        <v>1069525</v>
      </c>
      <c r="G180" s="32">
        <v>1.84</v>
      </c>
      <c r="H180" s="32" t="s">
        <v>867</v>
      </c>
    </row>
    <row r="181" spans="1:8" ht="15" customHeight="1">
      <c r="A181" s="83">
        <v>45183</v>
      </c>
      <c r="B181" s="32" t="s">
        <v>966</v>
      </c>
      <c r="C181" s="31" t="s">
        <v>967</v>
      </c>
      <c r="D181" s="31" t="s">
        <v>945</v>
      </c>
      <c r="E181" s="31" t="s">
        <v>576</v>
      </c>
      <c r="F181" s="84">
        <v>9045000</v>
      </c>
      <c r="G181" s="32">
        <v>4.3600000000000003</v>
      </c>
      <c r="H181" s="32" t="s">
        <v>867</v>
      </c>
    </row>
    <row r="182" spans="1:8" ht="15" customHeight="1">
      <c r="A182" s="83">
        <v>45183</v>
      </c>
      <c r="B182" s="32" t="s">
        <v>943</v>
      </c>
      <c r="C182" s="31" t="s">
        <v>944</v>
      </c>
      <c r="D182" s="31" t="s">
        <v>961</v>
      </c>
      <c r="E182" s="31" t="s">
        <v>576</v>
      </c>
      <c r="F182" s="84">
        <v>8314561</v>
      </c>
      <c r="G182" s="32">
        <v>5.59</v>
      </c>
      <c r="H182" s="32" t="s">
        <v>867</v>
      </c>
    </row>
    <row r="183" spans="1:8" ht="15" customHeight="1">
      <c r="A183" s="83">
        <v>45183</v>
      </c>
      <c r="B183" s="32" t="s">
        <v>943</v>
      </c>
      <c r="C183" s="31" t="s">
        <v>944</v>
      </c>
      <c r="D183" s="31" t="s">
        <v>945</v>
      </c>
      <c r="E183" s="31" t="s">
        <v>576</v>
      </c>
      <c r="F183" s="84">
        <v>12033000</v>
      </c>
      <c r="G183" s="32">
        <v>5.61</v>
      </c>
      <c r="H183" s="32" t="s">
        <v>867</v>
      </c>
    </row>
    <row r="184" spans="1:8" ht="15" customHeight="1">
      <c r="A184" s="83"/>
      <c r="B184" s="32"/>
      <c r="C184" s="31"/>
      <c r="D184" s="31"/>
      <c r="E184" s="31"/>
      <c r="F184" s="84"/>
      <c r="G184" s="32"/>
      <c r="H184" s="32"/>
    </row>
    <row r="185" spans="1:8" ht="15" customHeight="1">
      <c r="A185" s="83"/>
      <c r="B185" s="32"/>
      <c r="C185" s="31"/>
      <c r="D185" s="31"/>
      <c r="E185" s="31"/>
      <c r="F185" s="84"/>
      <c r="G185" s="32"/>
      <c r="H185" s="32"/>
    </row>
    <row r="186" spans="1:8" ht="15" customHeight="1">
      <c r="A186" s="83"/>
      <c r="B186" s="32"/>
      <c r="C186" s="31"/>
      <c r="D186" s="31"/>
      <c r="E186" s="31"/>
      <c r="F186" s="84"/>
      <c r="G186" s="32"/>
      <c r="H186" s="32"/>
    </row>
    <row r="187" spans="1:8" ht="15" customHeight="1">
      <c r="A187" s="83"/>
      <c r="B187" s="32"/>
      <c r="C187" s="31"/>
      <c r="D187" s="31"/>
      <c r="E187" s="31"/>
      <c r="F187" s="84"/>
      <c r="G187" s="32"/>
      <c r="H187" s="32"/>
    </row>
    <row r="188" spans="1:8" ht="15" customHeight="1">
      <c r="A188" s="83"/>
      <c r="B188" s="32"/>
      <c r="C188" s="31"/>
      <c r="D188" s="31"/>
      <c r="E188" s="31"/>
      <c r="F188" s="84"/>
      <c r="G188" s="32"/>
      <c r="H188" s="32"/>
    </row>
    <row r="189" spans="1:8" ht="15" customHeight="1">
      <c r="A189" s="83"/>
      <c r="B189" s="32"/>
      <c r="C189" s="31"/>
      <c r="D189" s="31"/>
      <c r="E189" s="31"/>
      <c r="F189" s="84"/>
      <c r="G189" s="32"/>
      <c r="H189" s="32"/>
    </row>
    <row r="190" spans="1:8" ht="15" customHeight="1">
      <c r="A190" s="83"/>
      <c r="B190" s="32"/>
      <c r="C190" s="31"/>
      <c r="D190" s="31"/>
      <c r="E190" s="31"/>
      <c r="F190" s="84"/>
      <c r="G190" s="32"/>
      <c r="H190" s="32"/>
    </row>
    <row r="191" spans="1:8" ht="15" customHeight="1">
      <c r="A191" s="83"/>
      <c r="B191" s="32"/>
      <c r="C191" s="31"/>
      <c r="D191" s="31"/>
      <c r="E191" s="31"/>
      <c r="F191" s="84"/>
      <c r="G191" s="32"/>
      <c r="H191" s="32"/>
    </row>
    <row r="192" spans="1:8" ht="15" customHeight="1">
      <c r="A192" s="83"/>
      <c r="B192" s="32"/>
      <c r="C192" s="31"/>
      <c r="D192" s="31"/>
      <c r="E192" s="31"/>
      <c r="F192" s="84"/>
      <c r="G192" s="32"/>
      <c r="H192" s="32"/>
    </row>
    <row r="193" spans="1:8" ht="15" customHeight="1">
      <c r="A193" s="83"/>
      <c r="B193" s="32"/>
      <c r="C193" s="31"/>
      <c r="D193" s="31"/>
      <c r="E193" s="31"/>
      <c r="F193" s="84"/>
      <c r="G193" s="32"/>
      <c r="H193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3"/>
  <sheetViews>
    <sheetView zoomScale="80" zoomScaleNormal="80" workbookViewId="0">
      <selection activeCell="M7" sqref="M7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hidden="1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86"/>
      <c r="G2" s="86"/>
      <c r="H2" s="86"/>
      <c r="I2" s="86"/>
      <c r="J2" s="22"/>
      <c r="K2" s="86"/>
      <c r="L2" s="86"/>
      <c r="M2" s="8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7"/>
      <c r="L3" s="86"/>
      <c r="M3" s="8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88"/>
      <c r="J4" s="3"/>
      <c r="K4" s="87"/>
      <c r="L4" s="86"/>
      <c r="M4" s="8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3"/>
      <c r="M5" s="89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0" t="s">
        <v>920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45184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2" t="s">
        <v>578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3" t="s">
        <v>16</v>
      </c>
      <c r="B9" s="94" t="s">
        <v>567</v>
      </c>
      <c r="C9" s="94"/>
      <c r="D9" s="95" t="s">
        <v>579</v>
      </c>
      <c r="E9" s="94" t="s">
        <v>580</v>
      </c>
      <c r="F9" s="94" t="s">
        <v>581</v>
      </c>
      <c r="G9" s="94" t="s">
        <v>582</v>
      </c>
      <c r="H9" s="94" t="s">
        <v>583</v>
      </c>
      <c r="I9" s="94" t="s">
        <v>584</v>
      </c>
      <c r="J9" s="93" t="s">
        <v>585</v>
      </c>
      <c r="K9" s="94" t="s">
        <v>586</v>
      </c>
      <c r="L9" s="96" t="s">
        <v>587</v>
      </c>
      <c r="M9" s="96" t="s">
        <v>588</v>
      </c>
      <c r="N9" s="94" t="s">
        <v>589</v>
      </c>
      <c r="O9" s="95" t="s">
        <v>590</v>
      </c>
      <c r="P9" s="94" t="s">
        <v>591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37">
        <v>1</v>
      </c>
      <c r="B10" s="228">
        <v>45119</v>
      </c>
      <c r="C10" s="238"/>
      <c r="D10" s="239" t="s">
        <v>129</v>
      </c>
      <c r="E10" s="240" t="s">
        <v>592</v>
      </c>
      <c r="F10" s="227" t="s">
        <v>864</v>
      </c>
      <c r="G10" s="229">
        <v>1540</v>
      </c>
      <c r="H10" s="227"/>
      <c r="I10" s="227" t="s">
        <v>863</v>
      </c>
      <c r="J10" s="229" t="s">
        <v>593</v>
      </c>
      <c r="K10" s="229"/>
      <c r="L10" s="233"/>
      <c r="M10" s="241"/>
      <c r="N10" s="229"/>
      <c r="O10" s="242"/>
      <c r="P10" s="229">
        <f>VLOOKUP(D10,'MidCap Intra'!$B$11:$C$568,2,0)</f>
        <v>1642.9</v>
      </c>
      <c r="Q10" s="37"/>
      <c r="R10" s="37" t="s">
        <v>594</v>
      </c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ht="14.25" customHeight="1">
      <c r="A11" s="263">
        <v>2</v>
      </c>
      <c r="B11" s="262">
        <v>45133</v>
      </c>
      <c r="C11" s="264"/>
      <c r="D11" s="266" t="s">
        <v>74</v>
      </c>
      <c r="E11" s="247" t="s">
        <v>592</v>
      </c>
      <c r="F11" s="224">
        <v>194</v>
      </c>
      <c r="G11" s="225">
        <v>185</v>
      </c>
      <c r="H11" s="224">
        <v>206.5</v>
      </c>
      <c r="I11" s="224" t="s">
        <v>868</v>
      </c>
      <c r="J11" s="102" t="s">
        <v>1050</v>
      </c>
      <c r="K11" s="102">
        <f t="shared" ref="K11" si="0">H11-F11</f>
        <v>12.5</v>
      </c>
      <c r="L11" s="103">
        <f t="shared" ref="L11" si="1">(F11*-0.3)/100</f>
        <v>-0.58199999999999996</v>
      </c>
      <c r="M11" s="104">
        <f t="shared" ref="M11" si="2">(K11+L11)/F11</f>
        <v>6.1432989690721647E-2</v>
      </c>
      <c r="N11" s="234" t="s">
        <v>595</v>
      </c>
      <c r="O11" s="236">
        <v>45182</v>
      </c>
      <c r="P11" s="235" t="s">
        <v>311</v>
      </c>
      <c r="Q11" s="37"/>
      <c r="R11" s="37" t="s">
        <v>594</v>
      </c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ht="14.25" customHeight="1">
      <c r="A12" s="263">
        <v>3</v>
      </c>
      <c r="B12" s="262">
        <v>45133</v>
      </c>
      <c r="C12" s="264"/>
      <c r="D12" s="266" t="s">
        <v>491</v>
      </c>
      <c r="E12" s="247" t="s">
        <v>592</v>
      </c>
      <c r="F12" s="224">
        <v>127.5</v>
      </c>
      <c r="G12" s="225">
        <v>118</v>
      </c>
      <c r="H12" s="224">
        <v>134.75</v>
      </c>
      <c r="I12" s="224" t="s">
        <v>869</v>
      </c>
      <c r="J12" s="102" t="s">
        <v>903</v>
      </c>
      <c r="K12" s="102">
        <f t="shared" ref="K12:K18" si="3">H12-F12</f>
        <v>7.25</v>
      </c>
      <c r="L12" s="103">
        <f t="shared" ref="L12:L18" si="4">(F12*-0.3)/100</f>
        <v>-0.38250000000000001</v>
      </c>
      <c r="M12" s="104">
        <f t="shared" ref="M12:M18" si="5">(K12+L12)/F12</f>
        <v>5.3862745098039212E-2</v>
      </c>
      <c r="N12" s="234" t="s">
        <v>595</v>
      </c>
      <c r="O12" s="236">
        <v>45170</v>
      </c>
      <c r="P12" s="235" t="s">
        <v>311</v>
      </c>
      <c r="Q12" s="37"/>
      <c r="R12" s="37" t="s">
        <v>594</v>
      </c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ht="15" customHeight="1">
      <c r="A13" s="263">
        <v>4</v>
      </c>
      <c r="B13" s="262">
        <v>45142</v>
      </c>
      <c r="C13" s="264"/>
      <c r="D13" s="266" t="s">
        <v>556</v>
      </c>
      <c r="E13" s="247" t="s">
        <v>922</v>
      </c>
      <c r="F13" s="224">
        <v>1823</v>
      </c>
      <c r="G13" s="225">
        <v>1738</v>
      </c>
      <c r="H13" s="224">
        <v>1925</v>
      </c>
      <c r="I13" s="224" t="s">
        <v>921</v>
      </c>
      <c r="J13" s="102" t="s">
        <v>932</v>
      </c>
      <c r="K13" s="102">
        <f t="shared" si="3"/>
        <v>102</v>
      </c>
      <c r="L13" s="103">
        <f t="shared" si="4"/>
        <v>-5.4689999999999994</v>
      </c>
      <c r="M13" s="104">
        <f t="shared" si="5"/>
        <v>5.2951727921009328E-2</v>
      </c>
      <c r="N13" s="234" t="s">
        <v>595</v>
      </c>
      <c r="O13" s="236">
        <v>45174</v>
      </c>
      <c r="P13" s="235" t="s">
        <v>311</v>
      </c>
      <c r="R13" s="37" t="s">
        <v>594</v>
      </c>
    </row>
    <row r="14" spans="1:38" ht="15" customHeight="1">
      <c r="A14" s="263">
        <v>5</v>
      </c>
      <c r="B14" s="262">
        <v>45145</v>
      </c>
      <c r="C14" s="264"/>
      <c r="D14" s="266" t="s">
        <v>535</v>
      </c>
      <c r="E14" s="247" t="s">
        <v>592</v>
      </c>
      <c r="F14" s="224">
        <v>399</v>
      </c>
      <c r="G14" s="225">
        <v>365</v>
      </c>
      <c r="H14" s="224">
        <v>433</v>
      </c>
      <c r="I14" s="224" t="s">
        <v>873</v>
      </c>
      <c r="J14" s="102" t="s">
        <v>755</v>
      </c>
      <c r="K14" s="102">
        <f t="shared" si="3"/>
        <v>34</v>
      </c>
      <c r="L14" s="103">
        <f t="shared" si="4"/>
        <v>-1.1969999999999998</v>
      </c>
      <c r="M14" s="104">
        <f t="shared" si="5"/>
        <v>8.2213032581453627E-2</v>
      </c>
      <c r="N14" s="234" t="s">
        <v>595</v>
      </c>
      <c r="O14" s="236">
        <v>45181</v>
      </c>
      <c r="P14" s="235" t="s">
        <v>311</v>
      </c>
      <c r="R14" s="37" t="s">
        <v>594</v>
      </c>
    </row>
    <row r="15" spans="1:38" ht="15" customHeight="1">
      <c r="A15" s="263">
        <v>6</v>
      </c>
      <c r="B15" s="232">
        <v>45167</v>
      </c>
      <c r="C15" s="246"/>
      <c r="D15" s="265" t="s">
        <v>402</v>
      </c>
      <c r="E15" s="247" t="s">
        <v>592</v>
      </c>
      <c r="F15" s="231">
        <v>2935</v>
      </c>
      <c r="G15" s="223">
        <v>2700</v>
      </c>
      <c r="H15" s="231">
        <v>3125</v>
      </c>
      <c r="I15" s="231" t="s">
        <v>881</v>
      </c>
      <c r="J15" s="102" t="s">
        <v>918</v>
      </c>
      <c r="K15" s="102">
        <f t="shared" si="3"/>
        <v>190</v>
      </c>
      <c r="L15" s="103">
        <f t="shared" si="4"/>
        <v>-8.8049999999999997</v>
      </c>
      <c r="M15" s="104">
        <f t="shared" si="5"/>
        <v>6.173594548551959E-2</v>
      </c>
      <c r="N15" s="234" t="s">
        <v>595</v>
      </c>
      <c r="O15" s="236">
        <v>45173</v>
      </c>
      <c r="P15" s="235" t="s">
        <v>311</v>
      </c>
      <c r="R15" s="37" t="s">
        <v>594</v>
      </c>
    </row>
    <row r="16" spans="1:38" ht="15" customHeight="1">
      <c r="A16" s="263">
        <v>7</v>
      </c>
      <c r="B16" s="232">
        <v>45167</v>
      </c>
      <c r="C16" s="246"/>
      <c r="D16" s="265" t="s">
        <v>430</v>
      </c>
      <c r="E16" s="247" t="s">
        <v>592</v>
      </c>
      <c r="F16" s="231">
        <v>114.5</v>
      </c>
      <c r="G16" s="223">
        <v>105</v>
      </c>
      <c r="H16" s="231">
        <v>122.25</v>
      </c>
      <c r="I16" s="231" t="s">
        <v>884</v>
      </c>
      <c r="J16" s="102" t="s">
        <v>904</v>
      </c>
      <c r="K16" s="102">
        <f t="shared" si="3"/>
        <v>7.75</v>
      </c>
      <c r="L16" s="103">
        <f t="shared" si="4"/>
        <v>-0.34350000000000003</v>
      </c>
      <c r="M16" s="104">
        <f t="shared" si="5"/>
        <v>6.4685589519650658E-2</v>
      </c>
      <c r="N16" s="234" t="s">
        <v>595</v>
      </c>
      <c r="O16" s="236">
        <v>45170</v>
      </c>
      <c r="P16" s="235" t="s">
        <v>311</v>
      </c>
      <c r="R16" s="37" t="s">
        <v>594</v>
      </c>
    </row>
    <row r="17" spans="1:18" ht="15" customHeight="1">
      <c r="A17" s="263">
        <v>8</v>
      </c>
      <c r="B17" s="232">
        <v>45168</v>
      </c>
      <c r="C17" s="246"/>
      <c r="D17" s="265" t="s">
        <v>324</v>
      </c>
      <c r="E17" s="247" t="s">
        <v>592</v>
      </c>
      <c r="F17" s="231">
        <v>627</v>
      </c>
      <c r="G17" s="223">
        <v>577</v>
      </c>
      <c r="H17" s="231">
        <v>671</v>
      </c>
      <c r="I17" s="231" t="s">
        <v>893</v>
      </c>
      <c r="J17" s="102" t="s">
        <v>972</v>
      </c>
      <c r="K17" s="102">
        <f t="shared" si="3"/>
        <v>44</v>
      </c>
      <c r="L17" s="103">
        <f t="shared" si="4"/>
        <v>-1.881</v>
      </c>
      <c r="M17" s="104">
        <f t="shared" si="5"/>
        <v>6.7175438596491222E-2</v>
      </c>
      <c r="N17" s="234" t="s">
        <v>595</v>
      </c>
      <c r="O17" s="236">
        <v>45177</v>
      </c>
      <c r="P17" s="235" t="s">
        <v>311</v>
      </c>
      <c r="R17" s="37" t="s">
        <v>594</v>
      </c>
    </row>
    <row r="18" spans="1:18" ht="15" customHeight="1">
      <c r="A18" s="263">
        <v>9</v>
      </c>
      <c r="B18" s="232">
        <v>45169</v>
      </c>
      <c r="C18" s="246"/>
      <c r="D18" s="265" t="s">
        <v>387</v>
      </c>
      <c r="E18" s="247" t="s">
        <v>592</v>
      </c>
      <c r="F18" s="231">
        <v>1530</v>
      </c>
      <c r="G18" s="223">
        <v>1415</v>
      </c>
      <c r="H18" s="231">
        <v>1612.5</v>
      </c>
      <c r="I18" s="231" t="s">
        <v>896</v>
      </c>
      <c r="J18" s="102" t="s">
        <v>819</v>
      </c>
      <c r="K18" s="102">
        <f t="shared" si="3"/>
        <v>82.5</v>
      </c>
      <c r="L18" s="103">
        <f t="shared" si="4"/>
        <v>-4.59</v>
      </c>
      <c r="M18" s="104">
        <f t="shared" si="5"/>
        <v>5.092156862745098E-2</v>
      </c>
      <c r="N18" s="234" t="s">
        <v>595</v>
      </c>
      <c r="O18" s="236">
        <v>45170</v>
      </c>
      <c r="P18" s="235" t="s">
        <v>311</v>
      </c>
      <c r="R18" s="37" t="s">
        <v>594</v>
      </c>
    </row>
    <row r="19" spans="1:18" ht="15" customHeight="1">
      <c r="A19" s="263">
        <v>10</v>
      </c>
      <c r="B19" s="232">
        <v>45170</v>
      </c>
      <c r="C19" s="246"/>
      <c r="D19" s="265" t="s">
        <v>228</v>
      </c>
      <c r="E19" s="247" t="s">
        <v>592</v>
      </c>
      <c r="F19" s="231">
        <v>126.5</v>
      </c>
      <c r="G19" s="223">
        <v>119</v>
      </c>
      <c r="H19" s="231">
        <v>134.1</v>
      </c>
      <c r="I19" s="231" t="s">
        <v>898</v>
      </c>
      <c r="J19" s="102" t="s">
        <v>1096</v>
      </c>
      <c r="K19" s="102">
        <f t="shared" ref="K19" si="6">H19-F19</f>
        <v>7.5999999999999943</v>
      </c>
      <c r="L19" s="103">
        <f t="shared" ref="L19" si="7">(F19*-0.3)/100</f>
        <v>-0.37949999999999995</v>
      </c>
      <c r="M19" s="104">
        <f t="shared" ref="M19" si="8">(K19+L19)/F19</f>
        <v>5.7079051383399165E-2</v>
      </c>
      <c r="N19" s="234" t="s">
        <v>595</v>
      </c>
      <c r="O19" s="236">
        <v>45183</v>
      </c>
      <c r="P19" s="235" t="s">
        <v>311</v>
      </c>
      <c r="R19" s="37" t="s">
        <v>594</v>
      </c>
    </row>
    <row r="20" spans="1:18" ht="15" customHeight="1">
      <c r="A20" s="273">
        <v>11</v>
      </c>
      <c r="B20" s="232">
        <v>45170</v>
      </c>
      <c r="C20" s="246"/>
      <c r="D20" s="265" t="s">
        <v>114</v>
      </c>
      <c r="E20" s="247" t="s">
        <v>592</v>
      </c>
      <c r="F20" s="231">
        <v>141.5</v>
      </c>
      <c r="G20" s="223">
        <v>133</v>
      </c>
      <c r="H20" s="231">
        <v>149</v>
      </c>
      <c r="I20" s="231" t="s">
        <v>880</v>
      </c>
      <c r="J20" s="102" t="s">
        <v>979</v>
      </c>
      <c r="K20" s="102">
        <f>H20-F20</f>
        <v>7.5</v>
      </c>
      <c r="L20" s="103">
        <f>(F20*-0.02)/100</f>
        <v>-2.8300000000000002E-2</v>
      </c>
      <c r="M20" s="104">
        <f>(K20+L20)/F20</f>
        <v>5.2803533568904597E-2</v>
      </c>
      <c r="N20" s="234" t="s">
        <v>595</v>
      </c>
      <c r="O20" s="236">
        <v>45180</v>
      </c>
      <c r="P20" s="235" t="s">
        <v>311</v>
      </c>
      <c r="R20" s="37" t="s">
        <v>594</v>
      </c>
    </row>
    <row r="21" spans="1:18" ht="15" customHeight="1">
      <c r="A21" s="273">
        <v>12</v>
      </c>
      <c r="B21" s="232">
        <v>45173</v>
      </c>
      <c r="C21" s="246"/>
      <c r="D21" s="265" t="s">
        <v>486</v>
      </c>
      <c r="E21" s="247" t="s">
        <v>592</v>
      </c>
      <c r="F21" s="231">
        <v>133.5</v>
      </c>
      <c r="G21" s="223">
        <v>124</v>
      </c>
      <c r="H21" s="231">
        <v>142</v>
      </c>
      <c r="I21" s="231" t="s">
        <v>907</v>
      </c>
      <c r="J21" s="102" t="s">
        <v>919</v>
      </c>
      <c r="K21" s="102">
        <f>H21-F21</f>
        <v>8.5</v>
      </c>
      <c r="L21" s="103">
        <f>(F21*-0.02)/100</f>
        <v>-2.6699999999999998E-2</v>
      </c>
      <c r="M21" s="104">
        <f>(K21+L21)/F21</f>
        <v>6.3470411985018724E-2</v>
      </c>
      <c r="N21" s="234" t="s">
        <v>595</v>
      </c>
      <c r="O21" s="236">
        <v>45173</v>
      </c>
      <c r="P21" s="235" t="s">
        <v>311</v>
      </c>
      <c r="R21" s="37" t="s">
        <v>594</v>
      </c>
    </row>
    <row r="22" spans="1:18" ht="15" customHeight="1">
      <c r="A22" s="237">
        <v>13</v>
      </c>
      <c r="B22" s="228">
        <v>45173</v>
      </c>
      <c r="C22" s="238"/>
      <c r="D22" s="243" t="s">
        <v>229</v>
      </c>
      <c r="E22" s="240" t="s">
        <v>592</v>
      </c>
      <c r="F22" s="227" t="s">
        <v>916</v>
      </c>
      <c r="G22" s="229">
        <v>3195</v>
      </c>
      <c r="H22" s="227"/>
      <c r="I22" s="227" t="s">
        <v>917</v>
      </c>
      <c r="J22" s="229" t="s">
        <v>593</v>
      </c>
      <c r="K22" s="229"/>
      <c r="L22" s="233"/>
      <c r="M22" s="241"/>
      <c r="N22" s="229"/>
      <c r="O22" s="242"/>
      <c r="P22" s="105">
        <f>VLOOKUP(D22,'MidCap Intra'!$B$11:$C$568,2,0)</f>
        <v>3560.05</v>
      </c>
      <c r="R22" s="37" t="s">
        <v>594</v>
      </c>
    </row>
    <row r="23" spans="1:18" ht="15" customHeight="1">
      <c r="A23" s="237">
        <v>14</v>
      </c>
      <c r="B23" s="228">
        <v>45174</v>
      </c>
      <c r="C23" s="238"/>
      <c r="D23" s="243" t="s">
        <v>486</v>
      </c>
      <c r="E23" s="240" t="s">
        <v>592</v>
      </c>
      <c r="F23" s="227" t="s">
        <v>923</v>
      </c>
      <c r="G23" s="229">
        <v>129</v>
      </c>
      <c r="H23" s="227"/>
      <c r="I23" s="227" t="s">
        <v>924</v>
      </c>
      <c r="J23" s="229" t="s">
        <v>593</v>
      </c>
      <c r="K23" s="229"/>
      <c r="L23" s="233"/>
      <c r="M23" s="241"/>
      <c r="N23" s="229"/>
      <c r="O23" s="242"/>
      <c r="P23" s="105">
        <f>VLOOKUP(D23,'MidCap Intra'!$B$11:$C$568,2,0)</f>
        <v>134.15</v>
      </c>
      <c r="R23" s="37" t="s">
        <v>594</v>
      </c>
    </row>
    <row r="24" spans="1:18" ht="15" customHeight="1">
      <c r="A24" s="237">
        <v>15</v>
      </c>
      <c r="B24" s="228">
        <v>45174</v>
      </c>
      <c r="C24" s="238"/>
      <c r="D24" s="243" t="s">
        <v>402</v>
      </c>
      <c r="E24" s="240" t="s">
        <v>592</v>
      </c>
      <c r="F24" s="227" t="s">
        <v>926</v>
      </c>
      <c r="G24" s="229">
        <v>2785</v>
      </c>
      <c r="H24" s="227"/>
      <c r="I24" s="227" t="s">
        <v>927</v>
      </c>
      <c r="J24" s="229" t="s">
        <v>593</v>
      </c>
      <c r="K24" s="229"/>
      <c r="L24" s="233"/>
      <c r="M24" s="241"/>
      <c r="N24" s="229"/>
      <c r="O24" s="242"/>
      <c r="P24" s="105">
        <f>VLOOKUP(D24,'MidCap Intra'!$B$11:$C$568,2,0)</f>
        <v>3118.25</v>
      </c>
      <c r="R24" s="37" t="s">
        <v>594</v>
      </c>
    </row>
    <row r="25" spans="1:18" ht="15" customHeight="1">
      <c r="A25" s="273">
        <v>16</v>
      </c>
      <c r="B25" s="232">
        <v>45175</v>
      </c>
      <c r="C25" s="246"/>
      <c r="D25" s="265" t="s">
        <v>372</v>
      </c>
      <c r="E25" s="247" t="s">
        <v>592</v>
      </c>
      <c r="F25" s="231">
        <v>512</v>
      </c>
      <c r="G25" s="223">
        <v>485</v>
      </c>
      <c r="H25" s="231">
        <v>560</v>
      </c>
      <c r="I25" s="231" t="s">
        <v>942</v>
      </c>
      <c r="J25" s="102" t="s">
        <v>1097</v>
      </c>
      <c r="K25" s="102">
        <f>H25-F25</f>
        <v>48</v>
      </c>
      <c r="L25" s="103">
        <f>(F25*-0.02)/100</f>
        <v>-0.1024</v>
      </c>
      <c r="M25" s="104">
        <f>(K25+L25)/F25</f>
        <v>9.3549999999999994E-2</v>
      </c>
      <c r="N25" s="234" t="s">
        <v>595</v>
      </c>
      <c r="O25" s="236">
        <v>45183</v>
      </c>
      <c r="P25" s="235" t="s">
        <v>311</v>
      </c>
      <c r="R25" s="37" t="s">
        <v>594</v>
      </c>
    </row>
    <row r="26" spans="1:18" ht="15" customHeight="1">
      <c r="A26" s="237">
        <v>17</v>
      </c>
      <c r="B26" s="228">
        <v>45180</v>
      </c>
      <c r="C26" s="238"/>
      <c r="D26" s="243" t="s">
        <v>490</v>
      </c>
      <c r="E26" s="240" t="s">
        <v>592</v>
      </c>
      <c r="F26" s="227" t="s">
        <v>980</v>
      </c>
      <c r="G26" s="229">
        <v>1170</v>
      </c>
      <c r="H26" s="227"/>
      <c r="I26" s="227" t="s">
        <v>981</v>
      </c>
      <c r="J26" s="229" t="s">
        <v>593</v>
      </c>
      <c r="K26" s="229"/>
      <c r="L26" s="233"/>
      <c r="M26" s="241"/>
      <c r="N26" s="229"/>
      <c r="O26" s="242"/>
      <c r="P26" s="105">
        <f>VLOOKUP(D26,'MidCap Intra'!$B$11:$C$568,2,0)</f>
        <v>1217.05</v>
      </c>
      <c r="R26" s="37" t="s">
        <v>594</v>
      </c>
    </row>
    <row r="27" spans="1:18" ht="15" customHeight="1">
      <c r="A27" s="237">
        <v>18</v>
      </c>
      <c r="B27" s="228">
        <v>45181</v>
      </c>
      <c r="C27" s="238"/>
      <c r="D27" s="243" t="s">
        <v>324</v>
      </c>
      <c r="E27" s="240" t="s">
        <v>592</v>
      </c>
      <c r="F27" s="227" t="s">
        <v>1008</v>
      </c>
      <c r="G27" s="229">
        <v>608</v>
      </c>
      <c r="H27" s="227"/>
      <c r="I27" s="227" t="s">
        <v>1009</v>
      </c>
      <c r="J27" s="229" t="s">
        <v>593</v>
      </c>
      <c r="K27" s="229"/>
      <c r="L27" s="233"/>
      <c r="M27" s="241"/>
      <c r="N27" s="229"/>
      <c r="O27" s="242"/>
      <c r="P27" s="105">
        <f>VLOOKUP(D27,'MidCap Intra'!$B$11:$C$568,2,0)</f>
        <v>648.29999999999995</v>
      </c>
      <c r="R27" s="37" t="s">
        <v>594</v>
      </c>
    </row>
    <row r="28" spans="1:18" ht="15" customHeight="1">
      <c r="A28" s="237">
        <v>19</v>
      </c>
      <c r="B28" s="228">
        <v>45181</v>
      </c>
      <c r="C28" s="238"/>
      <c r="D28" s="243" t="s">
        <v>226</v>
      </c>
      <c r="E28" s="240" t="s">
        <v>592</v>
      </c>
      <c r="F28" s="227" t="s">
        <v>1036</v>
      </c>
      <c r="G28" s="229">
        <v>584</v>
      </c>
      <c r="H28" s="227"/>
      <c r="I28" s="227" t="s">
        <v>1010</v>
      </c>
      <c r="J28" s="229" t="s">
        <v>593</v>
      </c>
      <c r="K28" s="229"/>
      <c r="L28" s="233"/>
      <c r="M28" s="241"/>
      <c r="N28" s="229"/>
      <c r="O28" s="242"/>
      <c r="P28" s="105">
        <f>VLOOKUP(D28,'MidCap Intra'!$B$11:$C$568,2,0)</f>
        <v>624.6</v>
      </c>
      <c r="R28" s="37" t="s">
        <v>594</v>
      </c>
    </row>
    <row r="29" spans="1:18" ht="15" customHeight="1">
      <c r="A29" s="237">
        <v>20</v>
      </c>
      <c r="B29" s="228">
        <v>45181</v>
      </c>
      <c r="C29" s="238"/>
      <c r="D29" s="243" t="s">
        <v>430</v>
      </c>
      <c r="E29" s="240" t="s">
        <v>592</v>
      </c>
      <c r="F29" s="227" t="s">
        <v>1014</v>
      </c>
      <c r="G29" s="229">
        <v>108</v>
      </c>
      <c r="H29" s="227"/>
      <c r="I29" s="227" t="s">
        <v>884</v>
      </c>
      <c r="J29" s="229" t="s">
        <v>593</v>
      </c>
      <c r="K29" s="229"/>
      <c r="L29" s="233"/>
      <c r="M29" s="241"/>
      <c r="N29" s="229"/>
      <c r="O29" s="242"/>
      <c r="P29" s="105">
        <f>VLOOKUP(D29,'MidCap Intra'!$B$11:$C$568,2,0)</f>
        <v>122.05</v>
      </c>
      <c r="R29" s="37" t="s">
        <v>594</v>
      </c>
    </row>
    <row r="30" spans="1:18" ht="15" customHeight="1">
      <c r="A30" s="237"/>
      <c r="B30" s="228"/>
      <c r="C30" s="238"/>
      <c r="D30" s="243"/>
      <c r="E30" s="240"/>
      <c r="F30" s="227"/>
      <c r="G30" s="229"/>
      <c r="H30" s="227"/>
      <c r="I30" s="227"/>
      <c r="J30" s="229"/>
      <c r="K30" s="229"/>
      <c r="L30" s="233"/>
      <c r="M30" s="241"/>
      <c r="N30" s="229"/>
      <c r="O30" s="242"/>
      <c r="P30" s="233"/>
    </row>
    <row r="31" spans="1:18" ht="15" customHeight="1">
      <c r="A31" s="237"/>
      <c r="B31" s="228"/>
      <c r="C31" s="238"/>
      <c r="D31" s="239"/>
      <c r="E31" s="240"/>
      <c r="F31" s="227"/>
      <c r="G31" s="229"/>
      <c r="H31" s="227"/>
      <c r="I31" s="227"/>
      <c r="J31" s="229"/>
      <c r="K31" s="229"/>
      <c r="L31" s="233"/>
      <c r="M31" s="241"/>
      <c r="N31" s="229"/>
      <c r="O31" s="242"/>
      <c r="P31" s="233"/>
    </row>
    <row r="36" spans="1:38" ht="14.25" customHeight="1">
      <c r="A36" s="106"/>
      <c r="B36" s="107"/>
      <c r="C36" s="108"/>
      <c r="D36" s="109"/>
      <c r="E36" s="110"/>
      <c r="F36" s="110"/>
      <c r="G36" s="106"/>
      <c r="H36" s="110"/>
      <c r="I36" s="111"/>
      <c r="J36" s="112"/>
      <c r="K36" s="112"/>
      <c r="L36" s="113"/>
      <c r="M36" s="114"/>
      <c r="N36" s="115"/>
      <c r="O36" s="116"/>
      <c r="P36" s="11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2" customHeight="1">
      <c r="A37" s="118" t="s">
        <v>596</v>
      </c>
      <c r="B37" s="119"/>
      <c r="C37" s="120"/>
      <c r="E37" s="121"/>
      <c r="F37" s="121"/>
      <c r="G37" s="121"/>
      <c r="H37" s="121"/>
      <c r="I37" s="121"/>
      <c r="J37" s="122"/>
      <c r="K37" s="121"/>
      <c r="L37" s="123"/>
      <c r="M37" s="53"/>
      <c r="N37" s="122"/>
      <c r="O37" s="120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2" customHeight="1">
      <c r="A38" s="124" t="s">
        <v>597</v>
      </c>
      <c r="B38" s="118"/>
      <c r="C38" s="118"/>
      <c r="D38" s="118"/>
      <c r="E38" s="37"/>
      <c r="F38" s="125" t="s">
        <v>598</v>
      </c>
      <c r="G38" s="6"/>
      <c r="H38" s="6"/>
      <c r="I38" s="6"/>
      <c r="J38" s="126"/>
      <c r="K38" s="127"/>
      <c r="L38" s="127"/>
      <c r="M38" s="128"/>
      <c r="N38" s="1"/>
      <c r="O38" s="129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12" customHeight="1">
      <c r="A39" s="118" t="s">
        <v>599</v>
      </c>
      <c r="B39" s="118"/>
      <c r="C39" s="118"/>
      <c r="D39" s="118" t="s">
        <v>600</v>
      </c>
      <c r="E39" s="6"/>
      <c r="F39" s="125" t="s">
        <v>601</v>
      </c>
      <c r="G39" s="6"/>
      <c r="H39" s="6"/>
      <c r="I39" s="6"/>
      <c r="J39" s="126"/>
      <c r="K39" s="127"/>
      <c r="L39" s="127"/>
      <c r="M39" s="128"/>
      <c r="N39" s="1"/>
      <c r="O39" s="129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12" customHeight="1">
      <c r="A40" s="118"/>
      <c r="B40" s="118"/>
      <c r="C40" s="118"/>
      <c r="D40" s="118"/>
      <c r="E40" s="6"/>
      <c r="F40" s="6"/>
      <c r="G40" s="6"/>
      <c r="H40" s="6"/>
      <c r="I40" s="6"/>
      <c r="J40" s="130"/>
      <c r="K40" s="127"/>
      <c r="L40" s="127"/>
      <c r="M40" s="6"/>
      <c r="N40" s="131"/>
      <c r="O40" s="1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2" customHeight="1">
      <c r="A41" s="277"/>
      <c r="B41" s="277"/>
      <c r="C41" s="277"/>
      <c r="D41" s="277"/>
      <c r="E41" s="278"/>
      <c r="F41" s="278"/>
      <c r="G41" s="278"/>
      <c r="H41" s="278"/>
      <c r="I41" s="278"/>
      <c r="J41" s="279"/>
      <c r="K41" s="280"/>
      <c r="L41" s="280"/>
      <c r="M41" s="278"/>
      <c r="N41" s="281"/>
      <c r="O41" s="282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14.25" customHeight="1">
      <c r="A42" s="118"/>
      <c r="B42" s="118"/>
      <c r="C42" s="118"/>
      <c r="D42" s="118"/>
      <c r="E42" s="6"/>
      <c r="F42" s="6"/>
      <c r="G42" s="6"/>
      <c r="H42" s="6"/>
      <c r="I42" s="6"/>
      <c r="J42" s="130"/>
      <c r="K42" s="127"/>
      <c r="L42" s="128"/>
      <c r="M42" s="6"/>
      <c r="N42" s="131"/>
      <c r="O42" s="1"/>
      <c r="P42" s="37"/>
      <c r="Q42" s="37"/>
      <c r="R42" s="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12.75" customHeight="1">
      <c r="A43" s="141" t="s">
        <v>607</v>
      </c>
      <c r="B43" s="141"/>
      <c r="C43" s="141"/>
      <c r="D43" s="141"/>
      <c r="E43" s="6"/>
      <c r="F43" s="6"/>
      <c r="G43" s="6"/>
      <c r="H43" s="6"/>
      <c r="I43" s="6"/>
      <c r="J43" s="6"/>
      <c r="K43" s="6"/>
      <c r="L43" s="6"/>
      <c r="M43" s="6"/>
      <c r="N43" s="6"/>
      <c r="O43" s="24"/>
      <c r="Q43" s="37"/>
      <c r="R43" s="6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38.25" customHeight="1">
      <c r="A44" s="94" t="s">
        <v>16</v>
      </c>
      <c r="B44" s="94" t="s">
        <v>567</v>
      </c>
      <c r="C44" s="94"/>
      <c r="D44" s="95" t="s">
        <v>579</v>
      </c>
      <c r="E44" s="94" t="s">
        <v>580</v>
      </c>
      <c r="F44" s="94" t="s">
        <v>581</v>
      </c>
      <c r="G44" s="94" t="s">
        <v>602</v>
      </c>
      <c r="H44" s="94" t="s">
        <v>583</v>
      </c>
      <c r="I44" s="248" t="s">
        <v>584</v>
      </c>
      <c r="J44" s="250" t="s">
        <v>585</v>
      </c>
      <c r="K44" s="249" t="s">
        <v>608</v>
      </c>
      <c r="L44" s="96" t="s">
        <v>587</v>
      </c>
      <c r="M44" s="142" t="s">
        <v>609</v>
      </c>
      <c r="N44" s="94" t="s">
        <v>610</v>
      </c>
      <c r="O44" s="93" t="s">
        <v>589</v>
      </c>
      <c r="P44" s="95" t="s">
        <v>590</v>
      </c>
      <c r="Q44" s="37"/>
      <c r="R44" s="6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2.75" customHeight="1">
      <c r="A45" s="224">
        <v>1</v>
      </c>
      <c r="B45" s="271">
        <v>45169</v>
      </c>
      <c r="C45" s="272"/>
      <c r="D45" s="272" t="s">
        <v>891</v>
      </c>
      <c r="E45" s="224" t="s">
        <v>604</v>
      </c>
      <c r="F45" s="224">
        <v>4380</v>
      </c>
      <c r="G45" s="224">
        <v>4300</v>
      </c>
      <c r="H45" s="225">
        <v>4435</v>
      </c>
      <c r="I45" s="225" t="s">
        <v>892</v>
      </c>
      <c r="J45" s="267" t="s">
        <v>731</v>
      </c>
      <c r="K45" s="268">
        <f t="shared" ref="K45" si="9">H45-F45</f>
        <v>55</v>
      </c>
      <c r="L45" s="103">
        <f t="shared" ref="L45" si="10">(H45*N45)*0.03%</f>
        <v>199.57499999999999</v>
      </c>
      <c r="M45" s="269">
        <f t="shared" ref="M45" si="11">(K45*N45)-L45</f>
        <v>8050.4250000000002</v>
      </c>
      <c r="N45" s="268">
        <v>150</v>
      </c>
      <c r="O45" s="102" t="s">
        <v>595</v>
      </c>
      <c r="P45" s="270">
        <v>45173</v>
      </c>
      <c r="Q45" s="143"/>
      <c r="R45" s="53" t="s">
        <v>606</v>
      </c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144"/>
      <c r="AG45" s="145"/>
      <c r="AH45" s="143"/>
      <c r="AI45" s="143"/>
      <c r="AJ45" s="144"/>
      <c r="AK45" s="144"/>
      <c r="AL45" s="144"/>
    </row>
    <row r="46" spans="1:38" ht="12.75" customHeight="1">
      <c r="A46" s="224">
        <v>2</v>
      </c>
      <c r="B46" s="271">
        <v>45169</v>
      </c>
      <c r="C46" s="272"/>
      <c r="D46" s="272" t="s">
        <v>894</v>
      </c>
      <c r="E46" s="224" t="s">
        <v>604</v>
      </c>
      <c r="F46" s="224">
        <v>2430</v>
      </c>
      <c r="G46" s="224">
        <v>2385</v>
      </c>
      <c r="H46" s="225">
        <v>2473</v>
      </c>
      <c r="I46" s="225" t="s">
        <v>895</v>
      </c>
      <c r="J46" s="267" t="s">
        <v>977</v>
      </c>
      <c r="K46" s="268">
        <f t="shared" ref="K46" si="12">H46-F46</f>
        <v>43</v>
      </c>
      <c r="L46" s="103">
        <f t="shared" ref="L46" si="13">(H46*N46)*0.03%</f>
        <v>185.47499999999999</v>
      </c>
      <c r="M46" s="269">
        <f t="shared" ref="M46" si="14">(K46*N46)-L46</f>
        <v>10564.525</v>
      </c>
      <c r="N46" s="268">
        <v>250</v>
      </c>
      <c r="O46" s="102" t="s">
        <v>595</v>
      </c>
      <c r="P46" s="270">
        <v>45180</v>
      </c>
      <c r="Q46" s="143"/>
      <c r="R46" s="53" t="s">
        <v>594</v>
      </c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44"/>
      <c r="AG46" s="145"/>
      <c r="AH46" s="143"/>
      <c r="AI46" s="143"/>
      <c r="AJ46" s="144"/>
      <c r="AK46" s="144"/>
      <c r="AL46" s="144"/>
    </row>
    <row r="47" spans="1:38" ht="12.75" customHeight="1">
      <c r="A47" s="224">
        <v>3</v>
      </c>
      <c r="B47" s="271">
        <v>45170</v>
      </c>
      <c r="C47" s="272"/>
      <c r="D47" s="272" t="s">
        <v>899</v>
      </c>
      <c r="E47" s="224" t="s">
        <v>604</v>
      </c>
      <c r="F47" s="224">
        <v>1096.5</v>
      </c>
      <c r="G47" s="224">
        <v>1082</v>
      </c>
      <c r="H47" s="225">
        <v>1106.5</v>
      </c>
      <c r="I47" s="225" t="s">
        <v>900</v>
      </c>
      <c r="J47" s="267" t="s">
        <v>906</v>
      </c>
      <c r="K47" s="268">
        <f t="shared" ref="K47" si="15">H47-F47</f>
        <v>10</v>
      </c>
      <c r="L47" s="103">
        <f t="shared" ref="L47" si="16">(H47*N47)*0.03%</f>
        <v>282.15749999999997</v>
      </c>
      <c r="M47" s="269">
        <f t="shared" ref="M47" si="17">(K47*N47)-L47</f>
        <v>8217.8425000000007</v>
      </c>
      <c r="N47" s="268">
        <v>850</v>
      </c>
      <c r="O47" s="102" t="s">
        <v>595</v>
      </c>
      <c r="P47" s="270">
        <v>45173</v>
      </c>
      <c r="Q47" s="143"/>
      <c r="R47" s="53" t="s">
        <v>606</v>
      </c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44"/>
      <c r="AG47" s="145"/>
      <c r="AH47" s="143"/>
      <c r="AI47" s="143"/>
      <c r="AJ47" s="144"/>
      <c r="AK47" s="144"/>
      <c r="AL47" s="144"/>
    </row>
    <row r="48" spans="1:38" ht="12.75" customHeight="1">
      <c r="A48" s="224">
        <v>4</v>
      </c>
      <c r="B48" s="271">
        <v>45170</v>
      </c>
      <c r="C48" s="272"/>
      <c r="D48" s="272" t="s">
        <v>885</v>
      </c>
      <c r="E48" s="224" t="s">
        <v>604</v>
      </c>
      <c r="F48" s="224">
        <v>7345</v>
      </c>
      <c r="G48" s="224">
        <v>7170</v>
      </c>
      <c r="H48" s="225">
        <v>7445</v>
      </c>
      <c r="I48" s="225" t="s">
        <v>905</v>
      </c>
      <c r="J48" s="267" t="s">
        <v>616</v>
      </c>
      <c r="K48" s="268">
        <f t="shared" ref="K48" si="18">H48-F48</f>
        <v>100</v>
      </c>
      <c r="L48" s="103">
        <f t="shared" ref="L48" si="19">(H48*N48)*0.03%</f>
        <v>167.51249999999999</v>
      </c>
      <c r="M48" s="269">
        <f t="shared" ref="M48" si="20">(K48*N48)-L48</f>
        <v>7332.4875000000002</v>
      </c>
      <c r="N48" s="268">
        <v>75</v>
      </c>
      <c r="O48" s="102" t="s">
        <v>595</v>
      </c>
      <c r="P48" s="270">
        <v>45174</v>
      </c>
      <c r="Q48" s="143"/>
      <c r="R48" s="53" t="s">
        <v>606</v>
      </c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44"/>
      <c r="AG48" s="145"/>
      <c r="AH48" s="143"/>
      <c r="AI48" s="143"/>
      <c r="AJ48" s="144"/>
      <c r="AK48" s="144"/>
      <c r="AL48" s="144"/>
    </row>
    <row r="49" spans="1:38" ht="12.75" customHeight="1">
      <c r="A49" s="224">
        <v>5</v>
      </c>
      <c r="B49" s="271">
        <v>45173</v>
      </c>
      <c r="C49" s="272"/>
      <c r="D49" s="272" t="s">
        <v>912</v>
      </c>
      <c r="E49" s="224" t="s">
        <v>604</v>
      </c>
      <c r="F49" s="224">
        <v>1363.5</v>
      </c>
      <c r="G49" s="224">
        <v>1325</v>
      </c>
      <c r="H49" s="225">
        <v>1373.5</v>
      </c>
      <c r="I49" s="225" t="s">
        <v>913</v>
      </c>
      <c r="J49" s="267" t="s">
        <v>906</v>
      </c>
      <c r="K49" s="268">
        <f t="shared" ref="K49" si="21">H49-F49</f>
        <v>10</v>
      </c>
      <c r="L49" s="103">
        <f t="shared" ref="L49" si="22">(H49*N49)*0.03%</f>
        <v>206.02499999999998</v>
      </c>
      <c r="M49" s="269">
        <f t="shared" ref="M49" si="23">(K49*N49)-L49</f>
        <v>4793.9750000000004</v>
      </c>
      <c r="N49" s="268">
        <v>500</v>
      </c>
      <c r="O49" s="102" t="s">
        <v>595</v>
      </c>
      <c r="P49" s="270">
        <v>45181</v>
      </c>
      <c r="Q49" s="143"/>
      <c r="R49" s="53" t="s">
        <v>606</v>
      </c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44"/>
      <c r="AG49" s="145"/>
      <c r="AH49" s="143"/>
      <c r="AI49" s="143"/>
      <c r="AJ49" s="144"/>
      <c r="AK49" s="144"/>
      <c r="AL49" s="144"/>
    </row>
    <row r="50" spans="1:38" ht="12.75" customHeight="1">
      <c r="A50" s="224">
        <v>6</v>
      </c>
      <c r="B50" s="271">
        <v>45173</v>
      </c>
      <c r="C50" s="272"/>
      <c r="D50" s="272" t="s">
        <v>914</v>
      </c>
      <c r="E50" s="224" t="s">
        <v>604</v>
      </c>
      <c r="F50" s="224">
        <v>4145</v>
      </c>
      <c r="G50" s="224">
        <v>4090</v>
      </c>
      <c r="H50" s="225">
        <v>4185</v>
      </c>
      <c r="I50" s="225" t="s">
        <v>915</v>
      </c>
      <c r="J50" s="267" t="s">
        <v>636</v>
      </c>
      <c r="K50" s="268">
        <f t="shared" ref="K50" si="24">H50-F50</f>
        <v>40</v>
      </c>
      <c r="L50" s="103">
        <f t="shared" ref="L50" si="25">(H50*N50)*0.03%</f>
        <v>251.09999999999997</v>
      </c>
      <c r="M50" s="269">
        <f t="shared" ref="M50" si="26">(K50*N50)-L50</f>
        <v>7748.9</v>
      </c>
      <c r="N50" s="268">
        <v>200</v>
      </c>
      <c r="O50" s="102" t="s">
        <v>595</v>
      </c>
      <c r="P50" s="270">
        <v>45174</v>
      </c>
      <c r="Q50" s="143"/>
      <c r="R50" s="53" t="s">
        <v>606</v>
      </c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44"/>
      <c r="AG50" s="145"/>
      <c r="AH50" s="143"/>
      <c r="AI50" s="143"/>
      <c r="AJ50" s="144"/>
      <c r="AK50" s="144"/>
      <c r="AL50" s="144"/>
    </row>
    <row r="51" spans="1:38" ht="12.75" customHeight="1">
      <c r="A51" s="224">
        <v>7</v>
      </c>
      <c r="B51" s="271">
        <v>45174</v>
      </c>
      <c r="C51" s="272"/>
      <c r="D51" s="272" t="s">
        <v>928</v>
      </c>
      <c r="E51" s="224" t="s">
        <v>604</v>
      </c>
      <c r="F51" s="224">
        <v>1676.5</v>
      </c>
      <c r="G51" s="224">
        <v>1646</v>
      </c>
      <c r="H51" s="225">
        <v>1696.5</v>
      </c>
      <c r="I51" s="225" t="s">
        <v>929</v>
      </c>
      <c r="J51" s="267" t="s">
        <v>934</v>
      </c>
      <c r="K51" s="268">
        <f t="shared" ref="K51" si="27">H51-F51</f>
        <v>20</v>
      </c>
      <c r="L51" s="103">
        <f t="shared" ref="L51" si="28">(H51*N51)*0.03%</f>
        <v>190.85624999999999</v>
      </c>
      <c r="M51" s="269">
        <f t="shared" ref="M51" si="29">(K51*N51)-L51</f>
        <v>7309.1437500000002</v>
      </c>
      <c r="N51" s="268">
        <v>375</v>
      </c>
      <c r="O51" s="102" t="s">
        <v>595</v>
      </c>
      <c r="P51" s="270">
        <v>45175</v>
      </c>
      <c r="Q51" s="143"/>
      <c r="R51" s="53" t="s">
        <v>606</v>
      </c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144"/>
      <c r="AG51" s="145"/>
      <c r="AH51" s="143"/>
      <c r="AI51" s="143"/>
      <c r="AJ51" s="144"/>
      <c r="AK51" s="144"/>
      <c r="AL51" s="144"/>
    </row>
    <row r="52" spans="1:38" ht="12.75" customHeight="1">
      <c r="A52" s="224">
        <v>8</v>
      </c>
      <c r="B52" s="271">
        <v>45174</v>
      </c>
      <c r="C52" s="272"/>
      <c r="D52" s="272" t="s">
        <v>930</v>
      </c>
      <c r="E52" s="224" t="s">
        <v>604</v>
      </c>
      <c r="F52" s="224">
        <v>890</v>
      </c>
      <c r="G52" s="224">
        <v>870</v>
      </c>
      <c r="H52" s="225">
        <v>906.5</v>
      </c>
      <c r="I52" s="225" t="s">
        <v>931</v>
      </c>
      <c r="J52" s="267" t="s">
        <v>935</v>
      </c>
      <c r="K52" s="268">
        <f t="shared" ref="K52" si="30">H52-F52</f>
        <v>16.5</v>
      </c>
      <c r="L52" s="103">
        <f t="shared" ref="L52" si="31">(H52*N52)*0.03%</f>
        <v>176.76749999999998</v>
      </c>
      <c r="M52" s="269">
        <f t="shared" ref="M52" si="32">(K52*N52)-L52</f>
        <v>10548.2325</v>
      </c>
      <c r="N52" s="268">
        <v>650</v>
      </c>
      <c r="O52" s="102" t="s">
        <v>595</v>
      </c>
      <c r="P52" s="270">
        <v>45175</v>
      </c>
      <c r="Q52" s="143"/>
      <c r="R52" s="53" t="s">
        <v>606</v>
      </c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144"/>
      <c r="AG52" s="145"/>
      <c r="AH52" s="143"/>
      <c r="AI52" s="143"/>
      <c r="AJ52" s="144"/>
      <c r="AK52" s="144"/>
      <c r="AL52" s="144"/>
    </row>
    <row r="53" spans="1:38" ht="12.75" customHeight="1">
      <c r="A53" s="224">
        <v>9</v>
      </c>
      <c r="B53" s="271">
        <v>45175</v>
      </c>
      <c r="C53" s="272"/>
      <c r="D53" s="272" t="s">
        <v>939</v>
      </c>
      <c r="E53" s="224" t="s">
        <v>604</v>
      </c>
      <c r="F53" s="224">
        <v>782</v>
      </c>
      <c r="G53" s="224">
        <v>775</v>
      </c>
      <c r="H53" s="225">
        <v>790</v>
      </c>
      <c r="I53" s="225" t="s">
        <v>940</v>
      </c>
      <c r="J53" s="267" t="s">
        <v>941</v>
      </c>
      <c r="K53" s="268">
        <f t="shared" ref="K53" si="33">H53-F53</f>
        <v>8</v>
      </c>
      <c r="L53" s="103">
        <f t="shared" ref="L53" si="34">(H53*N53)*0.03%</f>
        <v>343.65</v>
      </c>
      <c r="M53" s="269">
        <f t="shared" ref="M53" si="35">(K53*N53)-L53</f>
        <v>11256.35</v>
      </c>
      <c r="N53" s="268">
        <v>1450</v>
      </c>
      <c r="O53" s="102" t="s">
        <v>595</v>
      </c>
      <c r="P53" s="270">
        <v>45175</v>
      </c>
      <c r="Q53" s="143"/>
      <c r="R53" s="53" t="s">
        <v>594</v>
      </c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144"/>
      <c r="AG53" s="145"/>
      <c r="AH53" s="143"/>
      <c r="AI53" s="143"/>
      <c r="AJ53" s="144"/>
      <c r="AK53" s="144"/>
      <c r="AL53" s="144"/>
    </row>
    <row r="54" spans="1:38" ht="12.75" customHeight="1">
      <c r="A54" s="292">
        <v>10</v>
      </c>
      <c r="B54" s="295">
        <v>45176</v>
      </c>
      <c r="C54" s="296"/>
      <c r="D54" s="296" t="s">
        <v>946</v>
      </c>
      <c r="E54" s="292" t="s">
        <v>604</v>
      </c>
      <c r="F54" s="292">
        <v>1431</v>
      </c>
      <c r="G54" s="292">
        <v>1405</v>
      </c>
      <c r="H54" s="297">
        <v>1435</v>
      </c>
      <c r="I54" s="297" t="s">
        <v>947</v>
      </c>
      <c r="J54" s="298" t="s">
        <v>978</v>
      </c>
      <c r="K54" s="299">
        <f t="shared" ref="K54" si="36">H54-F54</f>
        <v>4</v>
      </c>
      <c r="L54" s="300">
        <f t="shared" ref="L54" si="37">(H54*N54)*0.03%</f>
        <v>172.2</v>
      </c>
      <c r="M54" s="301">
        <f t="shared" ref="M54" si="38">(K54*N54)-L54</f>
        <v>1427.8</v>
      </c>
      <c r="N54" s="299">
        <v>400</v>
      </c>
      <c r="O54" s="302" t="s">
        <v>613</v>
      </c>
      <c r="P54" s="303">
        <v>45180</v>
      </c>
      <c r="Q54" s="143"/>
      <c r="R54" s="53" t="s">
        <v>606</v>
      </c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144"/>
      <c r="AG54" s="145"/>
      <c r="AH54" s="143"/>
      <c r="AI54" s="143"/>
      <c r="AJ54" s="144"/>
      <c r="AK54" s="144"/>
      <c r="AL54" s="144"/>
    </row>
    <row r="55" spans="1:38" ht="12.75" customHeight="1">
      <c r="A55" s="224">
        <v>11</v>
      </c>
      <c r="B55" s="271">
        <v>45176</v>
      </c>
      <c r="C55" s="272"/>
      <c r="D55" s="272" t="s">
        <v>948</v>
      </c>
      <c r="E55" s="224" t="s">
        <v>604</v>
      </c>
      <c r="F55" s="224">
        <v>2737.5</v>
      </c>
      <c r="G55" s="224">
        <v>2698</v>
      </c>
      <c r="H55" s="225">
        <v>2781</v>
      </c>
      <c r="I55" s="225" t="s">
        <v>949</v>
      </c>
      <c r="J55" s="267" t="s">
        <v>950</v>
      </c>
      <c r="K55" s="268">
        <f t="shared" ref="K55" si="39">H55-F55</f>
        <v>43.5</v>
      </c>
      <c r="L55" s="103">
        <f t="shared" ref="L55" si="40">(H55*N55)*0.03%</f>
        <v>250.29</v>
      </c>
      <c r="M55" s="269">
        <f t="shared" ref="M55" si="41">(K55*N55)-L55</f>
        <v>12799.71</v>
      </c>
      <c r="N55" s="268">
        <v>300</v>
      </c>
      <c r="O55" s="102" t="s">
        <v>595</v>
      </c>
      <c r="P55" s="270">
        <v>45176</v>
      </c>
      <c r="Q55" s="143"/>
      <c r="R55" s="53" t="s">
        <v>594</v>
      </c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144"/>
      <c r="AG55" s="145"/>
      <c r="AH55" s="143"/>
      <c r="AI55" s="143"/>
      <c r="AJ55" s="144"/>
      <c r="AK55" s="144"/>
      <c r="AL55" s="144"/>
    </row>
    <row r="56" spans="1:38" ht="12.75" customHeight="1">
      <c r="A56" s="224">
        <v>12</v>
      </c>
      <c r="B56" s="271">
        <v>45177</v>
      </c>
      <c r="C56" s="272"/>
      <c r="D56" s="272" t="s">
        <v>973</v>
      </c>
      <c r="E56" s="224" t="s">
        <v>604</v>
      </c>
      <c r="F56" s="224">
        <v>260.5</v>
      </c>
      <c r="G56" s="224">
        <v>256.5</v>
      </c>
      <c r="H56" s="225">
        <v>263.5</v>
      </c>
      <c r="I56" s="225" t="s">
        <v>974</v>
      </c>
      <c r="J56" s="267" t="s">
        <v>986</v>
      </c>
      <c r="K56" s="268">
        <f t="shared" ref="K56" si="42">H56-F56</f>
        <v>3</v>
      </c>
      <c r="L56" s="103">
        <f t="shared" ref="L56" si="43">(H56*N56)*0.03%</f>
        <v>213.43499999999997</v>
      </c>
      <c r="M56" s="269">
        <f t="shared" ref="M56" si="44">(K56*N56)-L56</f>
        <v>7886.5649999999996</v>
      </c>
      <c r="N56" s="268">
        <v>2700</v>
      </c>
      <c r="O56" s="102" t="s">
        <v>595</v>
      </c>
      <c r="P56" s="270">
        <v>45180</v>
      </c>
      <c r="Q56" s="143"/>
      <c r="R56" s="53" t="s">
        <v>606</v>
      </c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144"/>
      <c r="AG56" s="145"/>
      <c r="AH56" s="143"/>
      <c r="AI56" s="143"/>
      <c r="AJ56" s="144"/>
      <c r="AK56" s="144"/>
      <c r="AL56" s="144"/>
    </row>
    <row r="57" spans="1:38" ht="12.75" customHeight="1">
      <c r="A57" s="251">
        <v>13</v>
      </c>
      <c r="B57" s="252">
        <v>45180</v>
      </c>
      <c r="C57" s="253"/>
      <c r="D57" s="254" t="s">
        <v>984</v>
      </c>
      <c r="E57" s="253" t="s">
        <v>604</v>
      </c>
      <c r="F57" s="255">
        <v>3982.5</v>
      </c>
      <c r="G57" s="253">
        <v>3940</v>
      </c>
      <c r="H57" s="253">
        <v>3940</v>
      </c>
      <c r="I57" s="255" t="s">
        <v>985</v>
      </c>
      <c r="J57" s="304" t="s">
        <v>1007</v>
      </c>
      <c r="K57" s="257">
        <f t="shared" ref="K57:K58" si="45">H57-F57</f>
        <v>-42.5</v>
      </c>
      <c r="L57" s="258">
        <f t="shared" ref="L57:L58" si="46">(H57*N57)*0.03%</f>
        <v>325.04999999999995</v>
      </c>
      <c r="M57" s="259">
        <f t="shared" ref="M57:M58" si="47">(K57*N57)-L57</f>
        <v>-12012.55</v>
      </c>
      <c r="N57" s="257">
        <v>275</v>
      </c>
      <c r="O57" s="260" t="s">
        <v>605</v>
      </c>
      <c r="P57" s="261">
        <v>45181</v>
      </c>
      <c r="Q57" s="143"/>
      <c r="R57" s="53" t="s">
        <v>606</v>
      </c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144"/>
      <c r="AG57" s="145"/>
      <c r="AH57" s="143"/>
      <c r="AI57" s="143"/>
      <c r="AJ57" s="144"/>
      <c r="AK57" s="144"/>
      <c r="AL57" s="144"/>
    </row>
    <row r="58" spans="1:38" ht="12.75" customHeight="1">
      <c r="A58" s="224">
        <v>14</v>
      </c>
      <c r="B58" s="271">
        <v>45180</v>
      </c>
      <c r="C58" s="272"/>
      <c r="D58" s="272" t="s">
        <v>989</v>
      </c>
      <c r="E58" s="224" t="s">
        <v>604</v>
      </c>
      <c r="F58" s="224">
        <v>1000</v>
      </c>
      <c r="G58" s="224">
        <v>980</v>
      </c>
      <c r="H58" s="225">
        <v>1014</v>
      </c>
      <c r="I58" s="225" t="s">
        <v>990</v>
      </c>
      <c r="J58" s="267" t="s">
        <v>1022</v>
      </c>
      <c r="K58" s="268">
        <f t="shared" si="45"/>
        <v>14</v>
      </c>
      <c r="L58" s="103">
        <f t="shared" si="46"/>
        <v>190.12499999999997</v>
      </c>
      <c r="M58" s="269">
        <f t="shared" si="47"/>
        <v>8559.875</v>
      </c>
      <c r="N58" s="268">
        <v>625</v>
      </c>
      <c r="O58" s="102" t="s">
        <v>595</v>
      </c>
      <c r="P58" s="270">
        <v>45181</v>
      </c>
      <c r="Q58" s="143"/>
      <c r="R58" s="53" t="s">
        <v>606</v>
      </c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144"/>
      <c r="AG58" s="145"/>
      <c r="AH58" s="143"/>
      <c r="AI58" s="143"/>
      <c r="AJ58" s="144"/>
      <c r="AK58" s="144"/>
      <c r="AL58" s="144"/>
    </row>
    <row r="59" spans="1:38" ht="12.75" customHeight="1">
      <c r="A59" s="251">
        <v>15</v>
      </c>
      <c r="B59" s="252">
        <v>45181</v>
      </c>
      <c r="C59" s="253"/>
      <c r="D59" s="254" t="s">
        <v>891</v>
      </c>
      <c r="E59" s="253" t="s">
        <v>604</v>
      </c>
      <c r="F59" s="255">
        <v>4485</v>
      </c>
      <c r="G59" s="253">
        <v>4395</v>
      </c>
      <c r="H59" s="253">
        <v>4395</v>
      </c>
      <c r="I59" s="255" t="s">
        <v>1013</v>
      </c>
      <c r="J59" s="337" t="s">
        <v>1053</v>
      </c>
      <c r="K59" s="257">
        <f t="shared" ref="K59" si="48">H59-F59</f>
        <v>-90</v>
      </c>
      <c r="L59" s="258">
        <f t="shared" ref="L59" si="49">(H59*N59)*0.03%</f>
        <v>197.77499999999998</v>
      </c>
      <c r="M59" s="259">
        <f t="shared" ref="M59" si="50">(K59*N59)-L59</f>
        <v>-13697.775</v>
      </c>
      <c r="N59" s="257">
        <v>150</v>
      </c>
      <c r="O59" s="260" t="s">
        <v>605</v>
      </c>
      <c r="P59" s="261">
        <v>45182</v>
      </c>
      <c r="Q59" s="143"/>
      <c r="R59" s="53" t="s">
        <v>1051</v>
      </c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144"/>
      <c r="AG59" s="145"/>
      <c r="AH59" s="143"/>
      <c r="AI59" s="143"/>
      <c r="AJ59" s="144"/>
      <c r="AK59" s="144"/>
      <c r="AL59" s="144"/>
    </row>
    <row r="60" spans="1:38" ht="12.75" customHeight="1">
      <c r="A60" s="224">
        <v>16</v>
      </c>
      <c r="B60" s="271">
        <v>45181</v>
      </c>
      <c r="C60" s="272"/>
      <c r="D60" s="272" t="s">
        <v>885</v>
      </c>
      <c r="E60" s="224" t="s">
        <v>604</v>
      </c>
      <c r="F60" s="224">
        <v>7295</v>
      </c>
      <c r="G60" s="224">
        <v>7140</v>
      </c>
      <c r="H60" s="225">
        <v>7390</v>
      </c>
      <c r="I60" s="334" t="s">
        <v>1015</v>
      </c>
      <c r="J60" s="338" t="s">
        <v>1040</v>
      </c>
      <c r="K60" s="336">
        <f t="shared" ref="K60" si="51">H60-F60</f>
        <v>95</v>
      </c>
      <c r="L60" s="103">
        <f t="shared" ref="L60" si="52">(H60*N60)*0.03%</f>
        <v>166.27499999999998</v>
      </c>
      <c r="M60" s="269">
        <f t="shared" ref="M60" si="53">(K60*N60)-L60</f>
        <v>6958.7250000000004</v>
      </c>
      <c r="N60" s="268">
        <v>75</v>
      </c>
      <c r="O60" s="102" t="s">
        <v>595</v>
      </c>
      <c r="P60" s="270">
        <v>45182</v>
      </c>
      <c r="Q60" s="143"/>
      <c r="R60" s="53" t="s">
        <v>606</v>
      </c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144"/>
      <c r="AG60" s="145"/>
      <c r="AH60" s="143"/>
      <c r="AI60" s="143"/>
      <c r="AJ60" s="144"/>
      <c r="AK60" s="144"/>
      <c r="AL60" s="144"/>
    </row>
    <row r="61" spans="1:38" ht="12.75" customHeight="1">
      <c r="A61" s="224">
        <v>17</v>
      </c>
      <c r="B61" s="271">
        <v>45182</v>
      </c>
      <c r="C61" s="272"/>
      <c r="D61" s="272" t="s">
        <v>1041</v>
      </c>
      <c r="E61" s="224" t="s">
        <v>604</v>
      </c>
      <c r="F61" s="224">
        <v>5445</v>
      </c>
      <c r="G61" s="224">
        <v>5375</v>
      </c>
      <c r="H61" s="225">
        <v>5510</v>
      </c>
      <c r="I61" s="334" t="s">
        <v>1042</v>
      </c>
      <c r="J61" s="338" t="s">
        <v>1081</v>
      </c>
      <c r="K61" s="336">
        <f t="shared" ref="K61:K62" si="54">H61-F61</f>
        <v>65</v>
      </c>
      <c r="L61" s="103">
        <f t="shared" ref="L61:L62" si="55">(H61*N61)*0.03%</f>
        <v>247.95</v>
      </c>
      <c r="M61" s="269">
        <f t="shared" ref="M61:M62" si="56">(K61*N61)-L61</f>
        <v>9502.0499999999993</v>
      </c>
      <c r="N61" s="268">
        <v>150</v>
      </c>
      <c r="O61" s="102" t="s">
        <v>595</v>
      </c>
      <c r="P61" s="270">
        <v>45183</v>
      </c>
      <c r="Q61" s="143"/>
      <c r="R61" s="53" t="s">
        <v>594</v>
      </c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144"/>
      <c r="AG61" s="145"/>
      <c r="AH61" s="143"/>
      <c r="AI61" s="143"/>
      <c r="AJ61" s="144"/>
      <c r="AK61" s="144"/>
      <c r="AL61" s="144"/>
    </row>
    <row r="62" spans="1:38" ht="12.75" customHeight="1">
      <c r="A62" s="251">
        <v>18</v>
      </c>
      <c r="B62" s="252">
        <v>45182</v>
      </c>
      <c r="C62" s="253"/>
      <c r="D62" s="254" t="s">
        <v>1048</v>
      </c>
      <c r="E62" s="253" t="s">
        <v>604</v>
      </c>
      <c r="F62" s="255">
        <v>3747.5</v>
      </c>
      <c r="G62" s="253">
        <v>3690</v>
      </c>
      <c r="H62" s="253">
        <v>3690</v>
      </c>
      <c r="I62" s="335" t="s">
        <v>1049</v>
      </c>
      <c r="J62" s="253" t="s">
        <v>1094</v>
      </c>
      <c r="K62" s="276">
        <f t="shared" si="54"/>
        <v>-57.5</v>
      </c>
      <c r="L62" s="258">
        <f t="shared" si="55"/>
        <v>166.04999999999998</v>
      </c>
      <c r="M62" s="259">
        <f t="shared" si="56"/>
        <v>-8791.0499999999993</v>
      </c>
      <c r="N62" s="257">
        <v>150</v>
      </c>
      <c r="O62" s="260" t="s">
        <v>605</v>
      </c>
      <c r="P62" s="261">
        <v>45183</v>
      </c>
      <c r="Q62" s="143"/>
      <c r="R62" s="53" t="s">
        <v>594</v>
      </c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144"/>
      <c r="AG62" s="145"/>
      <c r="AH62" s="143"/>
      <c r="AI62" s="143"/>
      <c r="AJ62" s="144"/>
      <c r="AK62" s="144"/>
      <c r="AL62" s="144"/>
    </row>
    <row r="63" spans="1:38" ht="12.75" customHeight="1">
      <c r="A63" s="305">
        <v>19</v>
      </c>
      <c r="B63" s="306">
        <v>45183</v>
      </c>
      <c r="C63" s="307"/>
      <c r="D63" s="307" t="s">
        <v>885</v>
      </c>
      <c r="E63" s="305" t="s">
        <v>604</v>
      </c>
      <c r="F63" s="305" t="s">
        <v>1093</v>
      </c>
      <c r="G63" s="305">
        <v>7165</v>
      </c>
      <c r="H63" s="308"/>
      <c r="I63" s="321" t="s">
        <v>1015</v>
      </c>
      <c r="J63" s="229" t="s">
        <v>593</v>
      </c>
      <c r="K63" s="322"/>
      <c r="L63" s="309"/>
      <c r="M63" s="310"/>
      <c r="N63" s="305"/>
      <c r="O63" s="308"/>
      <c r="P63" s="311"/>
      <c r="Q63" s="143"/>
      <c r="R63" s="5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144"/>
      <c r="AG63" s="145"/>
      <c r="AH63" s="143"/>
      <c r="AI63" s="143"/>
      <c r="AJ63" s="144"/>
      <c r="AK63" s="144"/>
      <c r="AL63" s="144"/>
    </row>
    <row r="64" spans="1:38" ht="12.75" customHeight="1">
      <c r="A64" s="305"/>
      <c r="B64" s="306"/>
      <c r="C64" s="307"/>
      <c r="D64" s="307"/>
      <c r="E64" s="305"/>
      <c r="F64" s="305"/>
      <c r="G64" s="305"/>
      <c r="H64" s="308"/>
      <c r="I64" s="321"/>
      <c r="J64" s="229"/>
      <c r="K64" s="322"/>
      <c r="L64" s="309"/>
      <c r="M64" s="310"/>
      <c r="N64" s="305"/>
      <c r="O64" s="308"/>
      <c r="P64" s="311"/>
      <c r="Q64" s="143"/>
      <c r="R64" s="53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144"/>
      <c r="AG64" s="145"/>
      <c r="AH64" s="143"/>
      <c r="AI64" s="143"/>
      <c r="AJ64" s="144"/>
      <c r="AK64" s="144"/>
      <c r="AL64" s="144"/>
    </row>
    <row r="65" spans="1:38" ht="15" customHeight="1">
      <c r="A65" s="305"/>
      <c r="B65" s="306"/>
      <c r="C65" s="307"/>
      <c r="D65" s="307"/>
      <c r="E65" s="305"/>
      <c r="F65" s="305"/>
      <c r="G65" s="305"/>
      <c r="H65" s="308"/>
      <c r="I65" s="321"/>
      <c r="J65" s="324"/>
      <c r="K65" s="322"/>
      <c r="L65" s="309"/>
      <c r="M65" s="310"/>
      <c r="N65" s="305"/>
      <c r="O65" s="308"/>
      <c r="P65" s="311"/>
    </row>
    <row r="66" spans="1:38" ht="12.75" customHeight="1">
      <c r="A66" s="227"/>
      <c r="B66" s="312"/>
      <c r="C66" s="313"/>
      <c r="D66" s="313"/>
      <c r="E66" s="227"/>
      <c r="F66" s="227"/>
      <c r="G66" s="227"/>
      <c r="H66" s="229"/>
      <c r="I66" s="229"/>
      <c r="J66" s="229"/>
      <c r="K66" s="227"/>
      <c r="L66" s="233"/>
      <c r="M66" s="245"/>
      <c r="N66" s="227"/>
      <c r="O66" s="229"/>
      <c r="P66" s="228"/>
      <c r="Q66" s="143"/>
      <c r="R66" s="53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144"/>
      <c r="AG66" s="145"/>
      <c r="AH66" s="143"/>
      <c r="AI66" s="143"/>
      <c r="AJ66" s="144"/>
      <c r="AK66" s="144"/>
      <c r="AL66" s="144"/>
    </row>
    <row r="68" spans="1:38" ht="12.75" customHeight="1">
      <c r="A68" s="144"/>
      <c r="B68" s="148"/>
      <c r="C68" s="143"/>
      <c r="D68" s="143"/>
      <c r="E68" s="144"/>
      <c r="F68" s="144"/>
      <c r="G68" s="144"/>
      <c r="H68" s="149"/>
      <c r="I68" s="149"/>
      <c r="J68" s="149"/>
      <c r="K68" s="143"/>
      <c r="L68" s="144"/>
      <c r="M68" s="144"/>
      <c r="N68" s="144"/>
      <c r="O68" s="149"/>
      <c r="P68" s="149"/>
      <c r="Q68" s="143"/>
      <c r="R68" s="5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144"/>
      <c r="AG68" s="145"/>
      <c r="AH68" s="143"/>
      <c r="AI68" s="143"/>
      <c r="AJ68" s="144"/>
      <c r="AK68" s="144"/>
      <c r="AL68" s="144"/>
    </row>
    <row r="69" spans="1:38">
      <c r="A69" s="150" t="s">
        <v>611</v>
      </c>
      <c r="B69" s="150"/>
      <c r="C69" s="150"/>
      <c r="D69" s="150"/>
      <c r="E69" s="151"/>
      <c r="F69" s="111"/>
      <c r="G69" s="111"/>
      <c r="H69" s="111"/>
      <c r="I69" s="111"/>
      <c r="J69" s="1"/>
      <c r="K69" s="6"/>
      <c r="L69" s="6"/>
      <c r="M69" s="6"/>
      <c r="N69" s="1"/>
      <c r="O69" s="1"/>
      <c r="P69" s="37"/>
      <c r="Q69" s="37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7"/>
      <c r="AG69" s="37"/>
      <c r="AH69" s="37"/>
      <c r="AI69" s="37"/>
      <c r="AJ69" s="37"/>
      <c r="AK69" s="37"/>
      <c r="AL69" s="37"/>
    </row>
    <row r="70" spans="1:38" ht="38.25">
      <c r="A70" s="94" t="s">
        <v>16</v>
      </c>
      <c r="B70" s="94" t="s">
        <v>567</v>
      </c>
      <c r="C70" s="94"/>
      <c r="D70" s="95" t="s">
        <v>579</v>
      </c>
      <c r="E70" s="94" t="s">
        <v>580</v>
      </c>
      <c r="F70" s="94" t="s">
        <v>581</v>
      </c>
      <c r="G70" s="94" t="s">
        <v>602</v>
      </c>
      <c r="H70" s="94" t="s">
        <v>583</v>
      </c>
      <c r="I70" s="94" t="s">
        <v>584</v>
      </c>
      <c r="J70" s="93" t="s">
        <v>585</v>
      </c>
      <c r="K70" s="93" t="s">
        <v>612</v>
      </c>
      <c r="L70" s="96" t="s">
        <v>587</v>
      </c>
      <c r="M70" s="142" t="s">
        <v>609</v>
      </c>
      <c r="N70" s="94" t="s">
        <v>610</v>
      </c>
      <c r="O70" s="94" t="s">
        <v>589</v>
      </c>
      <c r="P70" s="95" t="s">
        <v>590</v>
      </c>
      <c r="Q70" s="37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7"/>
      <c r="AG70" s="37"/>
      <c r="AH70" s="37"/>
      <c r="AI70" s="37"/>
      <c r="AJ70" s="37"/>
      <c r="AK70" s="37"/>
      <c r="AL70" s="37"/>
    </row>
    <row r="71" spans="1:38" ht="15" customHeight="1">
      <c r="A71" s="251">
        <v>1</v>
      </c>
      <c r="B71" s="252">
        <v>45168</v>
      </c>
      <c r="C71" s="253"/>
      <c r="D71" s="254" t="s">
        <v>886</v>
      </c>
      <c r="E71" s="253" t="s">
        <v>604</v>
      </c>
      <c r="F71" s="255" t="s">
        <v>901</v>
      </c>
      <c r="G71" s="253">
        <v>20</v>
      </c>
      <c r="H71" s="253">
        <v>23</v>
      </c>
      <c r="I71" s="255" t="s">
        <v>887</v>
      </c>
      <c r="J71" s="256" t="s">
        <v>902</v>
      </c>
      <c r="K71" s="257">
        <f t="shared" ref="K71:K72" si="57">H71-F71</f>
        <v>-13.5</v>
      </c>
      <c r="L71" s="258">
        <v>50</v>
      </c>
      <c r="M71" s="259">
        <f t="shared" ref="M71:M72" si="58">(K71*N71)-50</f>
        <v>-4100</v>
      </c>
      <c r="N71" s="257">
        <v>300</v>
      </c>
      <c r="O71" s="260" t="s">
        <v>605</v>
      </c>
      <c r="P71" s="261">
        <v>45170</v>
      </c>
      <c r="Q71" s="144"/>
      <c r="R71" s="53" t="s">
        <v>606</v>
      </c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</row>
    <row r="72" spans="1:38" ht="15" customHeight="1">
      <c r="A72" s="284">
        <v>2</v>
      </c>
      <c r="B72" s="285">
        <v>45168</v>
      </c>
      <c r="C72" s="286"/>
      <c r="D72" s="287" t="s">
        <v>888</v>
      </c>
      <c r="E72" s="286" t="s">
        <v>604</v>
      </c>
      <c r="F72" s="288" t="s">
        <v>975</v>
      </c>
      <c r="G72" s="286">
        <v>25</v>
      </c>
      <c r="H72" s="286">
        <v>41</v>
      </c>
      <c r="I72" s="288" t="s">
        <v>875</v>
      </c>
      <c r="J72" s="286" t="s">
        <v>976</v>
      </c>
      <c r="K72" s="289">
        <f t="shared" si="57"/>
        <v>-1</v>
      </c>
      <c r="L72" s="290">
        <v>50</v>
      </c>
      <c r="M72" s="291">
        <f t="shared" si="58"/>
        <v>-300</v>
      </c>
      <c r="N72" s="292">
        <v>250</v>
      </c>
      <c r="O72" s="293" t="s">
        <v>605</v>
      </c>
      <c r="P72" s="294">
        <v>45177</v>
      </c>
      <c r="Q72" s="144"/>
      <c r="R72" s="53" t="s">
        <v>606</v>
      </c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</row>
    <row r="73" spans="1:38" ht="15" customHeight="1">
      <c r="A73" s="251">
        <v>3</v>
      </c>
      <c r="B73" s="252">
        <v>45173</v>
      </c>
      <c r="C73" s="253"/>
      <c r="D73" s="254" t="s">
        <v>910</v>
      </c>
      <c r="E73" s="253" t="s">
        <v>604</v>
      </c>
      <c r="F73" s="255" t="s">
        <v>925</v>
      </c>
      <c r="G73" s="253">
        <v>10</v>
      </c>
      <c r="H73" s="253">
        <v>13</v>
      </c>
      <c r="I73" s="255" t="s">
        <v>911</v>
      </c>
      <c r="J73" s="253" t="s">
        <v>933</v>
      </c>
      <c r="K73" s="276">
        <f t="shared" ref="K73:K75" si="59">H73-F73</f>
        <v>-23</v>
      </c>
      <c r="L73" s="258">
        <v>50</v>
      </c>
      <c r="M73" s="259">
        <f t="shared" ref="M73" si="60">(K73*N73)-50</f>
        <v>-970</v>
      </c>
      <c r="N73" s="257">
        <v>40</v>
      </c>
      <c r="O73" s="260" t="s">
        <v>605</v>
      </c>
      <c r="P73" s="261">
        <v>45174</v>
      </c>
      <c r="Q73" s="144"/>
      <c r="R73" s="53" t="s">
        <v>606</v>
      </c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  <c r="AL73" s="144"/>
    </row>
    <row r="74" spans="1:38" ht="15" customHeight="1">
      <c r="A74" s="231">
        <v>4</v>
      </c>
      <c r="B74" s="232">
        <v>45175</v>
      </c>
      <c r="C74" s="223"/>
      <c r="D74" s="274" t="s">
        <v>936</v>
      </c>
      <c r="E74" s="223" t="s">
        <v>604</v>
      </c>
      <c r="F74" s="275" t="s">
        <v>937</v>
      </c>
      <c r="G74" s="223">
        <v>35</v>
      </c>
      <c r="H74" s="223">
        <v>78</v>
      </c>
      <c r="I74" s="275" t="s">
        <v>938</v>
      </c>
      <c r="J74" s="267" t="s">
        <v>934</v>
      </c>
      <c r="K74" s="268">
        <f t="shared" si="59"/>
        <v>20</v>
      </c>
      <c r="L74" s="283">
        <v>50</v>
      </c>
      <c r="M74" s="269">
        <f t="shared" ref="M74:M75" si="61">(K74*N74)-L74</f>
        <v>950</v>
      </c>
      <c r="N74" s="268">
        <v>50</v>
      </c>
      <c r="O74" s="102" t="s">
        <v>595</v>
      </c>
      <c r="P74" s="270">
        <v>45175</v>
      </c>
      <c r="Q74" s="144"/>
      <c r="R74" s="53" t="s">
        <v>594</v>
      </c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144"/>
      <c r="AJ74" s="144"/>
      <c r="AK74" s="144"/>
      <c r="AL74" s="144"/>
    </row>
    <row r="75" spans="1:38" ht="15" customHeight="1">
      <c r="A75" s="231">
        <v>5</v>
      </c>
      <c r="B75" s="232">
        <v>45176</v>
      </c>
      <c r="C75" s="223"/>
      <c r="D75" s="274" t="s">
        <v>951</v>
      </c>
      <c r="E75" s="223" t="s">
        <v>604</v>
      </c>
      <c r="F75" s="275" t="s">
        <v>999</v>
      </c>
      <c r="G75" s="223">
        <v>9.5</v>
      </c>
      <c r="H75" s="223">
        <v>17.75</v>
      </c>
      <c r="I75" s="275" t="s">
        <v>952</v>
      </c>
      <c r="J75" s="267" t="s">
        <v>1000</v>
      </c>
      <c r="K75" s="268">
        <f t="shared" si="59"/>
        <v>2.25</v>
      </c>
      <c r="L75" s="283">
        <v>50</v>
      </c>
      <c r="M75" s="269">
        <f t="shared" si="61"/>
        <v>1525</v>
      </c>
      <c r="N75" s="268">
        <v>700</v>
      </c>
      <c r="O75" s="102" t="s">
        <v>595</v>
      </c>
      <c r="P75" s="270">
        <v>45181</v>
      </c>
      <c r="Q75" s="144"/>
      <c r="R75" s="53" t="s">
        <v>594</v>
      </c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144"/>
      <c r="AK75" s="144"/>
      <c r="AL75" s="144"/>
    </row>
    <row r="76" spans="1:38" ht="15" customHeight="1">
      <c r="A76" s="231">
        <v>6</v>
      </c>
      <c r="B76" s="232">
        <v>45176</v>
      </c>
      <c r="C76" s="223"/>
      <c r="D76" s="274" t="s">
        <v>953</v>
      </c>
      <c r="E76" s="223" t="s">
        <v>604</v>
      </c>
      <c r="F76" s="275" t="s">
        <v>968</v>
      </c>
      <c r="G76" s="223">
        <v>88</v>
      </c>
      <c r="H76" s="223">
        <v>130</v>
      </c>
      <c r="I76" s="275" t="s">
        <v>954</v>
      </c>
      <c r="J76" s="267" t="s">
        <v>969</v>
      </c>
      <c r="K76" s="268">
        <f t="shared" ref="K76" si="62">H76-F76</f>
        <v>17</v>
      </c>
      <c r="L76" s="283">
        <v>50</v>
      </c>
      <c r="M76" s="269">
        <f t="shared" ref="M76" si="63">(K76*N76)-L76</f>
        <v>2500</v>
      </c>
      <c r="N76" s="268">
        <v>150</v>
      </c>
      <c r="O76" s="102" t="s">
        <v>595</v>
      </c>
      <c r="P76" s="270">
        <v>45177</v>
      </c>
      <c r="Q76" s="144"/>
      <c r="R76" s="53" t="s">
        <v>606</v>
      </c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</row>
    <row r="77" spans="1:38" ht="15" customHeight="1">
      <c r="A77" s="231">
        <v>7</v>
      </c>
      <c r="B77" s="232">
        <v>45176</v>
      </c>
      <c r="C77" s="223"/>
      <c r="D77" s="274" t="s">
        <v>955</v>
      </c>
      <c r="E77" s="223" t="s">
        <v>604</v>
      </c>
      <c r="F77" s="275" t="s">
        <v>956</v>
      </c>
      <c r="G77" s="223">
        <v>142</v>
      </c>
      <c r="H77" s="223">
        <v>212.5</v>
      </c>
      <c r="I77" s="275" t="s">
        <v>957</v>
      </c>
      <c r="J77" s="267" t="s">
        <v>958</v>
      </c>
      <c r="K77" s="268">
        <f t="shared" ref="K77" si="64">H77-F77</f>
        <v>29</v>
      </c>
      <c r="L77" s="283">
        <v>50</v>
      </c>
      <c r="M77" s="269">
        <f t="shared" ref="M77" si="65">(K77*N77)-L77</f>
        <v>2850</v>
      </c>
      <c r="N77" s="268">
        <v>100</v>
      </c>
      <c r="O77" s="102" t="s">
        <v>595</v>
      </c>
      <c r="P77" s="270">
        <v>45176</v>
      </c>
      <c r="Q77" s="144"/>
      <c r="R77" s="53" t="s">
        <v>606</v>
      </c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</row>
    <row r="78" spans="1:38" ht="15" customHeight="1">
      <c r="A78" s="231">
        <v>8</v>
      </c>
      <c r="B78" s="232">
        <v>45177</v>
      </c>
      <c r="C78" s="223"/>
      <c r="D78" s="274" t="s">
        <v>970</v>
      </c>
      <c r="E78" s="223" t="s">
        <v>604</v>
      </c>
      <c r="F78" s="275" t="s">
        <v>1005</v>
      </c>
      <c r="G78" s="223">
        <v>44</v>
      </c>
      <c r="H78" s="223">
        <v>59.5</v>
      </c>
      <c r="I78" s="275" t="s">
        <v>971</v>
      </c>
      <c r="J78" s="267" t="s">
        <v>1006</v>
      </c>
      <c r="K78" s="268">
        <f t="shared" ref="K78:K79" si="66">H78-F78</f>
        <v>5.5</v>
      </c>
      <c r="L78" s="283">
        <v>50</v>
      </c>
      <c r="M78" s="269">
        <f t="shared" ref="M78" si="67">(K78*N78)-L78</f>
        <v>2150</v>
      </c>
      <c r="N78" s="268">
        <v>400</v>
      </c>
      <c r="O78" s="102" t="s">
        <v>595</v>
      </c>
      <c r="P78" s="270">
        <v>45181</v>
      </c>
      <c r="Q78" s="144"/>
      <c r="R78" s="53" t="s">
        <v>606</v>
      </c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  <c r="AL78" s="144"/>
    </row>
    <row r="79" spans="1:38" ht="15" customHeight="1">
      <c r="A79" s="251">
        <v>9</v>
      </c>
      <c r="B79" s="252">
        <v>45180</v>
      </c>
      <c r="C79" s="253"/>
      <c r="D79" s="254" t="s">
        <v>982</v>
      </c>
      <c r="E79" s="253" t="s">
        <v>604</v>
      </c>
      <c r="F79" s="255" t="s">
        <v>1011</v>
      </c>
      <c r="G79" s="253">
        <v>18</v>
      </c>
      <c r="H79" s="253">
        <v>18</v>
      </c>
      <c r="I79" s="255" t="s">
        <v>983</v>
      </c>
      <c r="J79" s="253" t="s">
        <v>1012</v>
      </c>
      <c r="K79" s="276">
        <f t="shared" si="66"/>
        <v>-13</v>
      </c>
      <c r="L79" s="258">
        <v>50</v>
      </c>
      <c r="M79" s="259">
        <f t="shared" ref="M79" si="68">(K79*N79)-50</f>
        <v>-4600</v>
      </c>
      <c r="N79" s="257">
        <v>350</v>
      </c>
      <c r="O79" s="260" t="s">
        <v>605</v>
      </c>
      <c r="P79" s="261">
        <v>45181</v>
      </c>
      <c r="Q79" s="144"/>
      <c r="R79" s="53" t="s">
        <v>606</v>
      </c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  <c r="AK79" s="144"/>
      <c r="AL79" s="144"/>
    </row>
    <row r="80" spans="1:38" ht="15" customHeight="1">
      <c r="A80" s="231">
        <v>10</v>
      </c>
      <c r="B80" s="232">
        <v>45180</v>
      </c>
      <c r="C80" s="223"/>
      <c r="D80" s="274" t="s">
        <v>987</v>
      </c>
      <c r="E80" s="223" t="s">
        <v>604</v>
      </c>
      <c r="F80" s="275" t="s">
        <v>1003</v>
      </c>
      <c r="G80" s="223">
        <v>9</v>
      </c>
      <c r="H80" s="223">
        <v>22.5</v>
      </c>
      <c r="I80" s="275" t="s">
        <v>988</v>
      </c>
      <c r="J80" s="267" t="s">
        <v>1004</v>
      </c>
      <c r="K80" s="268">
        <f t="shared" ref="K80" si="69">H80-F80</f>
        <v>9.5</v>
      </c>
      <c r="L80" s="283">
        <v>50</v>
      </c>
      <c r="M80" s="269">
        <f t="shared" ref="M80" si="70">(K80*N80)-L80</f>
        <v>6600</v>
      </c>
      <c r="N80" s="268">
        <v>700</v>
      </c>
      <c r="O80" s="102" t="s">
        <v>595</v>
      </c>
      <c r="P80" s="270">
        <v>45181</v>
      </c>
      <c r="Q80" s="144"/>
      <c r="R80" s="53" t="s">
        <v>594</v>
      </c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  <c r="AK80" s="144"/>
      <c r="AL80" s="144"/>
    </row>
    <row r="81" spans="1:38" ht="15" customHeight="1">
      <c r="A81" s="231">
        <v>11</v>
      </c>
      <c r="B81" s="232">
        <v>45180</v>
      </c>
      <c r="C81" s="223"/>
      <c r="D81" s="274" t="s">
        <v>991</v>
      </c>
      <c r="E81" s="223" t="s">
        <v>604</v>
      </c>
      <c r="F81" s="275" t="s">
        <v>1001</v>
      </c>
      <c r="G81" s="223">
        <v>35</v>
      </c>
      <c r="H81" s="223">
        <v>122.5</v>
      </c>
      <c r="I81" s="275" t="s">
        <v>992</v>
      </c>
      <c r="J81" s="267" t="s">
        <v>1002</v>
      </c>
      <c r="K81" s="268">
        <f t="shared" ref="K81:K82" si="71">H81-F81</f>
        <v>53.5</v>
      </c>
      <c r="L81" s="283">
        <v>50</v>
      </c>
      <c r="M81" s="269">
        <f t="shared" ref="M81" si="72">(K81*N81)-L81</f>
        <v>2625</v>
      </c>
      <c r="N81" s="268">
        <v>50</v>
      </c>
      <c r="O81" s="102" t="s">
        <v>595</v>
      </c>
      <c r="P81" s="270">
        <v>45181</v>
      </c>
      <c r="Q81" s="144"/>
      <c r="R81" s="53" t="s">
        <v>594</v>
      </c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</row>
    <row r="82" spans="1:38" ht="15" customHeight="1">
      <c r="A82" s="251">
        <v>12</v>
      </c>
      <c r="B82" s="252">
        <v>45181</v>
      </c>
      <c r="C82" s="253"/>
      <c r="D82" s="254" t="s">
        <v>1018</v>
      </c>
      <c r="E82" s="253" t="s">
        <v>604</v>
      </c>
      <c r="F82" s="255" t="s">
        <v>1019</v>
      </c>
      <c r="G82" s="253">
        <v>0</v>
      </c>
      <c r="H82" s="253">
        <v>3.5</v>
      </c>
      <c r="I82" s="255" t="s">
        <v>1020</v>
      </c>
      <c r="J82" s="253" t="s">
        <v>1021</v>
      </c>
      <c r="K82" s="276">
        <f t="shared" si="71"/>
        <v>-18</v>
      </c>
      <c r="L82" s="258">
        <v>50</v>
      </c>
      <c r="M82" s="259">
        <f t="shared" ref="M82" si="73">(K82*N82)-50</f>
        <v>-770</v>
      </c>
      <c r="N82" s="257">
        <v>40</v>
      </c>
      <c r="O82" s="260" t="s">
        <v>605</v>
      </c>
      <c r="P82" s="261">
        <v>45181</v>
      </c>
      <c r="Q82" s="144"/>
      <c r="R82" s="53" t="s">
        <v>606</v>
      </c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</row>
    <row r="83" spans="1:38" ht="15" customHeight="1">
      <c r="A83" s="231">
        <v>13</v>
      </c>
      <c r="B83" s="232">
        <v>45181</v>
      </c>
      <c r="C83" s="223"/>
      <c r="D83" s="274" t="s">
        <v>1016</v>
      </c>
      <c r="E83" s="223" t="s">
        <v>604</v>
      </c>
      <c r="F83" s="275" t="s">
        <v>1037</v>
      </c>
      <c r="G83" s="223">
        <v>2.5</v>
      </c>
      <c r="H83" s="223">
        <v>4.55</v>
      </c>
      <c r="I83" s="275" t="s">
        <v>1017</v>
      </c>
      <c r="J83" s="267" t="s">
        <v>1038</v>
      </c>
      <c r="K83" s="268">
        <f t="shared" ref="K83" si="74">H83-F83</f>
        <v>0.89999999999999991</v>
      </c>
      <c r="L83" s="283">
        <v>50</v>
      </c>
      <c r="M83" s="269">
        <f t="shared" ref="M83" si="75">(K83*N83)-L83</f>
        <v>2379.9999999999995</v>
      </c>
      <c r="N83" s="268">
        <v>2700</v>
      </c>
      <c r="O83" s="102" t="s">
        <v>595</v>
      </c>
      <c r="P83" s="270">
        <v>45182</v>
      </c>
      <c r="Q83" s="144"/>
      <c r="R83" s="53" t="s">
        <v>594</v>
      </c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  <c r="AL83" s="144"/>
    </row>
    <row r="84" spans="1:38" ht="15" customHeight="1">
      <c r="A84" s="231">
        <v>14</v>
      </c>
      <c r="B84" s="232">
        <v>45182</v>
      </c>
      <c r="C84" s="223"/>
      <c r="D84" s="274" t="s">
        <v>1052</v>
      </c>
      <c r="E84" s="223" t="s">
        <v>604</v>
      </c>
      <c r="F84" s="275" t="s">
        <v>1079</v>
      </c>
      <c r="G84" s="223">
        <v>50</v>
      </c>
      <c r="H84" s="223">
        <v>114.5</v>
      </c>
      <c r="I84" s="275" t="s">
        <v>1039</v>
      </c>
      <c r="J84" s="323" t="s">
        <v>1080</v>
      </c>
      <c r="K84" s="268">
        <f t="shared" ref="K84" si="76">H84-F84</f>
        <v>22</v>
      </c>
      <c r="L84" s="283">
        <v>50</v>
      </c>
      <c r="M84" s="269">
        <f t="shared" ref="M84" si="77">(K84*N84)-L84</f>
        <v>2700</v>
      </c>
      <c r="N84" s="268">
        <v>125</v>
      </c>
      <c r="O84" s="102" t="s">
        <v>595</v>
      </c>
      <c r="P84" s="270">
        <v>45183</v>
      </c>
      <c r="Q84" s="144"/>
      <c r="R84" s="53" t="s">
        <v>606</v>
      </c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AJ84" s="144"/>
      <c r="AK84" s="144"/>
      <c r="AL84" s="144"/>
    </row>
    <row r="85" spans="1:38" ht="15" customHeight="1">
      <c r="A85" s="97">
        <v>18</v>
      </c>
      <c r="B85" s="146">
        <v>45182</v>
      </c>
      <c r="C85" s="147"/>
      <c r="D85" s="147" t="s">
        <v>1043</v>
      </c>
      <c r="E85" s="97" t="s">
        <v>604</v>
      </c>
      <c r="F85" s="97" t="s">
        <v>1044</v>
      </c>
      <c r="G85" s="97">
        <v>18</v>
      </c>
      <c r="H85" s="99"/>
      <c r="I85" s="329" t="s">
        <v>983</v>
      </c>
      <c r="J85" s="229" t="s">
        <v>593</v>
      </c>
      <c r="K85" s="332"/>
      <c r="L85" s="244"/>
      <c r="M85" s="245"/>
      <c r="N85" s="227"/>
      <c r="O85" s="229"/>
      <c r="P85" s="228"/>
      <c r="Q85" s="144"/>
      <c r="R85" s="53" t="s">
        <v>606</v>
      </c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</row>
    <row r="86" spans="1:38" ht="15" customHeight="1">
      <c r="A86" s="314">
        <v>19</v>
      </c>
      <c r="B86" s="315">
        <v>45182</v>
      </c>
      <c r="C86" s="316"/>
      <c r="D86" s="316" t="s">
        <v>1045</v>
      </c>
      <c r="E86" s="314" t="s">
        <v>604</v>
      </c>
      <c r="F86" s="314">
        <v>17.5</v>
      </c>
      <c r="G86" s="314">
        <v>12.9</v>
      </c>
      <c r="H86" s="317">
        <v>20.25</v>
      </c>
      <c r="I86" s="330" t="s">
        <v>1046</v>
      </c>
      <c r="J86" s="223" t="s">
        <v>1047</v>
      </c>
      <c r="K86" s="333">
        <f t="shared" ref="K86" si="78">H86-F86</f>
        <v>2.75</v>
      </c>
      <c r="L86" s="318">
        <v>50</v>
      </c>
      <c r="M86" s="319">
        <f t="shared" ref="M86" si="79">(K86*N86)-L86</f>
        <v>1600</v>
      </c>
      <c r="N86" s="314">
        <v>600</v>
      </c>
      <c r="O86" s="317" t="s">
        <v>595</v>
      </c>
      <c r="P86" s="320">
        <v>45182</v>
      </c>
      <c r="Q86" s="144"/>
      <c r="R86" s="53" t="s">
        <v>606</v>
      </c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</row>
    <row r="87" spans="1:38" ht="15" customHeight="1">
      <c r="A87" s="314">
        <v>20</v>
      </c>
      <c r="B87" s="315">
        <v>45183</v>
      </c>
      <c r="C87" s="316"/>
      <c r="D87" s="316" t="s">
        <v>1082</v>
      </c>
      <c r="E87" s="314" t="s">
        <v>604</v>
      </c>
      <c r="F87" s="314">
        <v>250</v>
      </c>
      <c r="G87" s="314">
        <v>150</v>
      </c>
      <c r="H87" s="317">
        <v>360</v>
      </c>
      <c r="I87" s="330" t="s">
        <v>1083</v>
      </c>
      <c r="J87" s="223" t="s">
        <v>1090</v>
      </c>
      <c r="K87" s="333">
        <f t="shared" ref="K87" si="80">H87-F87</f>
        <v>110</v>
      </c>
      <c r="L87" s="318">
        <v>50</v>
      </c>
      <c r="M87" s="319">
        <f t="shared" ref="M87" si="81">(K87*N87)-L87</f>
        <v>1600</v>
      </c>
      <c r="N87" s="314">
        <v>15</v>
      </c>
      <c r="O87" s="317" t="s">
        <v>595</v>
      </c>
      <c r="P87" s="320">
        <v>45183</v>
      </c>
      <c r="Q87" s="144"/>
      <c r="R87" s="53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</row>
    <row r="88" spans="1:38" ht="15" customHeight="1">
      <c r="A88" s="227">
        <v>21</v>
      </c>
      <c r="B88" s="312">
        <v>45183</v>
      </c>
      <c r="C88" s="313"/>
      <c r="D88" s="313" t="s">
        <v>1084</v>
      </c>
      <c r="E88" s="227" t="s">
        <v>604</v>
      </c>
      <c r="F88" s="227" t="s">
        <v>1085</v>
      </c>
      <c r="G88" s="227">
        <v>10</v>
      </c>
      <c r="H88" s="229"/>
      <c r="I88" s="331" t="s">
        <v>1086</v>
      </c>
      <c r="J88" s="229" t="s">
        <v>593</v>
      </c>
      <c r="K88" s="332"/>
      <c r="L88" s="244"/>
      <c r="M88" s="245"/>
      <c r="N88" s="227"/>
      <c r="O88" s="229"/>
      <c r="P88" s="228"/>
      <c r="Q88" s="144"/>
      <c r="R88" s="53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</row>
    <row r="89" spans="1:38" ht="15" customHeight="1">
      <c r="A89" s="314">
        <v>22</v>
      </c>
      <c r="B89" s="315">
        <v>45183</v>
      </c>
      <c r="C89" s="316"/>
      <c r="D89" s="316" t="s">
        <v>1087</v>
      </c>
      <c r="E89" s="314" t="s">
        <v>604</v>
      </c>
      <c r="F89" s="314">
        <v>70</v>
      </c>
      <c r="G89" s="314">
        <v>30</v>
      </c>
      <c r="H89" s="317">
        <v>105</v>
      </c>
      <c r="I89" s="330" t="s">
        <v>1088</v>
      </c>
      <c r="J89" s="223" t="s">
        <v>1089</v>
      </c>
      <c r="K89" s="333">
        <f t="shared" ref="K89" si="82">H89-F89</f>
        <v>35</v>
      </c>
      <c r="L89" s="318">
        <v>50</v>
      </c>
      <c r="M89" s="319">
        <f t="shared" ref="M89" si="83">(K89*N89)-L89</f>
        <v>1350</v>
      </c>
      <c r="N89" s="314">
        <v>40</v>
      </c>
      <c r="O89" s="317" t="s">
        <v>595</v>
      </c>
      <c r="P89" s="320">
        <v>45183</v>
      </c>
      <c r="Q89" s="144"/>
      <c r="R89" s="53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  <c r="AK89" s="144"/>
      <c r="AL89" s="144"/>
    </row>
    <row r="90" spans="1:38" ht="15" customHeight="1">
      <c r="A90" s="314">
        <v>23</v>
      </c>
      <c r="B90" s="315">
        <v>45183</v>
      </c>
      <c r="C90" s="316"/>
      <c r="D90" s="316" t="s">
        <v>1091</v>
      </c>
      <c r="E90" s="314" t="s">
        <v>604</v>
      </c>
      <c r="F90" s="314">
        <v>415</v>
      </c>
      <c r="G90" s="314">
        <v>310</v>
      </c>
      <c r="H90" s="317">
        <v>460</v>
      </c>
      <c r="I90" s="330" t="s">
        <v>1092</v>
      </c>
      <c r="J90" s="223" t="s">
        <v>1095</v>
      </c>
      <c r="K90" s="333">
        <f t="shared" ref="K90" si="84">H90-F90</f>
        <v>45</v>
      </c>
      <c r="L90" s="318">
        <v>50</v>
      </c>
      <c r="M90" s="319">
        <f t="shared" ref="M90" si="85">(K90*N90)-L90</f>
        <v>625</v>
      </c>
      <c r="N90" s="314">
        <v>15</v>
      </c>
      <c r="O90" s="317" t="s">
        <v>595</v>
      </c>
      <c r="P90" s="320">
        <v>45183</v>
      </c>
      <c r="Q90" s="144"/>
      <c r="R90" s="53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</row>
    <row r="91" spans="1:38" ht="15" customHeight="1">
      <c r="A91" s="227"/>
      <c r="B91" s="312"/>
      <c r="C91" s="313"/>
      <c r="D91" s="313"/>
      <c r="E91" s="227"/>
      <c r="F91" s="227"/>
      <c r="G91" s="227"/>
      <c r="H91" s="229"/>
      <c r="I91" s="229"/>
      <c r="J91" s="229"/>
      <c r="K91" s="227"/>
      <c r="L91" s="244"/>
      <c r="M91" s="245"/>
      <c r="N91" s="227"/>
      <c r="O91" s="229"/>
      <c r="P91" s="228"/>
      <c r="Q91" s="144"/>
      <c r="R91" s="53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</row>
    <row r="92" spans="1:38" ht="15" customHeight="1">
      <c r="A92" s="227"/>
      <c r="B92" s="312"/>
      <c r="C92" s="313"/>
      <c r="D92" s="313"/>
      <c r="E92" s="227"/>
      <c r="F92" s="227"/>
      <c r="G92" s="227"/>
      <c r="H92" s="229"/>
      <c r="I92" s="229"/>
      <c r="J92" s="229"/>
      <c r="K92" s="227"/>
      <c r="L92" s="244"/>
      <c r="M92" s="245"/>
      <c r="N92" s="227"/>
      <c r="O92" s="229"/>
      <c r="P92" s="228"/>
      <c r="Q92" s="144"/>
      <c r="R92" s="53"/>
      <c r="S92" s="144"/>
      <c r="T92" s="144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</row>
    <row r="93" spans="1:38" ht="15" customHeight="1">
      <c r="A93" s="227"/>
      <c r="B93" s="312"/>
      <c r="C93" s="313"/>
      <c r="D93" s="313"/>
      <c r="E93" s="227"/>
      <c r="F93" s="227"/>
      <c r="G93" s="227"/>
      <c r="H93" s="229"/>
      <c r="I93" s="229"/>
      <c r="J93" s="229"/>
      <c r="K93" s="227"/>
      <c r="L93" s="244"/>
      <c r="M93" s="245"/>
      <c r="N93" s="227"/>
      <c r="O93" s="229"/>
      <c r="P93" s="228"/>
      <c r="Q93" s="144"/>
      <c r="R93" s="53"/>
      <c r="S93" s="144"/>
      <c r="T93" s="144"/>
      <c r="U93" s="144"/>
      <c r="V93" s="144"/>
      <c r="W93" s="144"/>
      <c r="X93" s="144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</row>
    <row r="94" spans="1:38" ht="38.25" customHeight="1">
      <c r="A94" s="92" t="s">
        <v>617</v>
      </c>
      <c r="B94" s="152"/>
      <c r="C94" s="152"/>
      <c r="D94" s="153"/>
      <c r="E94" s="132"/>
      <c r="F94" s="6"/>
      <c r="G94" s="6"/>
      <c r="H94" s="133"/>
      <c r="I94" s="154"/>
      <c r="J94" s="1"/>
      <c r="K94" s="6"/>
      <c r="L94" s="6"/>
      <c r="M94" s="6"/>
      <c r="N94" s="1"/>
      <c r="O94" s="1"/>
      <c r="Q94" s="1"/>
      <c r="R94" s="6"/>
      <c r="S94" s="1"/>
      <c r="T94" s="1"/>
      <c r="U94" s="1"/>
      <c r="V94" s="1"/>
      <c r="W94" s="1"/>
      <c r="X94" s="6"/>
      <c r="Y94" s="1"/>
      <c r="Z94" s="1"/>
      <c r="AA94" s="1"/>
      <c r="AB94" s="1"/>
      <c r="AC94" s="1"/>
      <c r="AD94" s="6"/>
      <c r="AE94" s="1"/>
      <c r="AF94" s="1"/>
      <c r="AG94" s="1"/>
      <c r="AH94" s="1"/>
      <c r="AI94" s="1"/>
      <c r="AJ94" s="6"/>
      <c r="AK94" s="1"/>
    </row>
    <row r="95" spans="1:38" ht="38.25">
      <c r="A95" s="93" t="s">
        <v>16</v>
      </c>
      <c r="B95" s="94" t="s">
        <v>567</v>
      </c>
      <c r="C95" s="94"/>
      <c r="D95" s="95" t="s">
        <v>579</v>
      </c>
      <c r="E95" s="94" t="s">
        <v>580</v>
      </c>
      <c r="F95" s="94" t="s">
        <v>581</v>
      </c>
      <c r="G95" s="94" t="s">
        <v>582</v>
      </c>
      <c r="H95" s="94" t="s">
        <v>583</v>
      </c>
      <c r="I95" s="94" t="s">
        <v>584</v>
      </c>
      <c r="J95" s="93" t="s">
        <v>585</v>
      </c>
      <c r="K95" s="136" t="s">
        <v>603</v>
      </c>
      <c r="L95" s="137" t="s">
        <v>587</v>
      </c>
      <c r="M95" s="96" t="s">
        <v>588</v>
      </c>
      <c r="N95" s="94" t="s">
        <v>589</v>
      </c>
      <c r="O95" s="95" t="s">
        <v>590</v>
      </c>
      <c r="P95" s="94" t="s">
        <v>591</v>
      </c>
      <c r="Q95" s="37"/>
      <c r="R95" s="6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</row>
    <row r="96" spans="1:38" ht="14.25" customHeight="1">
      <c r="A96" s="97">
        <v>1</v>
      </c>
      <c r="B96" s="98">
        <v>45169</v>
      </c>
      <c r="C96" s="147"/>
      <c r="D96" s="147" t="s">
        <v>889</v>
      </c>
      <c r="E96" s="97" t="s">
        <v>604</v>
      </c>
      <c r="F96" s="97" t="s">
        <v>897</v>
      </c>
      <c r="G96" s="97">
        <v>350</v>
      </c>
      <c r="H96" s="97"/>
      <c r="I96" s="97" t="s">
        <v>890</v>
      </c>
      <c r="J96" s="99" t="s">
        <v>593</v>
      </c>
      <c r="K96" s="99"/>
      <c r="L96" s="100"/>
      <c r="M96" s="101"/>
      <c r="N96" s="226"/>
      <c r="O96" s="230"/>
      <c r="P96" s="98"/>
      <c r="Q96" s="37"/>
      <c r="R96" s="37" t="s">
        <v>594</v>
      </c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</row>
    <row r="97" spans="1:38" ht="14.25" customHeight="1">
      <c r="A97" s="97">
        <v>2</v>
      </c>
      <c r="B97" s="98">
        <v>45173</v>
      </c>
      <c r="C97" s="147"/>
      <c r="D97" s="147" t="s">
        <v>168</v>
      </c>
      <c r="E97" s="97" t="s">
        <v>604</v>
      </c>
      <c r="F97" s="97" t="s">
        <v>908</v>
      </c>
      <c r="G97" s="97">
        <v>4790</v>
      </c>
      <c r="H97" s="97"/>
      <c r="I97" s="97" t="s">
        <v>909</v>
      </c>
      <c r="J97" s="99" t="s">
        <v>593</v>
      </c>
      <c r="K97" s="99"/>
      <c r="L97" s="100"/>
      <c r="M97" s="101"/>
      <c r="N97" s="226"/>
      <c r="O97" s="230"/>
      <c r="P97" s="98"/>
      <c r="Q97" s="37"/>
      <c r="R97" s="37" t="s">
        <v>594</v>
      </c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</row>
    <row r="98" spans="1:38" ht="14.25" customHeight="1">
      <c r="A98" s="97"/>
      <c r="B98" s="98"/>
      <c r="C98" s="147"/>
      <c r="D98" s="147"/>
      <c r="E98" s="97"/>
      <c r="F98" s="97"/>
      <c r="G98" s="97"/>
      <c r="H98" s="97"/>
      <c r="I98" s="97"/>
      <c r="J98" s="99"/>
      <c r="K98" s="99"/>
      <c r="L98" s="100"/>
      <c r="M98" s="101"/>
      <c r="N98" s="226"/>
      <c r="O98" s="230"/>
      <c r="P98" s="98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</row>
    <row r="99" spans="1:38" ht="12.75" customHeight="1">
      <c r="A99" s="97"/>
      <c r="B99" s="98"/>
      <c r="C99" s="147"/>
      <c r="D99" s="147"/>
      <c r="E99" s="97"/>
      <c r="F99" s="97"/>
      <c r="G99" s="97"/>
      <c r="H99" s="97"/>
      <c r="I99" s="97"/>
      <c r="J99" s="99"/>
      <c r="K99" s="99"/>
      <c r="L99" s="100"/>
      <c r="M99" s="155"/>
      <c r="N99" s="99"/>
      <c r="O99" s="99"/>
      <c r="P99" s="98"/>
      <c r="R99" s="6"/>
      <c r="S99" s="1"/>
      <c r="T99" s="1"/>
      <c r="U99" s="1"/>
      <c r="V99" s="1"/>
      <c r="W99" s="1"/>
      <c r="X99" s="1"/>
      <c r="Y99" s="1"/>
    </row>
    <row r="100" spans="1:38" ht="12.75" customHeight="1">
      <c r="A100" s="118" t="s">
        <v>596</v>
      </c>
      <c r="B100" s="118"/>
      <c r="C100" s="118"/>
      <c r="D100" s="118"/>
      <c r="E100" s="37"/>
      <c r="F100" s="125" t="s">
        <v>598</v>
      </c>
      <c r="G100" s="53"/>
      <c r="H100" s="53"/>
      <c r="I100" s="53"/>
      <c r="J100" s="6"/>
      <c r="K100" s="138"/>
      <c r="L100" s="139"/>
      <c r="M100" s="6"/>
      <c r="N100" s="108"/>
      <c r="O100" s="156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38" ht="12.75" customHeight="1">
      <c r="A101" s="124" t="s">
        <v>597</v>
      </c>
      <c r="B101" s="118"/>
      <c r="C101" s="118"/>
      <c r="D101" s="118"/>
      <c r="E101" s="6"/>
      <c r="F101" s="125" t="s">
        <v>601</v>
      </c>
      <c r="G101" s="6"/>
      <c r="H101" s="6" t="s">
        <v>619</v>
      </c>
      <c r="I101" s="6"/>
      <c r="J101" s="1"/>
      <c r="K101" s="6"/>
      <c r="L101" s="6"/>
      <c r="M101" s="6"/>
      <c r="N101" s="1"/>
      <c r="O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38" ht="12.75" customHeight="1">
      <c r="A102" s="124"/>
      <c r="B102" s="118"/>
      <c r="C102" s="118"/>
      <c r="D102" s="118"/>
      <c r="E102" s="6"/>
      <c r="F102" s="125"/>
      <c r="G102" s="6"/>
      <c r="H102" s="6"/>
      <c r="I102" s="6"/>
      <c r="J102" s="1"/>
      <c r="K102" s="6"/>
      <c r="L102" s="6"/>
      <c r="M102" s="6"/>
      <c r="N102" s="1"/>
      <c r="O102" s="1"/>
      <c r="Q102" s="1"/>
      <c r="R102" s="53"/>
      <c r="S102" s="1"/>
      <c r="T102" s="1"/>
      <c r="U102" s="1"/>
      <c r="V102" s="1"/>
      <c r="W102" s="1"/>
      <c r="X102" s="1"/>
      <c r="Y102" s="1"/>
      <c r="Z102" s="1"/>
    </row>
    <row r="103" spans="1:38" ht="12.75" customHeight="1">
      <c r="A103" s="124"/>
      <c r="B103" s="118"/>
      <c r="C103" s="118"/>
      <c r="D103" s="118"/>
      <c r="E103" s="6"/>
      <c r="F103" s="125"/>
      <c r="G103" s="53"/>
      <c r="H103" s="37"/>
      <c r="I103" s="53"/>
      <c r="J103" s="6"/>
      <c r="K103" s="138"/>
      <c r="L103" s="139"/>
      <c r="M103" s="6"/>
      <c r="N103" s="108"/>
      <c r="O103" s="140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ht="12.75" customHeight="1">
      <c r="A104" s="124"/>
      <c r="B104" s="118"/>
      <c r="C104" s="118"/>
      <c r="D104" s="118"/>
      <c r="E104" s="6"/>
      <c r="F104" s="125"/>
      <c r="G104" s="53"/>
      <c r="H104" s="37"/>
      <c r="I104" s="53"/>
      <c r="J104" s="6"/>
      <c r="K104" s="138"/>
      <c r="L104" s="139"/>
      <c r="M104" s="6"/>
      <c r="N104" s="108"/>
      <c r="O104" s="140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124"/>
      <c r="B105" s="118"/>
      <c r="C105" s="118"/>
      <c r="D105" s="118"/>
      <c r="E105" s="6"/>
      <c r="F105" s="125"/>
      <c r="G105" s="53"/>
      <c r="H105" s="37"/>
      <c r="I105" s="53"/>
      <c r="J105" s="6"/>
      <c r="K105" s="138"/>
      <c r="L105" s="139"/>
      <c r="M105" s="6"/>
      <c r="N105" s="108"/>
      <c r="O105" s="140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124"/>
      <c r="B106" s="118"/>
      <c r="C106" s="118"/>
      <c r="D106" s="118"/>
      <c r="E106" s="6"/>
      <c r="F106" s="125"/>
      <c r="G106" s="53"/>
      <c r="H106" s="37"/>
      <c r="I106" s="53"/>
      <c r="J106" s="6"/>
      <c r="K106" s="138"/>
      <c r="L106" s="139"/>
      <c r="M106" s="6"/>
      <c r="N106" s="108"/>
      <c r="O106" s="140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24"/>
      <c r="B107" s="118"/>
      <c r="C107" s="118"/>
      <c r="D107" s="118"/>
      <c r="E107" s="6"/>
      <c r="F107" s="125"/>
      <c r="G107" s="53"/>
      <c r="H107" s="37"/>
      <c r="I107" s="53"/>
      <c r="J107" s="6"/>
      <c r="K107" s="138"/>
      <c r="L107" s="139"/>
      <c r="M107" s="6"/>
      <c r="N107" s="108"/>
      <c r="O107" s="140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124"/>
      <c r="B108" s="118"/>
      <c r="C108" s="118"/>
      <c r="D108" s="118"/>
      <c r="E108" s="6"/>
      <c r="F108" s="125"/>
      <c r="G108" s="53"/>
      <c r="H108" s="37"/>
      <c r="I108" s="53"/>
      <c r="J108" s="6"/>
      <c r="K108" s="138"/>
      <c r="L108" s="139"/>
      <c r="M108" s="6"/>
      <c r="N108" s="108"/>
      <c r="O108" s="140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53"/>
      <c r="B109" s="107"/>
      <c r="C109" s="107"/>
      <c r="D109" s="37"/>
      <c r="E109" s="53"/>
      <c r="F109" s="53"/>
      <c r="G109" s="53"/>
      <c r="H109" s="37"/>
      <c r="I109" s="53"/>
      <c r="J109" s="6"/>
      <c r="K109" s="138"/>
      <c r="L109" s="139"/>
      <c r="M109" s="6"/>
      <c r="N109" s="108"/>
      <c r="O109" s="140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38.25" customHeight="1">
      <c r="A110" s="37"/>
      <c r="B110" s="157" t="s">
        <v>620</v>
      </c>
      <c r="C110" s="157"/>
      <c r="D110" s="157"/>
      <c r="E110" s="157"/>
      <c r="F110" s="6"/>
      <c r="G110" s="6"/>
      <c r="H110" s="134"/>
      <c r="I110" s="6"/>
      <c r="J110" s="134"/>
      <c r="K110" s="135"/>
      <c r="L110" s="6"/>
      <c r="M110" s="6"/>
      <c r="N110" s="1"/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93" t="s">
        <v>16</v>
      </c>
      <c r="B111" s="94" t="s">
        <v>567</v>
      </c>
      <c r="C111" s="94"/>
      <c r="D111" s="95" t="s">
        <v>579</v>
      </c>
      <c r="E111" s="94" t="s">
        <v>580</v>
      </c>
      <c r="F111" s="94" t="s">
        <v>581</v>
      </c>
      <c r="G111" s="94" t="s">
        <v>621</v>
      </c>
      <c r="H111" s="94" t="s">
        <v>622</v>
      </c>
      <c r="I111" s="94" t="s">
        <v>584</v>
      </c>
      <c r="J111" s="158" t="s">
        <v>585</v>
      </c>
      <c r="K111" s="94" t="s">
        <v>586</v>
      </c>
      <c r="L111" s="94" t="s">
        <v>623</v>
      </c>
      <c r="M111" s="94" t="s">
        <v>589</v>
      </c>
      <c r="N111" s="95" t="s">
        <v>590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59">
        <v>1</v>
      </c>
      <c r="B112" s="160">
        <v>41579</v>
      </c>
      <c r="C112" s="160"/>
      <c r="D112" s="161" t="s">
        <v>624</v>
      </c>
      <c r="E112" s="162" t="s">
        <v>592</v>
      </c>
      <c r="F112" s="163">
        <v>82</v>
      </c>
      <c r="G112" s="162" t="s">
        <v>625</v>
      </c>
      <c r="H112" s="162">
        <v>100</v>
      </c>
      <c r="I112" s="164">
        <v>100</v>
      </c>
      <c r="J112" s="165" t="s">
        <v>626</v>
      </c>
      <c r="K112" s="166">
        <f t="shared" ref="K112:K164" si="86">H112-F112</f>
        <v>18</v>
      </c>
      <c r="L112" s="167">
        <f t="shared" ref="L112:L164" si="87">K112/F112</f>
        <v>0.21951219512195122</v>
      </c>
      <c r="M112" s="162" t="s">
        <v>595</v>
      </c>
      <c r="N112" s="168">
        <v>42657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9">
        <v>2</v>
      </c>
      <c r="B113" s="160">
        <v>41794</v>
      </c>
      <c r="C113" s="160"/>
      <c r="D113" s="161" t="s">
        <v>627</v>
      </c>
      <c r="E113" s="162" t="s">
        <v>604</v>
      </c>
      <c r="F113" s="163">
        <v>257</v>
      </c>
      <c r="G113" s="162" t="s">
        <v>625</v>
      </c>
      <c r="H113" s="162">
        <v>300</v>
      </c>
      <c r="I113" s="164">
        <v>300</v>
      </c>
      <c r="J113" s="165" t="s">
        <v>626</v>
      </c>
      <c r="K113" s="166">
        <f t="shared" si="86"/>
        <v>43</v>
      </c>
      <c r="L113" s="167">
        <f t="shared" si="87"/>
        <v>0.16731517509727625</v>
      </c>
      <c r="M113" s="162" t="s">
        <v>595</v>
      </c>
      <c r="N113" s="168">
        <v>41822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9">
        <v>3</v>
      </c>
      <c r="B114" s="160">
        <v>41828</v>
      </c>
      <c r="C114" s="160"/>
      <c r="D114" s="161" t="s">
        <v>628</v>
      </c>
      <c r="E114" s="162" t="s">
        <v>604</v>
      </c>
      <c r="F114" s="163">
        <v>393</v>
      </c>
      <c r="G114" s="162" t="s">
        <v>625</v>
      </c>
      <c r="H114" s="162">
        <v>468</v>
      </c>
      <c r="I114" s="164">
        <v>468</v>
      </c>
      <c r="J114" s="165" t="s">
        <v>626</v>
      </c>
      <c r="K114" s="166">
        <f t="shared" si="86"/>
        <v>75</v>
      </c>
      <c r="L114" s="167">
        <f t="shared" si="87"/>
        <v>0.19083969465648856</v>
      </c>
      <c r="M114" s="162" t="s">
        <v>595</v>
      </c>
      <c r="N114" s="168">
        <v>41863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9">
        <v>4</v>
      </c>
      <c r="B115" s="160">
        <v>41857</v>
      </c>
      <c r="C115" s="160"/>
      <c r="D115" s="161" t="s">
        <v>629</v>
      </c>
      <c r="E115" s="162" t="s">
        <v>604</v>
      </c>
      <c r="F115" s="163">
        <v>205</v>
      </c>
      <c r="G115" s="162" t="s">
        <v>625</v>
      </c>
      <c r="H115" s="162">
        <v>275</v>
      </c>
      <c r="I115" s="164">
        <v>250</v>
      </c>
      <c r="J115" s="165" t="s">
        <v>626</v>
      </c>
      <c r="K115" s="166">
        <f t="shared" si="86"/>
        <v>70</v>
      </c>
      <c r="L115" s="167">
        <f t="shared" si="87"/>
        <v>0.34146341463414637</v>
      </c>
      <c r="M115" s="162" t="s">
        <v>595</v>
      </c>
      <c r="N115" s="168">
        <v>41962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9">
        <v>5</v>
      </c>
      <c r="B116" s="160">
        <v>41886</v>
      </c>
      <c r="C116" s="160"/>
      <c r="D116" s="161" t="s">
        <v>630</v>
      </c>
      <c r="E116" s="162" t="s">
        <v>604</v>
      </c>
      <c r="F116" s="163">
        <v>162</v>
      </c>
      <c r="G116" s="162" t="s">
        <v>625</v>
      </c>
      <c r="H116" s="162">
        <v>190</v>
      </c>
      <c r="I116" s="164">
        <v>190</v>
      </c>
      <c r="J116" s="165" t="s">
        <v>626</v>
      </c>
      <c r="K116" s="166">
        <f t="shared" si="86"/>
        <v>28</v>
      </c>
      <c r="L116" s="167">
        <f t="shared" si="87"/>
        <v>0.1728395061728395</v>
      </c>
      <c r="M116" s="162" t="s">
        <v>595</v>
      </c>
      <c r="N116" s="168">
        <v>42006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9">
        <v>6</v>
      </c>
      <c r="B117" s="160">
        <v>41886</v>
      </c>
      <c r="C117" s="160"/>
      <c r="D117" s="161" t="s">
        <v>631</v>
      </c>
      <c r="E117" s="162" t="s">
        <v>604</v>
      </c>
      <c r="F117" s="163">
        <v>75</v>
      </c>
      <c r="G117" s="162" t="s">
        <v>625</v>
      </c>
      <c r="H117" s="162">
        <v>91.5</v>
      </c>
      <c r="I117" s="164" t="s">
        <v>618</v>
      </c>
      <c r="J117" s="165" t="s">
        <v>632</v>
      </c>
      <c r="K117" s="166">
        <f t="shared" si="86"/>
        <v>16.5</v>
      </c>
      <c r="L117" s="167">
        <f t="shared" si="87"/>
        <v>0.22</v>
      </c>
      <c r="M117" s="162" t="s">
        <v>595</v>
      </c>
      <c r="N117" s="168">
        <v>41954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9">
        <v>7</v>
      </c>
      <c r="B118" s="160">
        <v>41913</v>
      </c>
      <c r="C118" s="160"/>
      <c r="D118" s="161" t="s">
        <v>633</v>
      </c>
      <c r="E118" s="162" t="s">
        <v>604</v>
      </c>
      <c r="F118" s="163">
        <v>850</v>
      </c>
      <c r="G118" s="162" t="s">
        <v>625</v>
      </c>
      <c r="H118" s="162">
        <v>982.5</v>
      </c>
      <c r="I118" s="164">
        <v>1050</v>
      </c>
      <c r="J118" s="165" t="s">
        <v>634</v>
      </c>
      <c r="K118" s="166">
        <f t="shared" si="86"/>
        <v>132.5</v>
      </c>
      <c r="L118" s="167">
        <f t="shared" si="87"/>
        <v>0.15588235294117647</v>
      </c>
      <c r="M118" s="162" t="s">
        <v>595</v>
      </c>
      <c r="N118" s="168">
        <v>42039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9">
        <v>8</v>
      </c>
      <c r="B119" s="160">
        <v>41913</v>
      </c>
      <c r="C119" s="160"/>
      <c r="D119" s="161" t="s">
        <v>635</v>
      </c>
      <c r="E119" s="162" t="s">
        <v>604</v>
      </c>
      <c r="F119" s="163">
        <v>475</v>
      </c>
      <c r="G119" s="162" t="s">
        <v>625</v>
      </c>
      <c r="H119" s="162">
        <v>515</v>
      </c>
      <c r="I119" s="164">
        <v>600</v>
      </c>
      <c r="J119" s="165" t="s">
        <v>636</v>
      </c>
      <c r="K119" s="166">
        <f t="shared" si="86"/>
        <v>40</v>
      </c>
      <c r="L119" s="167">
        <f t="shared" si="87"/>
        <v>8.4210526315789472E-2</v>
      </c>
      <c r="M119" s="162" t="s">
        <v>595</v>
      </c>
      <c r="N119" s="168">
        <v>41939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9">
        <v>9</v>
      </c>
      <c r="B120" s="160">
        <v>41913</v>
      </c>
      <c r="C120" s="160"/>
      <c r="D120" s="161" t="s">
        <v>637</v>
      </c>
      <c r="E120" s="162" t="s">
        <v>604</v>
      </c>
      <c r="F120" s="163">
        <v>86</v>
      </c>
      <c r="G120" s="162" t="s">
        <v>625</v>
      </c>
      <c r="H120" s="162">
        <v>99</v>
      </c>
      <c r="I120" s="164">
        <v>140</v>
      </c>
      <c r="J120" s="165" t="s">
        <v>638</v>
      </c>
      <c r="K120" s="166">
        <f t="shared" si="86"/>
        <v>13</v>
      </c>
      <c r="L120" s="167">
        <f t="shared" si="87"/>
        <v>0.15116279069767441</v>
      </c>
      <c r="M120" s="162" t="s">
        <v>595</v>
      </c>
      <c r="N120" s="168">
        <v>41939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9">
        <v>10</v>
      </c>
      <c r="B121" s="160">
        <v>41926</v>
      </c>
      <c r="C121" s="160"/>
      <c r="D121" s="161" t="s">
        <v>639</v>
      </c>
      <c r="E121" s="162" t="s">
        <v>604</v>
      </c>
      <c r="F121" s="163">
        <v>496.6</v>
      </c>
      <c r="G121" s="162" t="s">
        <v>625</v>
      </c>
      <c r="H121" s="162">
        <v>621</v>
      </c>
      <c r="I121" s="164">
        <v>580</v>
      </c>
      <c r="J121" s="165" t="s">
        <v>626</v>
      </c>
      <c r="K121" s="166">
        <f t="shared" si="86"/>
        <v>124.39999999999998</v>
      </c>
      <c r="L121" s="167">
        <f t="shared" si="87"/>
        <v>0.25050342327829234</v>
      </c>
      <c r="M121" s="162" t="s">
        <v>595</v>
      </c>
      <c r="N121" s="168">
        <v>42605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9">
        <v>11</v>
      </c>
      <c r="B122" s="160">
        <v>41926</v>
      </c>
      <c r="C122" s="160"/>
      <c r="D122" s="161" t="s">
        <v>640</v>
      </c>
      <c r="E122" s="162" t="s">
        <v>604</v>
      </c>
      <c r="F122" s="163">
        <v>2481.9</v>
      </c>
      <c r="G122" s="162" t="s">
        <v>625</v>
      </c>
      <c r="H122" s="162">
        <v>2840</v>
      </c>
      <c r="I122" s="164">
        <v>2870</v>
      </c>
      <c r="J122" s="165" t="s">
        <v>641</v>
      </c>
      <c r="K122" s="166">
        <f t="shared" si="86"/>
        <v>358.09999999999991</v>
      </c>
      <c r="L122" s="167">
        <f t="shared" si="87"/>
        <v>0.14428462065353154</v>
      </c>
      <c r="M122" s="162" t="s">
        <v>595</v>
      </c>
      <c r="N122" s="168">
        <v>42017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9">
        <v>12</v>
      </c>
      <c r="B123" s="160">
        <v>41928</v>
      </c>
      <c r="C123" s="160"/>
      <c r="D123" s="161" t="s">
        <v>642</v>
      </c>
      <c r="E123" s="162" t="s">
        <v>604</v>
      </c>
      <c r="F123" s="163">
        <v>84.5</v>
      </c>
      <c r="G123" s="162" t="s">
        <v>625</v>
      </c>
      <c r="H123" s="162">
        <v>93</v>
      </c>
      <c r="I123" s="164">
        <v>110</v>
      </c>
      <c r="J123" s="165" t="s">
        <v>643</v>
      </c>
      <c r="K123" s="166">
        <f t="shared" si="86"/>
        <v>8.5</v>
      </c>
      <c r="L123" s="167">
        <f t="shared" si="87"/>
        <v>0.10059171597633136</v>
      </c>
      <c r="M123" s="162" t="s">
        <v>595</v>
      </c>
      <c r="N123" s="168">
        <v>41939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9">
        <v>13</v>
      </c>
      <c r="B124" s="160">
        <v>41928</v>
      </c>
      <c r="C124" s="160"/>
      <c r="D124" s="161" t="s">
        <v>644</v>
      </c>
      <c r="E124" s="162" t="s">
        <v>604</v>
      </c>
      <c r="F124" s="163">
        <v>401</v>
      </c>
      <c r="G124" s="162" t="s">
        <v>625</v>
      </c>
      <c r="H124" s="162">
        <v>428</v>
      </c>
      <c r="I124" s="164">
        <v>450</v>
      </c>
      <c r="J124" s="165" t="s">
        <v>645</v>
      </c>
      <c r="K124" s="166">
        <f t="shared" si="86"/>
        <v>27</v>
      </c>
      <c r="L124" s="167">
        <f t="shared" si="87"/>
        <v>6.7331670822942641E-2</v>
      </c>
      <c r="M124" s="162" t="s">
        <v>595</v>
      </c>
      <c r="N124" s="168">
        <v>42020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9">
        <v>14</v>
      </c>
      <c r="B125" s="160">
        <v>41928</v>
      </c>
      <c r="C125" s="160"/>
      <c r="D125" s="161" t="s">
        <v>646</v>
      </c>
      <c r="E125" s="162" t="s">
        <v>604</v>
      </c>
      <c r="F125" s="163">
        <v>101</v>
      </c>
      <c r="G125" s="162" t="s">
        <v>625</v>
      </c>
      <c r="H125" s="162">
        <v>112</v>
      </c>
      <c r="I125" s="164">
        <v>120</v>
      </c>
      <c r="J125" s="165" t="s">
        <v>647</v>
      </c>
      <c r="K125" s="166">
        <f t="shared" si="86"/>
        <v>11</v>
      </c>
      <c r="L125" s="167">
        <f t="shared" si="87"/>
        <v>0.10891089108910891</v>
      </c>
      <c r="M125" s="162" t="s">
        <v>595</v>
      </c>
      <c r="N125" s="168">
        <v>41939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9">
        <v>15</v>
      </c>
      <c r="B126" s="160">
        <v>41954</v>
      </c>
      <c r="C126" s="160"/>
      <c r="D126" s="161" t="s">
        <v>648</v>
      </c>
      <c r="E126" s="162" t="s">
        <v>604</v>
      </c>
      <c r="F126" s="163">
        <v>59</v>
      </c>
      <c r="G126" s="162" t="s">
        <v>625</v>
      </c>
      <c r="H126" s="162">
        <v>76</v>
      </c>
      <c r="I126" s="164">
        <v>76</v>
      </c>
      <c r="J126" s="165" t="s">
        <v>626</v>
      </c>
      <c r="K126" s="166">
        <f t="shared" si="86"/>
        <v>17</v>
      </c>
      <c r="L126" s="167">
        <f t="shared" si="87"/>
        <v>0.28813559322033899</v>
      </c>
      <c r="M126" s="162" t="s">
        <v>595</v>
      </c>
      <c r="N126" s="168">
        <v>43032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9">
        <v>16</v>
      </c>
      <c r="B127" s="160">
        <v>41954</v>
      </c>
      <c r="C127" s="160"/>
      <c r="D127" s="161" t="s">
        <v>637</v>
      </c>
      <c r="E127" s="162" t="s">
        <v>604</v>
      </c>
      <c r="F127" s="163">
        <v>99</v>
      </c>
      <c r="G127" s="162" t="s">
        <v>625</v>
      </c>
      <c r="H127" s="162">
        <v>120</v>
      </c>
      <c r="I127" s="164">
        <v>120</v>
      </c>
      <c r="J127" s="165" t="s">
        <v>614</v>
      </c>
      <c r="K127" s="166">
        <f t="shared" si="86"/>
        <v>21</v>
      </c>
      <c r="L127" s="167">
        <f t="shared" si="87"/>
        <v>0.21212121212121213</v>
      </c>
      <c r="M127" s="162" t="s">
        <v>595</v>
      </c>
      <c r="N127" s="168">
        <v>41960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9">
        <v>17</v>
      </c>
      <c r="B128" s="160">
        <v>41956</v>
      </c>
      <c r="C128" s="160"/>
      <c r="D128" s="161" t="s">
        <v>649</v>
      </c>
      <c r="E128" s="162" t="s">
        <v>604</v>
      </c>
      <c r="F128" s="163">
        <v>22</v>
      </c>
      <c r="G128" s="162" t="s">
        <v>625</v>
      </c>
      <c r="H128" s="162">
        <v>33.549999999999997</v>
      </c>
      <c r="I128" s="164">
        <v>32</v>
      </c>
      <c r="J128" s="165" t="s">
        <v>650</v>
      </c>
      <c r="K128" s="166">
        <f t="shared" si="86"/>
        <v>11.549999999999997</v>
      </c>
      <c r="L128" s="167">
        <f t="shared" si="87"/>
        <v>0.52499999999999991</v>
      </c>
      <c r="M128" s="162" t="s">
        <v>595</v>
      </c>
      <c r="N128" s="168">
        <v>42188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9">
        <v>18</v>
      </c>
      <c r="B129" s="160">
        <v>41976</v>
      </c>
      <c r="C129" s="160"/>
      <c r="D129" s="161" t="s">
        <v>651</v>
      </c>
      <c r="E129" s="162" t="s">
        <v>604</v>
      </c>
      <c r="F129" s="163">
        <v>440</v>
      </c>
      <c r="G129" s="162" t="s">
        <v>625</v>
      </c>
      <c r="H129" s="162">
        <v>520</v>
      </c>
      <c r="I129" s="164">
        <v>520</v>
      </c>
      <c r="J129" s="165" t="s">
        <v>652</v>
      </c>
      <c r="K129" s="166">
        <f t="shared" si="86"/>
        <v>80</v>
      </c>
      <c r="L129" s="167">
        <f t="shared" si="87"/>
        <v>0.18181818181818182</v>
      </c>
      <c r="M129" s="162" t="s">
        <v>595</v>
      </c>
      <c r="N129" s="168">
        <v>42208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9">
        <v>19</v>
      </c>
      <c r="B130" s="160">
        <v>41976</v>
      </c>
      <c r="C130" s="160"/>
      <c r="D130" s="161" t="s">
        <v>653</v>
      </c>
      <c r="E130" s="162" t="s">
        <v>604</v>
      </c>
      <c r="F130" s="163">
        <v>360</v>
      </c>
      <c r="G130" s="162" t="s">
        <v>625</v>
      </c>
      <c r="H130" s="162">
        <v>427</v>
      </c>
      <c r="I130" s="164">
        <v>425</v>
      </c>
      <c r="J130" s="165" t="s">
        <v>654</v>
      </c>
      <c r="K130" s="166">
        <f t="shared" si="86"/>
        <v>67</v>
      </c>
      <c r="L130" s="167">
        <f t="shared" si="87"/>
        <v>0.18611111111111112</v>
      </c>
      <c r="M130" s="162" t="s">
        <v>595</v>
      </c>
      <c r="N130" s="168">
        <v>42058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9">
        <v>20</v>
      </c>
      <c r="B131" s="160">
        <v>42012</v>
      </c>
      <c r="C131" s="160"/>
      <c r="D131" s="161" t="s">
        <v>655</v>
      </c>
      <c r="E131" s="162" t="s">
        <v>604</v>
      </c>
      <c r="F131" s="163">
        <v>360</v>
      </c>
      <c r="G131" s="162" t="s">
        <v>625</v>
      </c>
      <c r="H131" s="162">
        <v>455</v>
      </c>
      <c r="I131" s="164">
        <v>420</v>
      </c>
      <c r="J131" s="165" t="s">
        <v>656</v>
      </c>
      <c r="K131" s="166">
        <f t="shared" si="86"/>
        <v>95</v>
      </c>
      <c r="L131" s="167">
        <f t="shared" si="87"/>
        <v>0.2638888888888889</v>
      </c>
      <c r="M131" s="162" t="s">
        <v>595</v>
      </c>
      <c r="N131" s="168">
        <v>42024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9">
        <v>21</v>
      </c>
      <c r="B132" s="160">
        <v>42012</v>
      </c>
      <c r="C132" s="160"/>
      <c r="D132" s="161" t="s">
        <v>657</v>
      </c>
      <c r="E132" s="162" t="s">
        <v>604</v>
      </c>
      <c r="F132" s="163">
        <v>130</v>
      </c>
      <c r="G132" s="162"/>
      <c r="H132" s="162">
        <v>175.5</v>
      </c>
      <c r="I132" s="164">
        <v>165</v>
      </c>
      <c r="J132" s="165" t="s">
        <v>658</v>
      </c>
      <c r="K132" s="166">
        <f t="shared" si="86"/>
        <v>45.5</v>
      </c>
      <c r="L132" s="167">
        <f t="shared" si="87"/>
        <v>0.35</v>
      </c>
      <c r="M132" s="162" t="s">
        <v>595</v>
      </c>
      <c r="N132" s="168">
        <v>43088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9">
        <v>22</v>
      </c>
      <c r="B133" s="160">
        <v>42040</v>
      </c>
      <c r="C133" s="160"/>
      <c r="D133" s="161" t="s">
        <v>404</v>
      </c>
      <c r="E133" s="162" t="s">
        <v>592</v>
      </c>
      <c r="F133" s="163">
        <v>98</v>
      </c>
      <c r="G133" s="162"/>
      <c r="H133" s="162">
        <v>120</v>
      </c>
      <c r="I133" s="164">
        <v>120</v>
      </c>
      <c r="J133" s="165" t="s">
        <v>626</v>
      </c>
      <c r="K133" s="166">
        <f t="shared" si="86"/>
        <v>22</v>
      </c>
      <c r="L133" s="167">
        <f t="shared" si="87"/>
        <v>0.22448979591836735</v>
      </c>
      <c r="M133" s="162" t="s">
        <v>595</v>
      </c>
      <c r="N133" s="168">
        <v>42753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9">
        <v>23</v>
      </c>
      <c r="B134" s="160">
        <v>42040</v>
      </c>
      <c r="C134" s="160"/>
      <c r="D134" s="161" t="s">
        <v>659</v>
      </c>
      <c r="E134" s="162" t="s">
        <v>592</v>
      </c>
      <c r="F134" s="163">
        <v>196</v>
      </c>
      <c r="G134" s="162"/>
      <c r="H134" s="162">
        <v>262</v>
      </c>
      <c r="I134" s="164">
        <v>255</v>
      </c>
      <c r="J134" s="165" t="s">
        <v>626</v>
      </c>
      <c r="K134" s="166">
        <f t="shared" si="86"/>
        <v>66</v>
      </c>
      <c r="L134" s="167">
        <f t="shared" si="87"/>
        <v>0.33673469387755101</v>
      </c>
      <c r="M134" s="162" t="s">
        <v>595</v>
      </c>
      <c r="N134" s="168">
        <v>42599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69">
        <v>24</v>
      </c>
      <c r="B135" s="170">
        <v>42067</v>
      </c>
      <c r="C135" s="170"/>
      <c r="D135" s="171" t="s">
        <v>403</v>
      </c>
      <c r="E135" s="172" t="s">
        <v>592</v>
      </c>
      <c r="F135" s="173">
        <v>235</v>
      </c>
      <c r="G135" s="173"/>
      <c r="H135" s="174">
        <v>77</v>
      </c>
      <c r="I135" s="174" t="s">
        <v>660</v>
      </c>
      <c r="J135" s="175" t="s">
        <v>661</v>
      </c>
      <c r="K135" s="176">
        <f t="shared" si="86"/>
        <v>-158</v>
      </c>
      <c r="L135" s="177">
        <f t="shared" si="87"/>
        <v>-0.67234042553191486</v>
      </c>
      <c r="M135" s="173" t="s">
        <v>605</v>
      </c>
      <c r="N135" s="170">
        <v>43522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9">
        <v>25</v>
      </c>
      <c r="B136" s="160">
        <v>42067</v>
      </c>
      <c r="C136" s="160"/>
      <c r="D136" s="161" t="s">
        <v>662</v>
      </c>
      <c r="E136" s="162" t="s">
        <v>592</v>
      </c>
      <c r="F136" s="163">
        <v>185</v>
      </c>
      <c r="G136" s="162"/>
      <c r="H136" s="162">
        <v>224</v>
      </c>
      <c r="I136" s="164" t="s">
        <v>663</v>
      </c>
      <c r="J136" s="165" t="s">
        <v>626</v>
      </c>
      <c r="K136" s="166">
        <f t="shared" si="86"/>
        <v>39</v>
      </c>
      <c r="L136" s="167">
        <f t="shared" si="87"/>
        <v>0.21081081081081082</v>
      </c>
      <c r="M136" s="162" t="s">
        <v>595</v>
      </c>
      <c r="N136" s="168">
        <v>42647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69">
        <v>26</v>
      </c>
      <c r="B137" s="170">
        <v>42090</v>
      </c>
      <c r="C137" s="170"/>
      <c r="D137" s="178" t="s">
        <v>664</v>
      </c>
      <c r="E137" s="173" t="s">
        <v>592</v>
      </c>
      <c r="F137" s="173">
        <v>49.5</v>
      </c>
      <c r="G137" s="174"/>
      <c r="H137" s="174">
        <v>15.85</v>
      </c>
      <c r="I137" s="174">
        <v>67</v>
      </c>
      <c r="J137" s="175" t="s">
        <v>665</v>
      </c>
      <c r="K137" s="174">
        <f t="shared" si="86"/>
        <v>-33.65</v>
      </c>
      <c r="L137" s="179">
        <f t="shared" si="87"/>
        <v>-0.67979797979797973</v>
      </c>
      <c r="M137" s="173" t="s">
        <v>605</v>
      </c>
      <c r="N137" s="180">
        <v>43627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9">
        <v>27</v>
      </c>
      <c r="B138" s="160">
        <v>42093</v>
      </c>
      <c r="C138" s="160"/>
      <c r="D138" s="161" t="s">
        <v>666</v>
      </c>
      <c r="E138" s="162" t="s">
        <v>592</v>
      </c>
      <c r="F138" s="163">
        <v>183.5</v>
      </c>
      <c r="G138" s="162"/>
      <c r="H138" s="162">
        <v>219</v>
      </c>
      <c r="I138" s="164">
        <v>218</v>
      </c>
      <c r="J138" s="165" t="s">
        <v>667</v>
      </c>
      <c r="K138" s="166">
        <f t="shared" si="86"/>
        <v>35.5</v>
      </c>
      <c r="L138" s="167">
        <f t="shared" si="87"/>
        <v>0.19346049046321526</v>
      </c>
      <c r="M138" s="162" t="s">
        <v>595</v>
      </c>
      <c r="N138" s="168">
        <v>42103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9">
        <v>28</v>
      </c>
      <c r="B139" s="160">
        <v>42114</v>
      </c>
      <c r="C139" s="160"/>
      <c r="D139" s="161" t="s">
        <v>668</v>
      </c>
      <c r="E139" s="162" t="s">
        <v>592</v>
      </c>
      <c r="F139" s="163">
        <f>(227+237)/2</f>
        <v>232</v>
      </c>
      <c r="G139" s="162"/>
      <c r="H139" s="162">
        <v>298</v>
      </c>
      <c r="I139" s="164">
        <v>298</v>
      </c>
      <c r="J139" s="165" t="s">
        <v>626</v>
      </c>
      <c r="K139" s="166">
        <f t="shared" si="86"/>
        <v>66</v>
      </c>
      <c r="L139" s="167">
        <f t="shared" si="87"/>
        <v>0.28448275862068967</v>
      </c>
      <c r="M139" s="162" t="s">
        <v>595</v>
      </c>
      <c r="N139" s="168">
        <v>42823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9">
        <v>29</v>
      </c>
      <c r="B140" s="160">
        <v>42128</v>
      </c>
      <c r="C140" s="160"/>
      <c r="D140" s="161" t="s">
        <v>669</v>
      </c>
      <c r="E140" s="162" t="s">
        <v>604</v>
      </c>
      <c r="F140" s="163">
        <v>385</v>
      </c>
      <c r="G140" s="162"/>
      <c r="H140" s="162">
        <f>212.5+331</f>
        <v>543.5</v>
      </c>
      <c r="I140" s="164">
        <v>510</v>
      </c>
      <c r="J140" s="165" t="s">
        <v>670</v>
      </c>
      <c r="K140" s="166">
        <f t="shared" si="86"/>
        <v>158.5</v>
      </c>
      <c r="L140" s="167">
        <f t="shared" si="87"/>
        <v>0.41168831168831171</v>
      </c>
      <c r="M140" s="162" t="s">
        <v>595</v>
      </c>
      <c r="N140" s="168">
        <v>42235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9">
        <v>30</v>
      </c>
      <c r="B141" s="160">
        <v>42128</v>
      </c>
      <c r="C141" s="160"/>
      <c r="D141" s="161" t="s">
        <v>671</v>
      </c>
      <c r="E141" s="162" t="s">
        <v>604</v>
      </c>
      <c r="F141" s="163">
        <v>115.5</v>
      </c>
      <c r="G141" s="162"/>
      <c r="H141" s="162">
        <v>146</v>
      </c>
      <c r="I141" s="164">
        <v>142</v>
      </c>
      <c r="J141" s="165" t="s">
        <v>672</v>
      </c>
      <c r="K141" s="166">
        <f t="shared" si="86"/>
        <v>30.5</v>
      </c>
      <c r="L141" s="167">
        <f t="shared" si="87"/>
        <v>0.26406926406926406</v>
      </c>
      <c r="M141" s="162" t="s">
        <v>595</v>
      </c>
      <c r="N141" s="168">
        <v>42202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9">
        <v>31</v>
      </c>
      <c r="B142" s="160">
        <v>42151</v>
      </c>
      <c r="C142" s="160"/>
      <c r="D142" s="161" t="s">
        <v>541</v>
      </c>
      <c r="E142" s="162" t="s">
        <v>604</v>
      </c>
      <c r="F142" s="163">
        <v>237.5</v>
      </c>
      <c r="G142" s="162"/>
      <c r="H142" s="162">
        <v>279.5</v>
      </c>
      <c r="I142" s="164">
        <v>278</v>
      </c>
      <c r="J142" s="165" t="s">
        <v>626</v>
      </c>
      <c r="K142" s="166">
        <f t="shared" si="86"/>
        <v>42</v>
      </c>
      <c r="L142" s="167">
        <f t="shared" si="87"/>
        <v>0.17684210526315788</v>
      </c>
      <c r="M142" s="162" t="s">
        <v>595</v>
      </c>
      <c r="N142" s="168">
        <v>42222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9">
        <v>32</v>
      </c>
      <c r="B143" s="160">
        <v>42174</v>
      </c>
      <c r="C143" s="160"/>
      <c r="D143" s="161" t="s">
        <v>644</v>
      </c>
      <c r="E143" s="162" t="s">
        <v>592</v>
      </c>
      <c r="F143" s="163">
        <v>340</v>
      </c>
      <c r="G143" s="162"/>
      <c r="H143" s="162">
        <v>448</v>
      </c>
      <c r="I143" s="164">
        <v>448</v>
      </c>
      <c r="J143" s="165" t="s">
        <v>626</v>
      </c>
      <c r="K143" s="166">
        <f t="shared" si="86"/>
        <v>108</v>
      </c>
      <c r="L143" s="167">
        <f t="shared" si="87"/>
        <v>0.31764705882352939</v>
      </c>
      <c r="M143" s="162" t="s">
        <v>595</v>
      </c>
      <c r="N143" s="168">
        <v>43018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9">
        <v>33</v>
      </c>
      <c r="B144" s="160">
        <v>42191</v>
      </c>
      <c r="C144" s="160"/>
      <c r="D144" s="161" t="s">
        <v>673</v>
      </c>
      <c r="E144" s="162" t="s">
        <v>592</v>
      </c>
      <c r="F144" s="163">
        <v>390</v>
      </c>
      <c r="G144" s="162"/>
      <c r="H144" s="162">
        <v>460</v>
      </c>
      <c r="I144" s="164">
        <v>460</v>
      </c>
      <c r="J144" s="165" t="s">
        <v>626</v>
      </c>
      <c r="K144" s="166">
        <f t="shared" si="86"/>
        <v>70</v>
      </c>
      <c r="L144" s="167">
        <f t="shared" si="87"/>
        <v>0.17948717948717949</v>
      </c>
      <c r="M144" s="162" t="s">
        <v>595</v>
      </c>
      <c r="N144" s="168">
        <v>42478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69">
        <v>34</v>
      </c>
      <c r="B145" s="170">
        <v>42195</v>
      </c>
      <c r="C145" s="170"/>
      <c r="D145" s="171" t="s">
        <v>674</v>
      </c>
      <c r="E145" s="172" t="s">
        <v>592</v>
      </c>
      <c r="F145" s="173">
        <v>122.5</v>
      </c>
      <c r="G145" s="173"/>
      <c r="H145" s="174">
        <v>61</v>
      </c>
      <c r="I145" s="174">
        <v>172</v>
      </c>
      <c r="J145" s="175" t="s">
        <v>675</v>
      </c>
      <c r="K145" s="176">
        <f t="shared" si="86"/>
        <v>-61.5</v>
      </c>
      <c r="L145" s="177">
        <f t="shared" si="87"/>
        <v>-0.50204081632653064</v>
      </c>
      <c r="M145" s="173" t="s">
        <v>605</v>
      </c>
      <c r="N145" s="170">
        <v>43333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9">
        <v>35</v>
      </c>
      <c r="B146" s="160">
        <v>42219</v>
      </c>
      <c r="C146" s="160"/>
      <c r="D146" s="161" t="s">
        <v>676</v>
      </c>
      <c r="E146" s="162" t="s">
        <v>592</v>
      </c>
      <c r="F146" s="163">
        <v>297.5</v>
      </c>
      <c r="G146" s="162"/>
      <c r="H146" s="162">
        <v>350</v>
      </c>
      <c r="I146" s="164">
        <v>360</v>
      </c>
      <c r="J146" s="165" t="s">
        <v>677</v>
      </c>
      <c r="K146" s="166">
        <f t="shared" si="86"/>
        <v>52.5</v>
      </c>
      <c r="L146" s="167">
        <f t="shared" si="87"/>
        <v>0.17647058823529413</v>
      </c>
      <c r="M146" s="162" t="s">
        <v>595</v>
      </c>
      <c r="N146" s="168">
        <v>42232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9">
        <v>36</v>
      </c>
      <c r="B147" s="160">
        <v>42219</v>
      </c>
      <c r="C147" s="160"/>
      <c r="D147" s="161" t="s">
        <v>678</v>
      </c>
      <c r="E147" s="162" t="s">
        <v>592</v>
      </c>
      <c r="F147" s="163">
        <v>115.5</v>
      </c>
      <c r="G147" s="162"/>
      <c r="H147" s="162">
        <v>149</v>
      </c>
      <c r="I147" s="164">
        <v>140</v>
      </c>
      <c r="J147" s="165" t="s">
        <v>679</v>
      </c>
      <c r="K147" s="166">
        <f t="shared" si="86"/>
        <v>33.5</v>
      </c>
      <c r="L147" s="167">
        <f t="shared" si="87"/>
        <v>0.29004329004329005</v>
      </c>
      <c r="M147" s="162" t="s">
        <v>595</v>
      </c>
      <c r="N147" s="168">
        <v>42740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9">
        <v>37</v>
      </c>
      <c r="B148" s="160">
        <v>42251</v>
      </c>
      <c r="C148" s="160"/>
      <c r="D148" s="161" t="s">
        <v>541</v>
      </c>
      <c r="E148" s="162" t="s">
        <v>592</v>
      </c>
      <c r="F148" s="163">
        <v>226</v>
      </c>
      <c r="G148" s="162"/>
      <c r="H148" s="162">
        <v>292</v>
      </c>
      <c r="I148" s="164">
        <v>292</v>
      </c>
      <c r="J148" s="165" t="s">
        <v>680</v>
      </c>
      <c r="K148" s="166">
        <f t="shared" si="86"/>
        <v>66</v>
      </c>
      <c r="L148" s="167">
        <f t="shared" si="87"/>
        <v>0.29203539823008851</v>
      </c>
      <c r="M148" s="162" t="s">
        <v>595</v>
      </c>
      <c r="N148" s="168">
        <v>42286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9">
        <v>38</v>
      </c>
      <c r="B149" s="160">
        <v>42254</v>
      </c>
      <c r="C149" s="160"/>
      <c r="D149" s="161" t="s">
        <v>668</v>
      </c>
      <c r="E149" s="162" t="s">
        <v>592</v>
      </c>
      <c r="F149" s="163">
        <v>232.5</v>
      </c>
      <c r="G149" s="162"/>
      <c r="H149" s="162">
        <v>312.5</v>
      </c>
      <c r="I149" s="164">
        <v>310</v>
      </c>
      <c r="J149" s="165" t="s">
        <v>626</v>
      </c>
      <c r="K149" s="166">
        <f t="shared" si="86"/>
        <v>80</v>
      </c>
      <c r="L149" s="167">
        <f t="shared" si="87"/>
        <v>0.34408602150537637</v>
      </c>
      <c r="M149" s="162" t="s">
        <v>595</v>
      </c>
      <c r="N149" s="168">
        <v>42823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9">
        <v>39</v>
      </c>
      <c r="B150" s="160">
        <v>42268</v>
      </c>
      <c r="C150" s="160"/>
      <c r="D150" s="161" t="s">
        <v>681</v>
      </c>
      <c r="E150" s="162" t="s">
        <v>592</v>
      </c>
      <c r="F150" s="163">
        <v>196.5</v>
      </c>
      <c r="G150" s="162"/>
      <c r="H150" s="162">
        <v>238</v>
      </c>
      <c r="I150" s="164">
        <v>238</v>
      </c>
      <c r="J150" s="165" t="s">
        <v>680</v>
      </c>
      <c r="K150" s="166">
        <f t="shared" si="86"/>
        <v>41.5</v>
      </c>
      <c r="L150" s="167">
        <f t="shared" si="87"/>
        <v>0.21119592875318066</v>
      </c>
      <c r="M150" s="162" t="s">
        <v>595</v>
      </c>
      <c r="N150" s="168">
        <v>42291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9">
        <v>40</v>
      </c>
      <c r="B151" s="160">
        <v>42271</v>
      </c>
      <c r="C151" s="160"/>
      <c r="D151" s="161" t="s">
        <v>624</v>
      </c>
      <c r="E151" s="162" t="s">
        <v>592</v>
      </c>
      <c r="F151" s="163">
        <v>65</v>
      </c>
      <c r="G151" s="162"/>
      <c r="H151" s="162">
        <v>82</v>
      </c>
      <c r="I151" s="164">
        <v>82</v>
      </c>
      <c r="J151" s="165" t="s">
        <v>680</v>
      </c>
      <c r="K151" s="166">
        <f t="shared" si="86"/>
        <v>17</v>
      </c>
      <c r="L151" s="167">
        <f t="shared" si="87"/>
        <v>0.26153846153846155</v>
      </c>
      <c r="M151" s="162" t="s">
        <v>595</v>
      </c>
      <c r="N151" s="168">
        <v>42578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9">
        <v>41</v>
      </c>
      <c r="B152" s="160">
        <v>42291</v>
      </c>
      <c r="C152" s="160"/>
      <c r="D152" s="161" t="s">
        <v>682</v>
      </c>
      <c r="E152" s="162" t="s">
        <v>592</v>
      </c>
      <c r="F152" s="163">
        <v>144</v>
      </c>
      <c r="G152" s="162"/>
      <c r="H152" s="162">
        <v>182.5</v>
      </c>
      <c r="I152" s="164">
        <v>181</v>
      </c>
      <c r="J152" s="165" t="s">
        <v>680</v>
      </c>
      <c r="K152" s="166">
        <f t="shared" si="86"/>
        <v>38.5</v>
      </c>
      <c r="L152" s="167">
        <f t="shared" si="87"/>
        <v>0.2673611111111111</v>
      </c>
      <c r="M152" s="162" t="s">
        <v>595</v>
      </c>
      <c r="N152" s="168">
        <v>42817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9">
        <v>42</v>
      </c>
      <c r="B153" s="160">
        <v>42291</v>
      </c>
      <c r="C153" s="160"/>
      <c r="D153" s="161" t="s">
        <v>683</v>
      </c>
      <c r="E153" s="162" t="s">
        <v>592</v>
      </c>
      <c r="F153" s="163">
        <v>264</v>
      </c>
      <c r="G153" s="162"/>
      <c r="H153" s="162">
        <v>311</v>
      </c>
      <c r="I153" s="164">
        <v>311</v>
      </c>
      <c r="J153" s="165" t="s">
        <v>680</v>
      </c>
      <c r="K153" s="166">
        <f t="shared" si="86"/>
        <v>47</v>
      </c>
      <c r="L153" s="167">
        <f t="shared" si="87"/>
        <v>0.17803030303030304</v>
      </c>
      <c r="M153" s="162" t="s">
        <v>595</v>
      </c>
      <c r="N153" s="168">
        <v>42604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9">
        <v>43</v>
      </c>
      <c r="B154" s="160">
        <v>42318</v>
      </c>
      <c r="C154" s="160"/>
      <c r="D154" s="161" t="s">
        <v>684</v>
      </c>
      <c r="E154" s="162" t="s">
        <v>604</v>
      </c>
      <c r="F154" s="163">
        <v>549.5</v>
      </c>
      <c r="G154" s="162"/>
      <c r="H154" s="162">
        <v>630</v>
      </c>
      <c r="I154" s="164">
        <v>630</v>
      </c>
      <c r="J154" s="165" t="s">
        <v>680</v>
      </c>
      <c r="K154" s="166">
        <f t="shared" si="86"/>
        <v>80.5</v>
      </c>
      <c r="L154" s="167">
        <f t="shared" si="87"/>
        <v>0.1464968152866242</v>
      </c>
      <c r="M154" s="162" t="s">
        <v>595</v>
      </c>
      <c r="N154" s="168">
        <v>42419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9">
        <v>44</v>
      </c>
      <c r="B155" s="160">
        <v>42342</v>
      </c>
      <c r="C155" s="160"/>
      <c r="D155" s="161" t="s">
        <v>685</v>
      </c>
      <c r="E155" s="162" t="s">
        <v>592</v>
      </c>
      <c r="F155" s="163">
        <v>1027.5</v>
      </c>
      <c r="G155" s="162"/>
      <c r="H155" s="162">
        <v>1315</v>
      </c>
      <c r="I155" s="164">
        <v>1250</v>
      </c>
      <c r="J155" s="165" t="s">
        <v>680</v>
      </c>
      <c r="K155" s="166">
        <f t="shared" si="86"/>
        <v>287.5</v>
      </c>
      <c r="L155" s="167">
        <f t="shared" si="87"/>
        <v>0.27980535279805352</v>
      </c>
      <c r="M155" s="162" t="s">
        <v>595</v>
      </c>
      <c r="N155" s="168">
        <v>43244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9">
        <v>45</v>
      </c>
      <c r="B156" s="160">
        <v>42367</v>
      </c>
      <c r="C156" s="160"/>
      <c r="D156" s="161" t="s">
        <v>686</v>
      </c>
      <c r="E156" s="162" t="s">
        <v>592</v>
      </c>
      <c r="F156" s="163">
        <v>465</v>
      </c>
      <c r="G156" s="162"/>
      <c r="H156" s="162">
        <v>540</v>
      </c>
      <c r="I156" s="164">
        <v>540</v>
      </c>
      <c r="J156" s="165" t="s">
        <v>680</v>
      </c>
      <c r="K156" s="166">
        <f t="shared" si="86"/>
        <v>75</v>
      </c>
      <c r="L156" s="167">
        <f t="shared" si="87"/>
        <v>0.16129032258064516</v>
      </c>
      <c r="M156" s="162" t="s">
        <v>595</v>
      </c>
      <c r="N156" s="168">
        <v>42530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9">
        <v>46</v>
      </c>
      <c r="B157" s="160">
        <v>42380</v>
      </c>
      <c r="C157" s="160"/>
      <c r="D157" s="161" t="s">
        <v>404</v>
      </c>
      <c r="E157" s="162" t="s">
        <v>604</v>
      </c>
      <c r="F157" s="163">
        <v>81</v>
      </c>
      <c r="G157" s="162"/>
      <c r="H157" s="162">
        <v>110</v>
      </c>
      <c r="I157" s="164">
        <v>110</v>
      </c>
      <c r="J157" s="165" t="s">
        <v>680</v>
      </c>
      <c r="K157" s="166">
        <f t="shared" si="86"/>
        <v>29</v>
      </c>
      <c r="L157" s="167">
        <f t="shared" si="87"/>
        <v>0.35802469135802467</v>
      </c>
      <c r="M157" s="162" t="s">
        <v>595</v>
      </c>
      <c r="N157" s="168">
        <v>42745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9">
        <v>47</v>
      </c>
      <c r="B158" s="160">
        <v>42382</v>
      </c>
      <c r="C158" s="160"/>
      <c r="D158" s="161" t="s">
        <v>687</v>
      </c>
      <c r="E158" s="162" t="s">
        <v>604</v>
      </c>
      <c r="F158" s="163">
        <v>417.5</v>
      </c>
      <c r="G158" s="162"/>
      <c r="H158" s="162">
        <v>547</v>
      </c>
      <c r="I158" s="164">
        <v>535</v>
      </c>
      <c r="J158" s="165" t="s">
        <v>680</v>
      </c>
      <c r="K158" s="166">
        <f t="shared" si="86"/>
        <v>129.5</v>
      </c>
      <c r="L158" s="167">
        <f t="shared" si="87"/>
        <v>0.31017964071856285</v>
      </c>
      <c r="M158" s="162" t="s">
        <v>595</v>
      </c>
      <c r="N158" s="168">
        <v>42578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9">
        <v>48</v>
      </c>
      <c r="B159" s="160">
        <v>42408</v>
      </c>
      <c r="C159" s="160"/>
      <c r="D159" s="161" t="s">
        <v>688</v>
      </c>
      <c r="E159" s="162" t="s">
        <v>592</v>
      </c>
      <c r="F159" s="163">
        <v>650</v>
      </c>
      <c r="G159" s="162"/>
      <c r="H159" s="162">
        <v>800</v>
      </c>
      <c r="I159" s="164">
        <v>800</v>
      </c>
      <c r="J159" s="165" t="s">
        <v>680</v>
      </c>
      <c r="K159" s="166">
        <f t="shared" si="86"/>
        <v>150</v>
      </c>
      <c r="L159" s="167">
        <f t="shared" si="87"/>
        <v>0.23076923076923078</v>
      </c>
      <c r="M159" s="162" t="s">
        <v>595</v>
      </c>
      <c r="N159" s="168">
        <v>43154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9">
        <v>49</v>
      </c>
      <c r="B160" s="160">
        <v>42433</v>
      </c>
      <c r="C160" s="160"/>
      <c r="D160" s="161" t="s">
        <v>237</v>
      </c>
      <c r="E160" s="162" t="s">
        <v>592</v>
      </c>
      <c r="F160" s="163">
        <v>437.5</v>
      </c>
      <c r="G160" s="162"/>
      <c r="H160" s="162">
        <v>504.5</v>
      </c>
      <c r="I160" s="164">
        <v>522</v>
      </c>
      <c r="J160" s="165" t="s">
        <v>689</v>
      </c>
      <c r="K160" s="166">
        <f t="shared" si="86"/>
        <v>67</v>
      </c>
      <c r="L160" s="167">
        <f t="shared" si="87"/>
        <v>0.15314285714285714</v>
      </c>
      <c r="M160" s="162" t="s">
        <v>595</v>
      </c>
      <c r="N160" s="168">
        <v>42480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9">
        <v>50</v>
      </c>
      <c r="B161" s="160">
        <v>42438</v>
      </c>
      <c r="C161" s="160"/>
      <c r="D161" s="161" t="s">
        <v>690</v>
      </c>
      <c r="E161" s="162" t="s">
        <v>592</v>
      </c>
      <c r="F161" s="163">
        <v>189.5</v>
      </c>
      <c r="G161" s="162"/>
      <c r="H161" s="162">
        <v>218</v>
      </c>
      <c r="I161" s="164">
        <v>218</v>
      </c>
      <c r="J161" s="165" t="s">
        <v>680</v>
      </c>
      <c r="K161" s="166">
        <f t="shared" si="86"/>
        <v>28.5</v>
      </c>
      <c r="L161" s="167">
        <f t="shared" si="87"/>
        <v>0.15039577836411611</v>
      </c>
      <c r="M161" s="162" t="s">
        <v>595</v>
      </c>
      <c r="N161" s="168">
        <v>43034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69">
        <v>51</v>
      </c>
      <c r="B162" s="170">
        <v>42471</v>
      </c>
      <c r="C162" s="170"/>
      <c r="D162" s="178" t="s">
        <v>691</v>
      </c>
      <c r="E162" s="173" t="s">
        <v>592</v>
      </c>
      <c r="F162" s="173">
        <v>36.5</v>
      </c>
      <c r="G162" s="174"/>
      <c r="H162" s="174">
        <v>15.85</v>
      </c>
      <c r="I162" s="174">
        <v>60</v>
      </c>
      <c r="J162" s="175" t="s">
        <v>692</v>
      </c>
      <c r="K162" s="176">
        <f t="shared" si="86"/>
        <v>-20.65</v>
      </c>
      <c r="L162" s="177">
        <f t="shared" si="87"/>
        <v>-0.5657534246575342</v>
      </c>
      <c r="M162" s="173" t="s">
        <v>605</v>
      </c>
      <c r="N162" s="181">
        <v>43627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9">
        <v>52</v>
      </c>
      <c r="B163" s="160">
        <v>42472</v>
      </c>
      <c r="C163" s="160"/>
      <c r="D163" s="161" t="s">
        <v>693</v>
      </c>
      <c r="E163" s="162" t="s">
        <v>592</v>
      </c>
      <c r="F163" s="163">
        <v>93</v>
      </c>
      <c r="G163" s="162"/>
      <c r="H163" s="162">
        <v>149</v>
      </c>
      <c r="I163" s="164">
        <v>140</v>
      </c>
      <c r="J163" s="165" t="s">
        <v>694</v>
      </c>
      <c r="K163" s="166">
        <f t="shared" si="86"/>
        <v>56</v>
      </c>
      <c r="L163" s="167">
        <f t="shared" si="87"/>
        <v>0.60215053763440862</v>
      </c>
      <c r="M163" s="162" t="s">
        <v>595</v>
      </c>
      <c r="N163" s="168">
        <v>42740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9">
        <v>53</v>
      </c>
      <c r="B164" s="160">
        <v>42472</v>
      </c>
      <c r="C164" s="160"/>
      <c r="D164" s="161" t="s">
        <v>695</v>
      </c>
      <c r="E164" s="162" t="s">
        <v>592</v>
      </c>
      <c r="F164" s="163">
        <v>130</v>
      </c>
      <c r="G164" s="162"/>
      <c r="H164" s="162">
        <v>150</v>
      </c>
      <c r="I164" s="164" t="s">
        <v>696</v>
      </c>
      <c r="J164" s="165" t="s">
        <v>680</v>
      </c>
      <c r="K164" s="166">
        <f t="shared" si="86"/>
        <v>20</v>
      </c>
      <c r="L164" s="167">
        <f t="shared" si="87"/>
        <v>0.15384615384615385</v>
      </c>
      <c r="M164" s="162" t="s">
        <v>595</v>
      </c>
      <c r="N164" s="168">
        <v>42564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9">
        <v>54</v>
      </c>
      <c r="B165" s="160">
        <v>42473</v>
      </c>
      <c r="C165" s="160"/>
      <c r="D165" s="161" t="s">
        <v>697</v>
      </c>
      <c r="E165" s="162" t="s">
        <v>592</v>
      </c>
      <c r="F165" s="163">
        <v>196</v>
      </c>
      <c r="G165" s="162"/>
      <c r="H165" s="162">
        <v>299</v>
      </c>
      <c r="I165" s="164">
        <v>299</v>
      </c>
      <c r="J165" s="165" t="s">
        <v>680</v>
      </c>
      <c r="K165" s="166">
        <v>103</v>
      </c>
      <c r="L165" s="167">
        <v>0.52551020408163296</v>
      </c>
      <c r="M165" s="162" t="s">
        <v>595</v>
      </c>
      <c r="N165" s="168">
        <v>42620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9">
        <v>55</v>
      </c>
      <c r="B166" s="160">
        <v>42473</v>
      </c>
      <c r="C166" s="160"/>
      <c r="D166" s="161" t="s">
        <v>698</v>
      </c>
      <c r="E166" s="162" t="s">
        <v>592</v>
      </c>
      <c r="F166" s="163">
        <v>88</v>
      </c>
      <c r="G166" s="162"/>
      <c r="H166" s="162">
        <v>103</v>
      </c>
      <c r="I166" s="164">
        <v>103</v>
      </c>
      <c r="J166" s="165" t="s">
        <v>680</v>
      </c>
      <c r="K166" s="166">
        <v>15</v>
      </c>
      <c r="L166" s="167">
        <v>0.170454545454545</v>
      </c>
      <c r="M166" s="162" t="s">
        <v>595</v>
      </c>
      <c r="N166" s="168">
        <v>42530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9">
        <v>56</v>
      </c>
      <c r="B167" s="160">
        <v>42492</v>
      </c>
      <c r="C167" s="160"/>
      <c r="D167" s="161" t="s">
        <v>699</v>
      </c>
      <c r="E167" s="162" t="s">
        <v>592</v>
      </c>
      <c r="F167" s="163">
        <v>127.5</v>
      </c>
      <c r="G167" s="162"/>
      <c r="H167" s="162">
        <v>148</v>
      </c>
      <c r="I167" s="164" t="s">
        <v>700</v>
      </c>
      <c r="J167" s="165" t="s">
        <v>680</v>
      </c>
      <c r="K167" s="166">
        <f t="shared" ref="K167:K171" si="88">H167-F167</f>
        <v>20.5</v>
      </c>
      <c r="L167" s="167">
        <f t="shared" ref="L167:L171" si="89">K167/F167</f>
        <v>0.16078431372549021</v>
      </c>
      <c r="M167" s="162" t="s">
        <v>595</v>
      </c>
      <c r="N167" s="168">
        <v>42564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9">
        <v>57</v>
      </c>
      <c r="B168" s="160">
        <v>42493</v>
      </c>
      <c r="C168" s="160"/>
      <c r="D168" s="161" t="s">
        <v>701</v>
      </c>
      <c r="E168" s="162" t="s">
        <v>592</v>
      </c>
      <c r="F168" s="163">
        <v>675</v>
      </c>
      <c r="G168" s="162"/>
      <c r="H168" s="162">
        <v>815</v>
      </c>
      <c r="I168" s="164" t="s">
        <v>702</v>
      </c>
      <c r="J168" s="165" t="s">
        <v>680</v>
      </c>
      <c r="K168" s="166">
        <f t="shared" si="88"/>
        <v>140</v>
      </c>
      <c r="L168" s="167">
        <f t="shared" si="89"/>
        <v>0.2074074074074074</v>
      </c>
      <c r="M168" s="162" t="s">
        <v>595</v>
      </c>
      <c r="N168" s="168">
        <v>43154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69">
        <v>58</v>
      </c>
      <c r="B169" s="170">
        <v>42522</v>
      </c>
      <c r="C169" s="170"/>
      <c r="D169" s="171" t="s">
        <v>703</v>
      </c>
      <c r="E169" s="172" t="s">
        <v>592</v>
      </c>
      <c r="F169" s="173">
        <v>500</v>
      </c>
      <c r="G169" s="173"/>
      <c r="H169" s="174">
        <v>232.5</v>
      </c>
      <c r="I169" s="174" t="s">
        <v>704</v>
      </c>
      <c r="J169" s="175" t="s">
        <v>705</v>
      </c>
      <c r="K169" s="176">
        <f t="shared" si="88"/>
        <v>-267.5</v>
      </c>
      <c r="L169" s="177">
        <f t="shared" si="89"/>
        <v>-0.53500000000000003</v>
      </c>
      <c r="M169" s="173" t="s">
        <v>605</v>
      </c>
      <c r="N169" s="170">
        <v>43735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9">
        <v>59</v>
      </c>
      <c r="B170" s="160">
        <v>42527</v>
      </c>
      <c r="C170" s="160"/>
      <c r="D170" s="161" t="s">
        <v>543</v>
      </c>
      <c r="E170" s="162" t="s">
        <v>592</v>
      </c>
      <c r="F170" s="163">
        <v>110</v>
      </c>
      <c r="G170" s="162"/>
      <c r="H170" s="162">
        <v>126.5</v>
      </c>
      <c r="I170" s="164">
        <v>125</v>
      </c>
      <c r="J170" s="165" t="s">
        <v>632</v>
      </c>
      <c r="K170" s="166">
        <f t="shared" si="88"/>
        <v>16.5</v>
      </c>
      <c r="L170" s="167">
        <f t="shared" si="89"/>
        <v>0.15</v>
      </c>
      <c r="M170" s="162" t="s">
        <v>595</v>
      </c>
      <c r="N170" s="168">
        <v>42552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9">
        <v>60</v>
      </c>
      <c r="B171" s="160">
        <v>42538</v>
      </c>
      <c r="C171" s="160"/>
      <c r="D171" s="161" t="s">
        <v>706</v>
      </c>
      <c r="E171" s="162" t="s">
        <v>592</v>
      </c>
      <c r="F171" s="163">
        <v>44</v>
      </c>
      <c r="G171" s="162"/>
      <c r="H171" s="162">
        <v>69.5</v>
      </c>
      <c r="I171" s="164">
        <v>69.5</v>
      </c>
      <c r="J171" s="165" t="s">
        <v>707</v>
      </c>
      <c r="K171" s="166">
        <f t="shared" si="88"/>
        <v>25.5</v>
      </c>
      <c r="L171" s="167">
        <f t="shared" si="89"/>
        <v>0.57954545454545459</v>
      </c>
      <c r="M171" s="162" t="s">
        <v>595</v>
      </c>
      <c r="N171" s="168">
        <v>42977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9">
        <v>61</v>
      </c>
      <c r="B172" s="160">
        <v>42549</v>
      </c>
      <c r="C172" s="160"/>
      <c r="D172" s="161" t="s">
        <v>708</v>
      </c>
      <c r="E172" s="162" t="s">
        <v>592</v>
      </c>
      <c r="F172" s="163">
        <v>262.5</v>
      </c>
      <c r="G172" s="162"/>
      <c r="H172" s="162">
        <v>340</v>
      </c>
      <c r="I172" s="164">
        <v>333</v>
      </c>
      <c r="J172" s="165" t="s">
        <v>709</v>
      </c>
      <c r="K172" s="166">
        <v>77.5</v>
      </c>
      <c r="L172" s="167">
        <v>0.29523809523809502</v>
      </c>
      <c r="M172" s="162" t="s">
        <v>595</v>
      </c>
      <c r="N172" s="168">
        <v>43017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9">
        <v>62</v>
      </c>
      <c r="B173" s="160">
        <v>42549</v>
      </c>
      <c r="C173" s="160"/>
      <c r="D173" s="161" t="s">
        <v>710</v>
      </c>
      <c r="E173" s="162" t="s">
        <v>592</v>
      </c>
      <c r="F173" s="163">
        <v>840</v>
      </c>
      <c r="G173" s="162"/>
      <c r="H173" s="162">
        <v>1230</v>
      </c>
      <c r="I173" s="164">
        <v>1230</v>
      </c>
      <c r="J173" s="165" t="s">
        <v>680</v>
      </c>
      <c r="K173" s="166">
        <v>390</v>
      </c>
      <c r="L173" s="167">
        <v>0.46428571428571402</v>
      </c>
      <c r="M173" s="162" t="s">
        <v>595</v>
      </c>
      <c r="N173" s="168">
        <v>42649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2">
        <v>63</v>
      </c>
      <c r="B174" s="183">
        <v>42556</v>
      </c>
      <c r="C174" s="183"/>
      <c r="D174" s="184" t="s">
        <v>711</v>
      </c>
      <c r="E174" s="185" t="s">
        <v>592</v>
      </c>
      <c r="F174" s="185">
        <v>395</v>
      </c>
      <c r="G174" s="186"/>
      <c r="H174" s="186">
        <f>(468.5+342.5)/2</f>
        <v>405.5</v>
      </c>
      <c r="I174" s="186">
        <v>510</v>
      </c>
      <c r="J174" s="187" t="s">
        <v>712</v>
      </c>
      <c r="K174" s="188">
        <f t="shared" ref="K174:K180" si="90">H174-F174</f>
        <v>10.5</v>
      </c>
      <c r="L174" s="189">
        <f t="shared" ref="L174:L180" si="91">K174/F174</f>
        <v>2.6582278481012658E-2</v>
      </c>
      <c r="M174" s="185" t="s">
        <v>613</v>
      </c>
      <c r="N174" s="183">
        <v>43606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9">
        <v>64</v>
      </c>
      <c r="B175" s="170">
        <v>42584</v>
      </c>
      <c r="C175" s="170"/>
      <c r="D175" s="171" t="s">
        <v>713</v>
      </c>
      <c r="E175" s="172" t="s">
        <v>604</v>
      </c>
      <c r="F175" s="173">
        <f>169.5-12.8</f>
        <v>156.69999999999999</v>
      </c>
      <c r="G175" s="173"/>
      <c r="H175" s="174">
        <v>77</v>
      </c>
      <c r="I175" s="174" t="s">
        <v>714</v>
      </c>
      <c r="J175" s="175" t="s">
        <v>715</v>
      </c>
      <c r="K175" s="176">
        <f t="shared" si="90"/>
        <v>-79.699999999999989</v>
      </c>
      <c r="L175" s="177">
        <f t="shared" si="91"/>
        <v>-0.50861518825781749</v>
      </c>
      <c r="M175" s="173" t="s">
        <v>605</v>
      </c>
      <c r="N175" s="170">
        <v>43522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9">
        <v>65</v>
      </c>
      <c r="B176" s="170">
        <v>42586</v>
      </c>
      <c r="C176" s="170"/>
      <c r="D176" s="171" t="s">
        <v>716</v>
      </c>
      <c r="E176" s="172" t="s">
        <v>592</v>
      </c>
      <c r="F176" s="173">
        <v>400</v>
      </c>
      <c r="G176" s="173"/>
      <c r="H176" s="174">
        <v>305</v>
      </c>
      <c r="I176" s="174">
        <v>475</v>
      </c>
      <c r="J176" s="175" t="s">
        <v>717</v>
      </c>
      <c r="K176" s="176">
        <f t="shared" si="90"/>
        <v>-95</v>
      </c>
      <c r="L176" s="177">
        <f t="shared" si="91"/>
        <v>-0.23749999999999999</v>
      </c>
      <c r="M176" s="173" t="s">
        <v>605</v>
      </c>
      <c r="N176" s="170">
        <v>43606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9">
        <v>66</v>
      </c>
      <c r="B177" s="160">
        <v>42593</v>
      </c>
      <c r="C177" s="160"/>
      <c r="D177" s="161" t="s">
        <v>718</v>
      </c>
      <c r="E177" s="162" t="s">
        <v>592</v>
      </c>
      <c r="F177" s="163">
        <v>86.5</v>
      </c>
      <c r="G177" s="162"/>
      <c r="H177" s="162">
        <v>130</v>
      </c>
      <c r="I177" s="164">
        <v>130</v>
      </c>
      <c r="J177" s="165" t="s">
        <v>719</v>
      </c>
      <c r="K177" s="166">
        <f t="shared" si="90"/>
        <v>43.5</v>
      </c>
      <c r="L177" s="167">
        <f t="shared" si="91"/>
        <v>0.50289017341040465</v>
      </c>
      <c r="M177" s="162" t="s">
        <v>595</v>
      </c>
      <c r="N177" s="168">
        <v>43091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69">
        <v>67</v>
      </c>
      <c r="B178" s="170">
        <v>42600</v>
      </c>
      <c r="C178" s="170"/>
      <c r="D178" s="171" t="s">
        <v>122</v>
      </c>
      <c r="E178" s="172" t="s">
        <v>592</v>
      </c>
      <c r="F178" s="173">
        <v>133.5</v>
      </c>
      <c r="G178" s="173"/>
      <c r="H178" s="174">
        <v>126.5</v>
      </c>
      <c r="I178" s="174">
        <v>178</v>
      </c>
      <c r="J178" s="175" t="s">
        <v>720</v>
      </c>
      <c r="K178" s="176">
        <f t="shared" si="90"/>
        <v>-7</v>
      </c>
      <c r="L178" s="177">
        <f t="shared" si="91"/>
        <v>-5.2434456928838954E-2</v>
      </c>
      <c r="M178" s="173" t="s">
        <v>605</v>
      </c>
      <c r="N178" s="170">
        <v>42615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9">
        <v>68</v>
      </c>
      <c r="B179" s="160">
        <v>42613</v>
      </c>
      <c r="C179" s="160"/>
      <c r="D179" s="161" t="s">
        <v>721</v>
      </c>
      <c r="E179" s="162" t="s">
        <v>592</v>
      </c>
      <c r="F179" s="163">
        <v>560</v>
      </c>
      <c r="G179" s="162"/>
      <c r="H179" s="162">
        <v>725</v>
      </c>
      <c r="I179" s="164">
        <v>725</v>
      </c>
      <c r="J179" s="165" t="s">
        <v>626</v>
      </c>
      <c r="K179" s="166">
        <f t="shared" si="90"/>
        <v>165</v>
      </c>
      <c r="L179" s="167">
        <f t="shared" si="91"/>
        <v>0.29464285714285715</v>
      </c>
      <c r="M179" s="162" t="s">
        <v>595</v>
      </c>
      <c r="N179" s="168">
        <v>42456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9">
        <v>69</v>
      </c>
      <c r="B180" s="160">
        <v>42614</v>
      </c>
      <c r="C180" s="160"/>
      <c r="D180" s="161" t="s">
        <v>722</v>
      </c>
      <c r="E180" s="162" t="s">
        <v>592</v>
      </c>
      <c r="F180" s="163">
        <v>160.5</v>
      </c>
      <c r="G180" s="162"/>
      <c r="H180" s="162">
        <v>210</v>
      </c>
      <c r="I180" s="164">
        <v>210</v>
      </c>
      <c r="J180" s="165" t="s">
        <v>626</v>
      </c>
      <c r="K180" s="166">
        <f t="shared" si="90"/>
        <v>49.5</v>
      </c>
      <c r="L180" s="167">
        <f t="shared" si="91"/>
        <v>0.30841121495327101</v>
      </c>
      <c r="M180" s="162" t="s">
        <v>595</v>
      </c>
      <c r="N180" s="168">
        <v>42871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9">
        <v>70</v>
      </c>
      <c r="B181" s="160">
        <v>42646</v>
      </c>
      <c r="C181" s="160"/>
      <c r="D181" s="161" t="s">
        <v>416</v>
      </c>
      <c r="E181" s="162" t="s">
        <v>592</v>
      </c>
      <c r="F181" s="163">
        <v>430</v>
      </c>
      <c r="G181" s="162"/>
      <c r="H181" s="162">
        <v>596</v>
      </c>
      <c r="I181" s="164">
        <v>575</v>
      </c>
      <c r="J181" s="165" t="s">
        <v>723</v>
      </c>
      <c r="K181" s="166">
        <v>166</v>
      </c>
      <c r="L181" s="167">
        <v>0.38604651162790699</v>
      </c>
      <c r="M181" s="162" t="s">
        <v>595</v>
      </c>
      <c r="N181" s="168">
        <v>42769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9">
        <v>71</v>
      </c>
      <c r="B182" s="160">
        <v>42657</v>
      </c>
      <c r="C182" s="160"/>
      <c r="D182" s="161" t="s">
        <v>724</v>
      </c>
      <c r="E182" s="162" t="s">
        <v>592</v>
      </c>
      <c r="F182" s="163">
        <v>280</v>
      </c>
      <c r="G182" s="162"/>
      <c r="H182" s="162">
        <v>345</v>
      </c>
      <c r="I182" s="164">
        <v>345</v>
      </c>
      <c r="J182" s="165" t="s">
        <v>626</v>
      </c>
      <c r="K182" s="166">
        <f t="shared" ref="K182:K187" si="92">H182-F182</f>
        <v>65</v>
      </c>
      <c r="L182" s="167">
        <f t="shared" ref="L182:L183" si="93">K182/F182</f>
        <v>0.23214285714285715</v>
      </c>
      <c r="M182" s="162" t="s">
        <v>595</v>
      </c>
      <c r="N182" s="168">
        <v>42814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9">
        <v>72</v>
      </c>
      <c r="B183" s="160">
        <v>42657</v>
      </c>
      <c r="C183" s="160"/>
      <c r="D183" s="161" t="s">
        <v>725</v>
      </c>
      <c r="E183" s="162" t="s">
        <v>592</v>
      </c>
      <c r="F183" s="163">
        <v>245</v>
      </c>
      <c r="G183" s="162"/>
      <c r="H183" s="162">
        <v>325.5</v>
      </c>
      <c r="I183" s="164">
        <v>330</v>
      </c>
      <c r="J183" s="165" t="s">
        <v>726</v>
      </c>
      <c r="K183" s="166">
        <f t="shared" si="92"/>
        <v>80.5</v>
      </c>
      <c r="L183" s="167">
        <f t="shared" si="93"/>
        <v>0.32857142857142857</v>
      </c>
      <c r="M183" s="162" t="s">
        <v>595</v>
      </c>
      <c r="N183" s="168">
        <v>42769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9">
        <v>73</v>
      </c>
      <c r="B184" s="160">
        <v>42660</v>
      </c>
      <c r="C184" s="160"/>
      <c r="D184" s="161" t="s">
        <v>727</v>
      </c>
      <c r="E184" s="162" t="s">
        <v>592</v>
      </c>
      <c r="F184" s="163">
        <v>125</v>
      </c>
      <c r="G184" s="162"/>
      <c r="H184" s="162">
        <v>160</v>
      </c>
      <c r="I184" s="164">
        <v>160</v>
      </c>
      <c r="J184" s="165" t="s">
        <v>680</v>
      </c>
      <c r="K184" s="166">
        <f t="shared" si="92"/>
        <v>35</v>
      </c>
      <c r="L184" s="167">
        <v>0.28000000000000003</v>
      </c>
      <c r="M184" s="162" t="s">
        <v>595</v>
      </c>
      <c r="N184" s="168">
        <v>42803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9">
        <v>74</v>
      </c>
      <c r="B185" s="160">
        <v>42660</v>
      </c>
      <c r="C185" s="160"/>
      <c r="D185" s="161" t="s">
        <v>728</v>
      </c>
      <c r="E185" s="162" t="s">
        <v>592</v>
      </c>
      <c r="F185" s="163">
        <v>114</v>
      </c>
      <c r="G185" s="162"/>
      <c r="H185" s="162">
        <v>145</v>
      </c>
      <c r="I185" s="164">
        <v>145</v>
      </c>
      <c r="J185" s="165" t="s">
        <v>680</v>
      </c>
      <c r="K185" s="166">
        <f t="shared" si="92"/>
        <v>31</v>
      </c>
      <c r="L185" s="167">
        <f t="shared" ref="L185:L187" si="94">K185/F185</f>
        <v>0.27192982456140352</v>
      </c>
      <c r="M185" s="162" t="s">
        <v>595</v>
      </c>
      <c r="N185" s="168">
        <v>42859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9">
        <v>75</v>
      </c>
      <c r="B186" s="160">
        <v>42660</v>
      </c>
      <c r="C186" s="160"/>
      <c r="D186" s="161" t="s">
        <v>729</v>
      </c>
      <c r="E186" s="162" t="s">
        <v>592</v>
      </c>
      <c r="F186" s="163">
        <v>212</v>
      </c>
      <c r="G186" s="162"/>
      <c r="H186" s="162">
        <v>280</v>
      </c>
      <c r="I186" s="164">
        <v>276</v>
      </c>
      <c r="J186" s="165" t="s">
        <v>730</v>
      </c>
      <c r="K186" s="166">
        <f t="shared" si="92"/>
        <v>68</v>
      </c>
      <c r="L186" s="167">
        <f t="shared" si="94"/>
        <v>0.32075471698113206</v>
      </c>
      <c r="M186" s="162" t="s">
        <v>595</v>
      </c>
      <c r="N186" s="168">
        <v>42858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9">
        <v>76</v>
      </c>
      <c r="B187" s="160">
        <v>42678</v>
      </c>
      <c r="C187" s="160"/>
      <c r="D187" s="161" t="s">
        <v>465</v>
      </c>
      <c r="E187" s="162" t="s">
        <v>592</v>
      </c>
      <c r="F187" s="163">
        <v>155</v>
      </c>
      <c r="G187" s="162"/>
      <c r="H187" s="162">
        <v>210</v>
      </c>
      <c r="I187" s="164">
        <v>210</v>
      </c>
      <c r="J187" s="165" t="s">
        <v>731</v>
      </c>
      <c r="K187" s="166">
        <f t="shared" si="92"/>
        <v>55</v>
      </c>
      <c r="L187" s="167">
        <f t="shared" si="94"/>
        <v>0.35483870967741937</v>
      </c>
      <c r="M187" s="162" t="s">
        <v>595</v>
      </c>
      <c r="N187" s="168">
        <v>42944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69">
        <v>77</v>
      </c>
      <c r="B188" s="170">
        <v>42710</v>
      </c>
      <c r="C188" s="170"/>
      <c r="D188" s="171" t="s">
        <v>732</v>
      </c>
      <c r="E188" s="172" t="s">
        <v>592</v>
      </c>
      <c r="F188" s="173">
        <v>150.5</v>
      </c>
      <c r="G188" s="173"/>
      <c r="H188" s="174">
        <v>72.5</v>
      </c>
      <c r="I188" s="174">
        <v>174</v>
      </c>
      <c r="J188" s="175" t="s">
        <v>733</v>
      </c>
      <c r="K188" s="176">
        <v>-78</v>
      </c>
      <c r="L188" s="177">
        <v>-0.51827242524916906</v>
      </c>
      <c r="M188" s="173" t="s">
        <v>605</v>
      </c>
      <c r="N188" s="170">
        <v>43333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9">
        <v>78</v>
      </c>
      <c r="B189" s="160">
        <v>42712</v>
      </c>
      <c r="C189" s="160"/>
      <c r="D189" s="161" t="s">
        <v>734</v>
      </c>
      <c r="E189" s="162" t="s">
        <v>592</v>
      </c>
      <c r="F189" s="163">
        <v>380</v>
      </c>
      <c r="G189" s="162"/>
      <c r="H189" s="162">
        <v>478</v>
      </c>
      <c r="I189" s="164">
        <v>468</v>
      </c>
      <c r="J189" s="165" t="s">
        <v>680</v>
      </c>
      <c r="K189" s="166">
        <f t="shared" ref="K189:K191" si="95">H189-F189</f>
        <v>98</v>
      </c>
      <c r="L189" s="167">
        <f t="shared" ref="L189:L191" si="96">K189/F189</f>
        <v>0.25789473684210529</v>
      </c>
      <c r="M189" s="162" t="s">
        <v>595</v>
      </c>
      <c r="N189" s="168">
        <v>43025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9">
        <v>79</v>
      </c>
      <c r="B190" s="160">
        <v>42734</v>
      </c>
      <c r="C190" s="160"/>
      <c r="D190" s="161" t="s">
        <v>121</v>
      </c>
      <c r="E190" s="162" t="s">
        <v>592</v>
      </c>
      <c r="F190" s="163">
        <v>305</v>
      </c>
      <c r="G190" s="162"/>
      <c r="H190" s="162">
        <v>375</v>
      </c>
      <c r="I190" s="164">
        <v>375</v>
      </c>
      <c r="J190" s="165" t="s">
        <v>680</v>
      </c>
      <c r="K190" s="166">
        <f t="shared" si="95"/>
        <v>70</v>
      </c>
      <c r="L190" s="167">
        <f t="shared" si="96"/>
        <v>0.22950819672131148</v>
      </c>
      <c r="M190" s="162" t="s">
        <v>595</v>
      </c>
      <c r="N190" s="168">
        <v>42768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9">
        <v>80</v>
      </c>
      <c r="B191" s="160">
        <v>42739</v>
      </c>
      <c r="C191" s="160"/>
      <c r="D191" s="161" t="s">
        <v>104</v>
      </c>
      <c r="E191" s="162" t="s">
        <v>592</v>
      </c>
      <c r="F191" s="163">
        <v>99.5</v>
      </c>
      <c r="G191" s="162"/>
      <c r="H191" s="162">
        <v>158</v>
      </c>
      <c r="I191" s="164">
        <v>158</v>
      </c>
      <c r="J191" s="165" t="s">
        <v>680</v>
      </c>
      <c r="K191" s="166">
        <f t="shared" si="95"/>
        <v>58.5</v>
      </c>
      <c r="L191" s="167">
        <f t="shared" si="96"/>
        <v>0.5879396984924623</v>
      </c>
      <c r="M191" s="162" t="s">
        <v>595</v>
      </c>
      <c r="N191" s="168">
        <v>42898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9">
        <v>81</v>
      </c>
      <c r="B192" s="160">
        <v>42739</v>
      </c>
      <c r="C192" s="160"/>
      <c r="D192" s="161" t="s">
        <v>104</v>
      </c>
      <c r="E192" s="162" t="s">
        <v>592</v>
      </c>
      <c r="F192" s="163">
        <v>99.5</v>
      </c>
      <c r="G192" s="162"/>
      <c r="H192" s="162">
        <v>158</v>
      </c>
      <c r="I192" s="164">
        <v>158</v>
      </c>
      <c r="J192" s="165" t="s">
        <v>680</v>
      </c>
      <c r="K192" s="166">
        <v>58.5</v>
      </c>
      <c r="L192" s="167">
        <v>0.58793969849246197</v>
      </c>
      <c r="M192" s="162" t="s">
        <v>595</v>
      </c>
      <c r="N192" s="168">
        <v>42898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9">
        <v>82</v>
      </c>
      <c r="B193" s="160">
        <v>42786</v>
      </c>
      <c r="C193" s="160"/>
      <c r="D193" s="161" t="s">
        <v>210</v>
      </c>
      <c r="E193" s="162" t="s">
        <v>592</v>
      </c>
      <c r="F193" s="163">
        <v>140.5</v>
      </c>
      <c r="G193" s="162"/>
      <c r="H193" s="162">
        <v>220</v>
      </c>
      <c r="I193" s="164">
        <v>220</v>
      </c>
      <c r="J193" s="165" t="s">
        <v>680</v>
      </c>
      <c r="K193" s="166">
        <f>H193-F193</f>
        <v>79.5</v>
      </c>
      <c r="L193" s="167">
        <f>K193/F193</f>
        <v>0.5658362989323843</v>
      </c>
      <c r="M193" s="162" t="s">
        <v>595</v>
      </c>
      <c r="N193" s="168">
        <v>42864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9">
        <v>83</v>
      </c>
      <c r="B194" s="160">
        <v>42786</v>
      </c>
      <c r="C194" s="160"/>
      <c r="D194" s="161" t="s">
        <v>735</v>
      </c>
      <c r="E194" s="162" t="s">
        <v>592</v>
      </c>
      <c r="F194" s="163">
        <v>202.5</v>
      </c>
      <c r="G194" s="162"/>
      <c r="H194" s="162">
        <v>234</v>
      </c>
      <c r="I194" s="164">
        <v>234</v>
      </c>
      <c r="J194" s="165" t="s">
        <v>680</v>
      </c>
      <c r="K194" s="166">
        <v>31.5</v>
      </c>
      <c r="L194" s="167">
        <v>0.155555555555556</v>
      </c>
      <c r="M194" s="162" t="s">
        <v>595</v>
      </c>
      <c r="N194" s="168">
        <v>42836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9">
        <v>84</v>
      </c>
      <c r="B195" s="160">
        <v>42818</v>
      </c>
      <c r="C195" s="160"/>
      <c r="D195" s="161" t="s">
        <v>736</v>
      </c>
      <c r="E195" s="162" t="s">
        <v>592</v>
      </c>
      <c r="F195" s="163">
        <v>300.5</v>
      </c>
      <c r="G195" s="162"/>
      <c r="H195" s="162">
        <v>417.5</v>
      </c>
      <c r="I195" s="164">
        <v>420</v>
      </c>
      <c r="J195" s="165" t="s">
        <v>737</v>
      </c>
      <c r="K195" s="166">
        <f>H195-F195</f>
        <v>117</v>
      </c>
      <c r="L195" s="167">
        <f>K195/F195</f>
        <v>0.38935108153078202</v>
      </c>
      <c r="M195" s="162" t="s">
        <v>595</v>
      </c>
      <c r="N195" s="168">
        <v>43070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9">
        <v>85</v>
      </c>
      <c r="B196" s="160">
        <v>42818</v>
      </c>
      <c r="C196" s="160"/>
      <c r="D196" s="161" t="s">
        <v>710</v>
      </c>
      <c r="E196" s="162" t="s">
        <v>592</v>
      </c>
      <c r="F196" s="163">
        <v>850</v>
      </c>
      <c r="G196" s="162"/>
      <c r="H196" s="162">
        <v>1042.5</v>
      </c>
      <c r="I196" s="164">
        <v>1023</v>
      </c>
      <c r="J196" s="165" t="s">
        <v>738</v>
      </c>
      <c r="K196" s="166">
        <v>192.5</v>
      </c>
      <c r="L196" s="167">
        <v>0.22647058823529401</v>
      </c>
      <c r="M196" s="162" t="s">
        <v>595</v>
      </c>
      <c r="N196" s="168">
        <v>42830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9">
        <v>86</v>
      </c>
      <c r="B197" s="160">
        <v>42830</v>
      </c>
      <c r="C197" s="160"/>
      <c r="D197" s="161" t="s">
        <v>496</v>
      </c>
      <c r="E197" s="162" t="s">
        <v>592</v>
      </c>
      <c r="F197" s="163">
        <v>785</v>
      </c>
      <c r="G197" s="162"/>
      <c r="H197" s="162">
        <v>930</v>
      </c>
      <c r="I197" s="164">
        <v>920</v>
      </c>
      <c r="J197" s="165" t="s">
        <v>739</v>
      </c>
      <c r="K197" s="166">
        <f>H197-F197</f>
        <v>145</v>
      </c>
      <c r="L197" s="167">
        <f>K197/F197</f>
        <v>0.18471337579617833</v>
      </c>
      <c r="M197" s="162" t="s">
        <v>595</v>
      </c>
      <c r="N197" s="168">
        <v>42976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69">
        <v>87</v>
      </c>
      <c r="B198" s="170">
        <v>42831</v>
      </c>
      <c r="C198" s="170"/>
      <c r="D198" s="171" t="s">
        <v>740</v>
      </c>
      <c r="E198" s="172" t="s">
        <v>592</v>
      </c>
      <c r="F198" s="173">
        <v>40</v>
      </c>
      <c r="G198" s="173"/>
      <c r="H198" s="174">
        <v>13.1</v>
      </c>
      <c r="I198" s="174">
        <v>60</v>
      </c>
      <c r="J198" s="175" t="s">
        <v>741</v>
      </c>
      <c r="K198" s="176">
        <v>-26.9</v>
      </c>
      <c r="L198" s="177">
        <v>-0.67249999999999999</v>
      </c>
      <c r="M198" s="173" t="s">
        <v>605</v>
      </c>
      <c r="N198" s="170">
        <v>43138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9">
        <v>88</v>
      </c>
      <c r="B199" s="160">
        <v>42837</v>
      </c>
      <c r="C199" s="160"/>
      <c r="D199" s="161" t="s">
        <v>102</v>
      </c>
      <c r="E199" s="162" t="s">
        <v>592</v>
      </c>
      <c r="F199" s="163">
        <v>289.5</v>
      </c>
      <c r="G199" s="162"/>
      <c r="H199" s="162">
        <v>354</v>
      </c>
      <c r="I199" s="164">
        <v>360</v>
      </c>
      <c r="J199" s="165" t="s">
        <v>742</v>
      </c>
      <c r="K199" s="166">
        <f t="shared" ref="K199:K207" si="97">H199-F199</f>
        <v>64.5</v>
      </c>
      <c r="L199" s="167">
        <f t="shared" ref="L199:L207" si="98">K199/F199</f>
        <v>0.22279792746113988</v>
      </c>
      <c r="M199" s="162" t="s">
        <v>595</v>
      </c>
      <c r="N199" s="168">
        <v>43040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9">
        <v>89</v>
      </c>
      <c r="B200" s="160">
        <v>42845</v>
      </c>
      <c r="C200" s="160"/>
      <c r="D200" s="161" t="s">
        <v>436</v>
      </c>
      <c r="E200" s="162" t="s">
        <v>592</v>
      </c>
      <c r="F200" s="163">
        <v>700</v>
      </c>
      <c r="G200" s="162"/>
      <c r="H200" s="162">
        <v>840</v>
      </c>
      <c r="I200" s="164">
        <v>840</v>
      </c>
      <c r="J200" s="165" t="s">
        <v>743</v>
      </c>
      <c r="K200" s="166">
        <f t="shared" si="97"/>
        <v>140</v>
      </c>
      <c r="L200" s="167">
        <f t="shared" si="98"/>
        <v>0.2</v>
      </c>
      <c r="M200" s="162" t="s">
        <v>595</v>
      </c>
      <c r="N200" s="168">
        <v>42893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9">
        <v>90</v>
      </c>
      <c r="B201" s="160">
        <v>42887</v>
      </c>
      <c r="C201" s="160"/>
      <c r="D201" s="161" t="s">
        <v>744</v>
      </c>
      <c r="E201" s="162" t="s">
        <v>592</v>
      </c>
      <c r="F201" s="163">
        <v>130</v>
      </c>
      <c r="G201" s="162"/>
      <c r="H201" s="162">
        <v>144.25</v>
      </c>
      <c r="I201" s="164">
        <v>170</v>
      </c>
      <c r="J201" s="165" t="s">
        <v>745</v>
      </c>
      <c r="K201" s="166">
        <f t="shared" si="97"/>
        <v>14.25</v>
      </c>
      <c r="L201" s="167">
        <f t="shared" si="98"/>
        <v>0.10961538461538461</v>
      </c>
      <c r="M201" s="162" t="s">
        <v>595</v>
      </c>
      <c r="N201" s="168">
        <v>43675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9">
        <v>91</v>
      </c>
      <c r="B202" s="160">
        <v>42901</v>
      </c>
      <c r="C202" s="160"/>
      <c r="D202" s="161" t="s">
        <v>746</v>
      </c>
      <c r="E202" s="162" t="s">
        <v>592</v>
      </c>
      <c r="F202" s="163">
        <v>214.5</v>
      </c>
      <c r="G202" s="162"/>
      <c r="H202" s="162">
        <v>262</v>
      </c>
      <c r="I202" s="164">
        <v>262</v>
      </c>
      <c r="J202" s="165" t="s">
        <v>615</v>
      </c>
      <c r="K202" s="166">
        <f t="shared" si="97"/>
        <v>47.5</v>
      </c>
      <c r="L202" s="167">
        <f t="shared" si="98"/>
        <v>0.22144522144522144</v>
      </c>
      <c r="M202" s="162" t="s">
        <v>595</v>
      </c>
      <c r="N202" s="168">
        <v>42977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0">
        <v>92</v>
      </c>
      <c r="B203" s="191">
        <v>42933</v>
      </c>
      <c r="C203" s="191"/>
      <c r="D203" s="192" t="s">
        <v>747</v>
      </c>
      <c r="E203" s="193" t="s">
        <v>592</v>
      </c>
      <c r="F203" s="194">
        <v>370</v>
      </c>
      <c r="G203" s="193"/>
      <c r="H203" s="193">
        <v>447.5</v>
      </c>
      <c r="I203" s="195">
        <v>450</v>
      </c>
      <c r="J203" s="196" t="s">
        <v>680</v>
      </c>
      <c r="K203" s="166">
        <f t="shared" si="97"/>
        <v>77.5</v>
      </c>
      <c r="L203" s="197">
        <f t="shared" si="98"/>
        <v>0.20945945945945946</v>
      </c>
      <c r="M203" s="193" t="s">
        <v>595</v>
      </c>
      <c r="N203" s="198">
        <v>43035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0">
        <v>93</v>
      </c>
      <c r="B204" s="191">
        <v>42943</v>
      </c>
      <c r="C204" s="191"/>
      <c r="D204" s="192" t="s">
        <v>208</v>
      </c>
      <c r="E204" s="193" t="s">
        <v>592</v>
      </c>
      <c r="F204" s="194">
        <v>657.5</v>
      </c>
      <c r="G204" s="193"/>
      <c r="H204" s="193">
        <v>825</v>
      </c>
      <c r="I204" s="195">
        <v>820</v>
      </c>
      <c r="J204" s="196" t="s">
        <v>680</v>
      </c>
      <c r="K204" s="166">
        <f t="shared" si="97"/>
        <v>167.5</v>
      </c>
      <c r="L204" s="197">
        <f t="shared" si="98"/>
        <v>0.25475285171102663</v>
      </c>
      <c r="M204" s="193" t="s">
        <v>595</v>
      </c>
      <c r="N204" s="198">
        <v>43090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9">
        <v>94</v>
      </c>
      <c r="B205" s="160">
        <v>42964</v>
      </c>
      <c r="C205" s="160"/>
      <c r="D205" s="161" t="s">
        <v>384</v>
      </c>
      <c r="E205" s="162" t="s">
        <v>592</v>
      </c>
      <c r="F205" s="163">
        <v>605</v>
      </c>
      <c r="G205" s="162"/>
      <c r="H205" s="162">
        <v>750</v>
      </c>
      <c r="I205" s="164">
        <v>750</v>
      </c>
      <c r="J205" s="165" t="s">
        <v>739</v>
      </c>
      <c r="K205" s="166">
        <f t="shared" si="97"/>
        <v>145</v>
      </c>
      <c r="L205" s="167">
        <f t="shared" si="98"/>
        <v>0.23966942148760331</v>
      </c>
      <c r="M205" s="162" t="s">
        <v>595</v>
      </c>
      <c r="N205" s="168">
        <v>43027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69">
        <v>95</v>
      </c>
      <c r="B206" s="170">
        <v>42979</v>
      </c>
      <c r="C206" s="170"/>
      <c r="D206" s="178" t="s">
        <v>748</v>
      </c>
      <c r="E206" s="173" t="s">
        <v>592</v>
      </c>
      <c r="F206" s="173">
        <v>255</v>
      </c>
      <c r="G206" s="174"/>
      <c r="H206" s="174">
        <v>217.25</v>
      </c>
      <c r="I206" s="174">
        <v>320</v>
      </c>
      <c r="J206" s="175" t="s">
        <v>749</v>
      </c>
      <c r="K206" s="176">
        <f t="shared" si="97"/>
        <v>-37.75</v>
      </c>
      <c r="L206" s="179">
        <f t="shared" si="98"/>
        <v>-0.14803921568627451</v>
      </c>
      <c r="M206" s="173" t="s">
        <v>605</v>
      </c>
      <c r="N206" s="170">
        <v>43661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9">
        <v>96</v>
      </c>
      <c r="B207" s="160">
        <v>42997</v>
      </c>
      <c r="C207" s="160"/>
      <c r="D207" s="161" t="s">
        <v>750</v>
      </c>
      <c r="E207" s="162" t="s">
        <v>592</v>
      </c>
      <c r="F207" s="163">
        <v>215</v>
      </c>
      <c r="G207" s="162"/>
      <c r="H207" s="162">
        <v>258</v>
      </c>
      <c r="I207" s="164">
        <v>258</v>
      </c>
      <c r="J207" s="165" t="s">
        <v>680</v>
      </c>
      <c r="K207" s="166">
        <f t="shared" si="97"/>
        <v>43</v>
      </c>
      <c r="L207" s="167">
        <f t="shared" si="98"/>
        <v>0.2</v>
      </c>
      <c r="M207" s="162" t="s">
        <v>595</v>
      </c>
      <c r="N207" s="168">
        <v>43040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9">
        <v>97</v>
      </c>
      <c r="B208" s="160">
        <v>42997</v>
      </c>
      <c r="C208" s="160"/>
      <c r="D208" s="161" t="s">
        <v>750</v>
      </c>
      <c r="E208" s="162" t="s">
        <v>592</v>
      </c>
      <c r="F208" s="163">
        <v>215</v>
      </c>
      <c r="G208" s="162"/>
      <c r="H208" s="162">
        <v>258</v>
      </c>
      <c r="I208" s="164">
        <v>258</v>
      </c>
      <c r="J208" s="196" t="s">
        <v>680</v>
      </c>
      <c r="K208" s="166">
        <v>43</v>
      </c>
      <c r="L208" s="167">
        <v>0.2</v>
      </c>
      <c r="M208" s="162" t="s">
        <v>595</v>
      </c>
      <c r="N208" s="168">
        <v>43040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0">
        <v>98</v>
      </c>
      <c r="B209" s="191">
        <v>42998</v>
      </c>
      <c r="C209" s="191"/>
      <c r="D209" s="192" t="s">
        <v>751</v>
      </c>
      <c r="E209" s="193" t="s">
        <v>592</v>
      </c>
      <c r="F209" s="163">
        <v>75</v>
      </c>
      <c r="G209" s="193"/>
      <c r="H209" s="193">
        <v>90</v>
      </c>
      <c r="I209" s="195">
        <v>90</v>
      </c>
      <c r="J209" s="165" t="s">
        <v>752</v>
      </c>
      <c r="K209" s="166">
        <f t="shared" ref="K209:K214" si="99">H209-F209</f>
        <v>15</v>
      </c>
      <c r="L209" s="167">
        <f t="shared" ref="L209:L214" si="100">K209/F209</f>
        <v>0.2</v>
      </c>
      <c r="M209" s="162" t="s">
        <v>595</v>
      </c>
      <c r="N209" s="168">
        <v>43019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0">
        <v>99</v>
      </c>
      <c r="B210" s="191">
        <v>43011</v>
      </c>
      <c r="C210" s="191"/>
      <c r="D210" s="192" t="s">
        <v>753</v>
      </c>
      <c r="E210" s="193" t="s">
        <v>592</v>
      </c>
      <c r="F210" s="194">
        <v>315</v>
      </c>
      <c r="G210" s="193"/>
      <c r="H210" s="193">
        <v>392</v>
      </c>
      <c r="I210" s="195">
        <v>384</v>
      </c>
      <c r="J210" s="196" t="s">
        <v>754</v>
      </c>
      <c r="K210" s="166">
        <f t="shared" si="99"/>
        <v>77</v>
      </c>
      <c r="L210" s="197">
        <f t="shared" si="100"/>
        <v>0.24444444444444444</v>
      </c>
      <c r="M210" s="193" t="s">
        <v>595</v>
      </c>
      <c r="N210" s="198">
        <v>43017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0">
        <v>100</v>
      </c>
      <c r="B211" s="191">
        <v>43013</v>
      </c>
      <c r="C211" s="191"/>
      <c r="D211" s="192" t="s">
        <v>469</v>
      </c>
      <c r="E211" s="193" t="s">
        <v>592</v>
      </c>
      <c r="F211" s="194">
        <v>145</v>
      </c>
      <c r="G211" s="193"/>
      <c r="H211" s="193">
        <v>179</v>
      </c>
      <c r="I211" s="195">
        <v>180</v>
      </c>
      <c r="J211" s="196" t="s">
        <v>755</v>
      </c>
      <c r="K211" s="166">
        <f t="shared" si="99"/>
        <v>34</v>
      </c>
      <c r="L211" s="197">
        <f t="shared" si="100"/>
        <v>0.23448275862068965</v>
      </c>
      <c r="M211" s="193" t="s">
        <v>595</v>
      </c>
      <c r="N211" s="198">
        <v>43025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0">
        <v>101</v>
      </c>
      <c r="B212" s="191">
        <v>43014</v>
      </c>
      <c r="C212" s="191"/>
      <c r="D212" s="192" t="s">
        <v>359</v>
      </c>
      <c r="E212" s="193" t="s">
        <v>592</v>
      </c>
      <c r="F212" s="194">
        <v>256</v>
      </c>
      <c r="G212" s="193"/>
      <c r="H212" s="193">
        <v>323</v>
      </c>
      <c r="I212" s="195">
        <v>320</v>
      </c>
      <c r="J212" s="196" t="s">
        <v>680</v>
      </c>
      <c r="K212" s="166">
        <f t="shared" si="99"/>
        <v>67</v>
      </c>
      <c r="L212" s="197">
        <f t="shared" si="100"/>
        <v>0.26171875</v>
      </c>
      <c r="M212" s="193" t="s">
        <v>595</v>
      </c>
      <c r="N212" s="198">
        <v>43067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0">
        <v>102</v>
      </c>
      <c r="B213" s="191">
        <v>43017</v>
      </c>
      <c r="C213" s="191"/>
      <c r="D213" s="192" t="s">
        <v>373</v>
      </c>
      <c r="E213" s="193" t="s">
        <v>592</v>
      </c>
      <c r="F213" s="194">
        <v>137.5</v>
      </c>
      <c r="G213" s="193"/>
      <c r="H213" s="193">
        <v>184</v>
      </c>
      <c r="I213" s="195">
        <v>183</v>
      </c>
      <c r="J213" s="196" t="s">
        <v>756</v>
      </c>
      <c r="K213" s="166">
        <f t="shared" si="99"/>
        <v>46.5</v>
      </c>
      <c r="L213" s="197">
        <f t="shared" si="100"/>
        <v>0.33818181818181819</v>
      </c>
      <c r="M213" s="193" t="s">
        <v>595</v>
      </c>
      <c r="N213" s="198">
        <v>43108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0">
        <v>103</v>
      </c>
      <c r="B214" s="191">
        <v>43018</v>
      </c>
      <c r="C214" s="191"/>
      <c r="D214" s="192" t="s">
        <v>757</v>
      </c>
      <c r="E214" s="193" t="s">
        <v>592</v>
      </c>
      <c r="F214" s="194">
        <v>125.5</v>
      </c>
      <c r="G214" s="193"/>
      <c r="H214" s="193">
        <v>158</v>
      </c>
      <c r="I214" s="195">
        <v>155</v>
      </c>
      <c r="J214" s="196" t="s">
        <v>758</v>
      </c>
      <c r="K214" s="166">
        <f t="shared" si="99"/>
        <v>32.5</v>
      </c>
      <c r="L214" s="197">
        <f t="shared" si="100"/>
        <v>0.25896414342629481</v>
      </c>
      <c r="M214" s="193" t="s">
        <v>595</v>
      </c>
      <c r="N214" s="198">
        <v>43067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0">
        <v>104</v>
      </c>
      <c r="B215" s="191">
        <v>43018</v>
      </c>
      <c r="C215" s="191"/>
      <c r="D215" s="192" t="s">
        <v>759</v>
      </c>
      <c r="E215" s="193" t="s">
        <v>592</v>
      </c>
      <c r="F215" s="194">
        <v>895</v>
      </c>
      <c r="G215" s="193"/>
      <c r="H215" s="193">
        <v>1122.5</v>
      </c>
      <c r="I215" s="195">
        <v>1078</v>
      </c>
      <c r="J215" s="196" t="s">
        <v>760</v>
      </c>
      <c r="K215" s="166">
        <v>227.5</v>
      </c>
      <c r="L215" s="197">
        <v>0.25418994413407803</v>
      </c>
      <c r="M215" s="193" t="s">
        <v>595</v>
      </c>
      <c r="N215" s="198">
        <v>43117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0">
        <v>105</v>
      </c>
      <c r="B216" s="191">
        <v>43020</v>
      </c>
      <c r="C216" s="191"/>
      <c r="D216" s="192" t="s">
        <v>368</v>
      </c>
      <c r="E216" s="193" t="s">
        <v>592</v>
      </c>
      <c r="F216" s="194">
        <v>525</v>
      </c>
      <c r="G216" s="193"/>
      <c r="H216" s="193">
        <v>629</v>
      </c>
      <c r="I216" s="195">
        <v>629</v>
      </c>
      <c r="J216" s="196" t="s">
        <v>680</v>
      </c>
      <c r="K216" s="166">
        <v>104</v>
      </c>
      <c r="L216" s="197">
        <v>0.19809523809523799</v>
      </c>
      <c r="M216" s="193" t="s">
        <v>595</v>
      </c>
      <c r="N216" s="198">
        <v>43119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0">
        <v>106</v>
      </c>
      <c r="B217" s="191">
        <v>43046</v>
      </c>
      <c r="C217" s="191"/>
      <c r="D217" s="192" t="s">
        <v>409</v>
      </c>
      <c r="E217" s="193" t="s">
        <v>592</v>
      </c>
      <c r="F217" s="194">
        <v>740</v>
      </c>
      <c r="G217" s="193"/>
      <c r="H217" s="193">
        <v>892.5</v>
      </c>
      <c r="I217" s="195">
        <v>900</v>
      </c>
      <c r="J217" s="196" t="s">
        <v>761</v>
      </c>
      <c r="K217" s="166">
        <f t="shared" ref="K217:K219" si="101">H217-F217</f>
        <v>152.5</v>
      </c>
      <c r="L217" s="197">
        <f t="shared" ref="L217:L219" si="102">K217/F217</f>
        <v>0.20608108108108109</v>
      </c>
      <c r="M217" s="193" t="s">
        <v>595</v>
      </c>
      <c r="N217" s="198">
        <v>43052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9">
        <v>107</v>
      </c>
      <c r="B218" s="160">
        <v>43073</v>
      </c>
      <c r="C218" s="160"/>
      <c r="D218" s="161" t="s">
        <v>762</v>
      </c>
      <c r="E218" s="162" t="s">
        <v>592</v>
      </c>
      <c r="F218" s="163">
        <v>118.5</v>
      </c>
      <c r="G218" s="162"/>
      <c r="H218" s="162">
        <v>143.5</v>
      </c>
      <c r="I218" s="164">
        <v>145</v>
      </c>
      <c r="J218" s="165" t="s">
        <v>763</v>
      </c>
      <c r="K218" s="166">
        <f t="shared" si="101"/>
        <v>25</v>
      </c>
      <c r="L218" s="167">
        <f t="shared" si="102"/>
        <v>0.2109704641350211</v>
      </c>
      <c r="M218" s="162" t="s">
        <v>595</v>
      </c>
      <c r="N218" s="168">
        <v>43097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69">
        <v>108</v>
      </c>
      <c r="B219" s="170">
        <v>43090</v>
      </c>
      <c r="C219" s="170"/>
      <c r="D219" s="171" t="s">
        <v>441</v>
      </c>
      <c r="E219" s="172" t="s">
        <v>592</v>
      </c>
      <c r="F219" s="173">
        <v>715</v>
      </c>
      <c r="G219" s="173"/>
      <c r="H219" s="174">
        <v>500</v>
      </c>
      <c r="I219" s="174">
        <v>872</v>
      </c>
      <c r="J219" s="175" t="s">
        <v>764</v>
      </c>
      <c r="K219" s="176">
        <f t="shared" si="101"/>
        <v>-215</v>
      </c>
      <c r="L219" s="177">
        <f t="shared" si="102"/>
        <v>-0.30069930069930068</v>
      </c>
      <c r="M219" s="173" t="s">
        <v>605</v>
      </c>
      <c r="N219" s="170">
        <v>43670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9">
        <v>109</v>
      </c>
      <c r="B220" s="160">
        <v>43098</v>
      </c>
      <c r="C220" s="160"/>
      <c r="D220" s="161" t="s">
        <v>753</v>
      </c>
      <c r="E220" s="162" t="s">
        <v>592</v>
      </c>
      <c r="F220" s="163">
        <v>435</v>
      </c>
      <c r="G220" s="162"/>
      <c r="H220" s="162">
        <v>542.5</v>
      </c>
      <c r="I220" s="164">
        <v>539</v>
      </c>
      <c r="J220" s="165" t="s">
        <v>680</v>
      </c>
      <c r="K220" s="166">
        <v>107.5</v>
      </c>
      <c r="L220" s="167">
        <v>0.247126436781609</v>
      </c>
      <c r="M220" s="162" t="s">
        <v>595</v>
      </c>
      <c r="N220" s="168">
        <v>43206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9">
        <v>110</v>
      </c>
      <c r="B221" s="160">
        <v>43098</v>
      </c>
      <c r="C221" s="160"/>
      <c r="D221" s="161" t="s">
        <v>561</v>
      </c>
      <c r="E221" s="162" t="s">
        <v>592</v>
      </c>
      <c r="F221" s="163">
        <v>885</v>
      </c>
      <c r="G221" s="162"/>
      <c r="H221" s="162">
        <v>1090</v>
      </c>
      <c r="I221" s="164">
        <v>1084</v>
      </c>
      <c r="J221" s="165" t="s">
        <v>680</v>
      </c>
      <c r="K221" s="166">
        <v>205</v>
      </c>
      <c r="L221" s="167">
        <v>0.23163841807909599</v>
      </c>
      <c r="M221" s="162" t="s">
        <v>595</v>
      </c>
      <c r="N221" s="168">
        <v>43213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9">
        <v>111</v>
      </c>
      <c r="B222" s="200">
        <v>43192</v>
      </c>
      <c r="C222" s="200"/>
      <c r="D222" s="178" t="s">
        <v>765</v>
      </c>
      <c r="E222" s="173" t="s">
        <v>592</v>
      </c>
      <c r="F222" s="201">
        <v>478.5</v>
      </c>
      <c r="G222" s="173"/>
      <c r="H222" s="173">
        <v>442</v>
      </c>
      <c r="I222" s="174">
        <v>613</v>
      </c>
      <c r="J222" s="175" t="s">
        <v>766</v>
      </c>
      <c r="K222" s="176">
        <f t="shared" ref="K222:K225" si="103">H222-F222</f>
        <v>-36.5</v>
      </c>
      <c r="L222" s="177">
        <f t="shared" ref="L222:L225" si="104">K222/F222</f>
        <v>-7.6280041797283177E-2</v>
      </c>
      <c r="M222" s="173" t="s">
        <v>605</v>
      </c>
      <c r="N222" s="170">
        <v>43762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69">
        <v>112</v>
      </c>
      <c r="B223" s="170">
        <v>43194</v>
      </c>
      <c r="C223" s="170"/>
      <c r="D223" s="171" t="s">
        <v>767</v>
      </c>
      <c r="E223" s="172" t="s">
        <v>592</v>
      </c>
      <c r="F223" s="173">
        <f>141.5-7.3</f>
        <v>134.19999999999999</v>
      </c>
      <c r="G223" s="173"/>
      <c r="H223" s="174">
        <v>77</v>
      </c>
      <c r="I223" s="174">
        <v>180</v>
      </c>
      <c r="J223" s="175" t="s">
        <v>768</v>
      </c>
      <c r="K223" s="176">
        <f t="shared" si="103"/>
        <v>-57.199999999999989</v>
      </c>
      <c r="L223" s="177">
        <f t="shared" si="104"/>
        <v>-0.42622950819672129</v>
      </c>
      <c r="M223" s="173" t="s">
        <v>605</v>
      </c>
      <c r="N223" s="170">
        <v>43522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69">
        <v>113</v>
      </c>
      <c r="B224" s="170">
        <v>43209</v>
      </c>
      <c r="C224" s="170"/>
      <c r="D224" s="171" t="s">
        <v>769</v>
      </c>
      <c r="E224" s="172" t="s">
        <v>592</v>
      </c>
      <c r="F224" s="173">
        <v>430</v>
      </c>
      <c r="G224" s="173"/>
      <c r="H224" s="174">
        <v>220</v>
      </c>
      <c r="I224" s="174">
        <v>537</v>
      </c>
      <c r="J224" s="175" t="s">
        <v>770</v>
      </c>
      <c r="K224" s="176">
        <f t="shared" si="103"/>
        <v>-210</v>
      </c>
      <c r="L224" s="177">
        <f t="shared" si="104"/>
        <v>-0.48837209302325579</v>
      </c>
      <c r="M224" s="173" t="s">
        <v>605</v>
      </c>
      <c r="N224" s="170">
        <v>43252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0">
        <v>114</v>
      </c>
      <c r="B225" s="191">
        <v>43220</v>
      </c>
      <c r="C225" s="191"/>
      <c r="D225" s="192" t="s">
        <v>771</v>
      </c>
      <c r="E225" s="193" t="s">
        <v>592</v>
      </c>
      <c r="F225" s="193">
        <v>153.5</v>
      </c>
      <c r="G225" s="193"/>
      <c r="H225" s="193">
        <v>196</v>
      </c>
      <c r="I225" s="195">
        <v>196</v>
      </c>
      <c r="J225" s="165" t="s">
        <v>772</v>
      </c>
      <c r="K225" s="166">
        <f t="shared" si="103"/>
        <v>42.5</v>
      </c>
      <c r="L225" s="167">
        <f t="shared" si="104"/>
        <v>0.27687296416938112</v>
      </c>
      <c r="M225" s="162" t="s">
        <v>595</v>
      </c>
      <c r="N225" s="168">
        <v>43605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69">
        <v>115</v>
      </c>
      <c r="B226" s="170">
        <v>43306</v>
      </c>
      <c r="C226" s="170"/>
      <c r="D226" s="171" t="s">
        <v>740</v>
      </c>
      <c r="E226" s="172" t="s">
        <v>592</v>
      </c>
      <c r="F226" s="173">
        <v>27.5</v>
      </c>
      <c r="G226" s="173"/>
      <c r="H226" s="174">
        <v>13.1</v>
      </c>
      <c r="I226" s="174">
        <v>60</v>
      </c>
      <c r="J226" s="175" t="s">
        <v>773</v>
      </c>
      <c r="K226" s="176">
        <v>-14.4</v>
      </c>
      <c r="L226" s="177">
        <v>-0.52363636363636401</v>
      </c>
      <c r="M226" s="173" t="s">
        <v>605</v>
      </c>
      <c r="N226" s="170">
        <v>43138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9">
        <v>116</v>
      </c>
      <c r="B227" s="200">
        <v>43318</v>
      </c>
      <c r="C227" s="200"/>
      <c r="D227" s="178" t="s">
        <v>774</v>
      </c>
      <c r="E227" s="173" t="s">
        <v>592</v>
      </c>
      <c r="F227" s="173">
        <v>148.5</v>
      </c>
      <c r="G227" s="173"/>
      <c r="H227" s="173">
        <v>102</v>
      </c>
      <c r="I227" s="174">
        <v>182</v>
      </c>
      <c r="J227" s="175" t="s">
        <v>775</v>
      </c>
      <c r="K227" s="176">
        <f>H227-F227</f>
        <v>-46.5</v>
      </c>
      <c r="L227" s="177">
        <f>K227/F227</f>
        <v>-0.31313131313131315</v>
      </c>
      <c r="M227" s="173" t="s">
        <v>605</v>
      </c>
      <c r="N227" s="170">
        <v>43661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9">
        <v>117</v>
      </c>
      <c r="B228" s="160">
        <v>43335</v>
      </c>
      <c r="C228" s="160"/>
      <c r="D228" s="161" t="s">
        <v>776</v>
      </c>
      <c r="E228" s="162" t="s">
        <v>592</v>
      </c>
      <c r="F228" s="193">
        <v>285</v>
      </c>
      <c r="G228" s="162"/>
      <c r="H228" s="162">
        <v>355</v>
      </c>
      <c r="I228" s="164">
        <v>364</v>
      </c>
      <c r="J228" s="165" t="s">
        <v>777</v>
      </c>
      <c r="K228" s="166">
        <v>70</v>
      </c>
      <c r="L228" s="167">
        <v>0.24561403508771901</v>
      </c>
      <c r="M228" s="162" t="s">
        <v>595</v>
      </c>
      <c r="N228" s="168">
        <v>43455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9">
        <v>118</v>
      </c>
      <c r="B229" s="160">
        <v>43341</v>
      </c>
      <c r="C229" s="160"/>
      <c r="D229" s="161" t="s">
        <v>399</v>
      </c>
      <c r="E229" s="162" t="s">
        <v>592</v>
      </c>
      <c r="F229" s="193">
        <v>525</v>
      </c>
      <c r="G229" s="162"/>
      <c r="H229" s="162">
        <v>585</v>
      </c>
      <c r="I229" s="164">
        <v>635</v>
      </c>
      <c r="J229" s="165" t="s">
        <v>778</v>
      </c>
      <c r="K229" s="166">
        <f t="shared" ref="K229:K280" si="105">H229-F229</f>
        <v>60</v>
      </c>
      <c r="L229" s="167">
        <f t="shared" ref="L229:L280" si="106">K229/F229</f>
        <v>0.11428571428571428</v>
      </c>
      <c r="M229" s="162" t="s">
        <v>595</v>
      </c>
      <c r="N229" s="168">
        <v>43662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9">
        <v>119</v>
      </c>
      <c r="B230" s="160">
        <v>43395</v>
      </c>
      <c r="C230" s="160"/>
      <c r="D230" s="161" t="s">
        <v>384</v>
      </c>
      <c r="E230" s="162" t="s">
        <v>592</v>
      </c>
      <c r="F230" s="193">
        <v>475</v>
      </c>
      <c r="G230" s="162"/>
      <c r="H230" s="162">
        <v>574</v>
      </c>
      <c r="I230" s="164">
        <v>570</v>
      </c>
      <c r="J230" s="165" t="s">
        <v>680</v>
      </c>
      <c r="K230" s="166">
        <f t="shared" si="105"/>
        <v>99</v>
      </c>
      <c r="L230" s="167">
        <f t="shared" si="106"/>
        <v>0.20842105263157895</v>
      </c>
      <c r="M230" s="162" t="s">
        <v>595</v>
      </c>
      <c r="N230" s="168">
        <v>43403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0">
        <v>120</v>
      </c>
      <c r="B231" s="191">
        <v>43397</v>
      </c>
      <c r="C231" s="191"/>
      <c r="D231" s="192" t="s">
        <v>779</v>
      </c>
      <c r="E231" s="193" t="s">
        <v>592</v>
      </c>
      <c r="F231" s="193">
        <v>707.5</v>
      </c>
      <c r="G231" s="193"/>
      <c r="H231" s="193">
        <v>872</v>
      </c>
      <c r="I231" s="195">
        <v>872</v>
      </c>
      <c r="J231" s="196" t="s">
        <v>680</v>
      </c>
      <c r="K231" s="166">
        <f t="shared" si="105"/>
        <v>164.5</v>
      </c>
      <c r="L231" s="197">
        <f t="shared" si="106"/>
        <v>0.23250883392226149</v>
      </c>
      <c r="M231" s="193" t="s">
        <v>595</v>
      </c>
      <c r="N231" s="198">
        <v>43482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0">
        <v>121</v>
      </c>
      <c r="B232" s="191">
        <v>43398</v>
      </c>
      <c r="C232" s="191"/>
      <c r="D232" s="192" t="s">
        <v>780</v>
      </c>
      <c r="E232" s="193" t="s">
        <v>592</v>
      </c>
      <c r="F232" s="193">
        <v>162</v>
      </c>
      <c r="G232" s="193"/>
      <c r="H232" s="193">
        <v>204</v>
      </c>
      <c r="I232" s="195">
        <v>209</v>
      </c>
      <c r="J232" s="196" t="s">
        <v>781</v>
      </c>
      <c r="K232" s="166">
        <f t="shared" si="105"/>
        <v>42</v>
      </c>
      <c r="L232" s="197">
        <f t="shared" si="106"/>
        <v>0.25925925925925924</v>
      </c>
      <c r="M232" s="193" t="s">
        <v>595</v>
      </c>
      <c r="N232" s="198">
        <v>43539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0">
        <v>122</v>
      </c>
      <c r="B233" s="191">
        <v>43399</v>
      </c>
      <c r="C233" s="191"/>
      <c r="D233" s="192" t="s">
        <v>489</v>
      </c>
      <c r="E233" s="193" t="s">
        <v>592</v>
      </c>
      <c r="F233" s="193">
        <v>240</v>
      </c>
      <c r="G233" s="193"/>
      <c r="H233" s="193">
        <v>297</v>
      </c>
      <c r="I233" s="195">
        <v>297</v>
      </c>
      <c r="J233" s="196" t="s">
        <v>680</v>
      </c>
      <c r="K233" s="202">
        <f t="shared" si="105"/>
        <v>57</v>
      </c>
      <c r="L233" s="197">
        <f t="shared" si="106"/>
        <v>0.23749999999999999</v>
      </c>
      <c r="M233" s="193" t="s">
        <v>595</v>
      </c>
      <c r="N233" s="198">
        <v>43417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9">
        <v>123</v>
      </c>
      <c r="B234" s="160">
        <v>43439</v>
      </c>
      <c r="C234" s="160"/>
      <c r="D234" s="161" t="s">
        <v>782</v>
      </c>
      <c r="E234" s="162" t="s">
        <v>592</v>
      </c>
      <c r="F234" s="162">
        <v>202.5</v>
      </c>
      <c r="G234" s="162"/>
      <c r="H234" s="162">
        <v>255</v>
      </c>
      <c r="I234" s="164">
        <v>252</v>
      </c>
      <c r="J234" s="165" t="s">
        <v>680</v>
      </c>
      <c r="K234" s="166">
        <f t="shared" si="105"/>
        <v>52.5</v>
      </c>
      <c r="L234" s="167">
        <f t="shared" si="106"/>
        <v>0.25925925925925924</v>
      </c>
      <c r="M234" s="162" t="s">
        <v>595</v>
      </c>
      <c r="N234" s="168">
        <v>43542</v>
      </c>
      <c r="O234" s="1"/>
      <c r="P234" s="1"/>
      <c r="Q234" s="1"/>
      <c r="R234" s="6" t="s">
        <v>783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0">
        <v>124</v>
      </c>
      <c r="B235" s="191">
        <v>43465</v>
      </c>
      <c r="C235" s="160"/>
      <c r="D235" s="192" t="s">
        <v>159</v>
      </c>
      <c r="E235" s="193" t="s">
        <v>592</v>
      </c>
      <c r="F235" s="193">
        <v>710</v>
      </c>
      <c r="G235" s="193"/>
      <c r="H235" s="193">
        <v>866</v>
      </c>
      <c r="I235" s="195">
        <v>866</v>
      </c>
      <c r="J235" s="196" t="s">
        <v>680</v>
      </c>
      <c r="K235" s="166">
        <f t="shared" si="105"/>
        <v>156</v>
      </c>
      <c r="L235" s="167">
        <f t="shared" si="106"/>
        <v>0.21971830985915494</v>
      </c>
      <c r="M235" s="162" t="s">
        <v>595</v>
      </c>
      <c r="N235" s="168">
        <v>43553</v>
      </c>
      <c r="O235" s="1"/>
      <c r="P235" s="1"/>
      <c r="Q235" s="1"/>
      <c r="R235" s="6" t="s">
        <v>783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0">
        <v>125</v>
      </c>
      <c r="B236" s="191">
        <v>43522</v>
      </c>
      <c r="C236" s="191"/>
      <c r="D236" s="192" t="s">
        <v>174</v>
      </c>
      <c r="E236" s="193" t="s">
        <v>592</v>
      </c>
      <c r="F236" s="193">
        <v>337.25</v>
      </c>
      <c r="G236" s="193"/>
      <c r="H236" s="193">
        <v>398.5</v>
      </c>
      <c r="I236" s="195">
        <v>411</v>
      </c>
      <c r="J236" s="165" t="s">
        <v>784</v>
      </c>
      <c r="K236" s="166">
        <f t="shared" si="105"/>
        <v>61.25</v>
      </c>
      <c r="L236" s="167">
        <f t="shared" si="106"/>
        <v>0.1816160118606375</v>
      </c>
      <c r="M236" s="162" t="s">
        <v>595</v>
      </c>
      <c r="N236" s="168">
        <v>43760</v>
      </c>
      <c r="O236" s="1"/>
      <c r="P236" s="1"/>
      <c r="Q236" s="1"/>
      <c r="R236" s="6" t="s">
        <v>783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3">
        <v>126</v>
      </c>
      <c r="B237" s="204">
        <v>43559</v>
      </c>
      <c r="C237" s="204"/>
      <c r="D237" s="205" t="s">
        <v>785</v>
      </c>
      <c r="E237" s="206" t="s">
        <v>592</v>
      </c>
      <c r="F237" s="206">
        <v>130</v>
      </c>
      <c r="G237" s="206"/>
      <c r="H237" s="206">
        <v>65</v>
      </c>
      <c r="I237" s="207">
        <v>158</v>
      </c>
      <c r="J237" s="175" t="s">
        <v>786</v>
      </c>
      <c r="K237" s="176">
        <f t="shared" si="105"/>
        <v>-65</v>
      </c>
      <c r="L237" s="177">
        <f t="shared" si="106"/>
        <v>-0.5</v>
      </c>
      <c r="M237" s="173" t="s">
        <v>605</v>
      </c>
      <c r="N237" s="170">
        <v>43726</v>
      </c>
      <c r="O237" s="1"/>
      <c r="P237" s="1"/>
      <c r="Q237" s="1"/>
      <c r="R237" s="6" t="s">
        <v>787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0">
        <v>127</v>
      </c>
      <c r="B238" s="191">
        <v>43017</v>
      </c>
      <c r="C238" s="191"/>
      <c r="D238" s="192" t="s">
        <v>210</v>
      </c>
      <c r="E238" s="193" t="s">
        <v>592</v>
      </c>
      <c r="F238" s="193">
        <v>141.5</v>
      </c>
      <c r="G238" s="193"/>
      <c r="H238" s="193">
        <v>183.5</v>
      </c>
      <c r="I238" s="195">
        <v>210</v>
      </c>
      <c r="J238" s="165" t="s">
        <v>781</v>
      </c>
      <c r="K238" s="166">
        <f t="shared" si="105"/>
        <v>42</v>
      </c>
      <c r="L238" s="167">
        <f t="shared" si="106"/>
        <v>0.29681978798586572</v>
      </c>
      <c r="M238" s="162" t="s">
        <v>595</v>
      </c>
      <c r="N238" s="168">
        <v>43042</v>
      </c>
      <c r="O238" s="1"/>
      <c r="P238" s="1"/>
      <c r="Q238" s="1"/>
      <c r="R238" s="6" t="s">
        <v>787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3">
        <v>128</v>
      </c>
      <c r="B239" s="204">
        <v>43074</v>
      </c>
      <c r="C239" s="204"/>
      <c r="D239" s="205" t="s">
        <v>788</v>
      </c>
      <c r="E239" s="206" t="s">
        <v>592</v>
      </c>
      <c r="F239" s="201">
        <v>172</v>
      </c>
      <c r="G239" s="206"/>
      <c r="H239" s="206">
        <v>155.25</v>
      </c>
      <c r="I239" s="207">
        <v>230</v>
      </c>
      <c r="J239" s="175" t="s">
        <v>789</v>
      </c>
      <c r="K239" s="176">
        <f t="shared" si="105"/>
        <v>-16.75</v>
      </c>
      <c r="L239" s="177">
        <f t="shared" si="106"/>
        <v>-9.7383720930232565E-2</v>
      </c>
      <c r="M239" s="173" t="s">
        <v>605</v>
      </c>
      <c r="N239" s="170">
        <v>43787</v>
      </c>
      <c r="O239" s="1"/>
      <c r="P239" s="1"/>
      <c r="Q239" s="1"/>
      <c r="R239" s="6" t="s">
        <v>787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0">
        <v>129</v>
      </c>
      <c r="B240" s="191">
        <v>43398</v>
      </c>
      <c r="C240" s="191"/>
      <c r="D240" s="192" t="s">
        <v>120</v>
      </c>
      <c r="E240" s="193" t="s">
        <v>592</v>
      </c>
      <c r="F240" s="193">
        <v>698.5</v>
      </c>
      <c r="G240" s="193"/>
      <c r="H240" s="193">
        <v>890</v>
      </c>
      <c r="I240" s="195">
        <v>890</v>
      </c>
      <c r="J240" s="165" t="s">
        <v>790</v>
      </c>
      <c r="K240" s="166">
        <f t="shared" si="105"/>
        <v>191.5</v>
      </c>
      <c r="L240" s="167">
        <f t="shared" si="106"/>
        <v>0.27415891195418757</v>
      </c>
      <c r="M240" s="162" t="s">
        <v>595</v>
      </c>
      <c r="N240" s="168">
        <v>44328</v>
      </c>
      <c r="O240" s="1"/>
      <c r="P240" s="1"/>
      <c r="Q240" s="1"/>
      <c r="R240" s="6" t="s">
        <v>783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0">
        <v>130</v>
      </c>
      <c r="B241" s="191">
        <v>42877</v>
      </c>
      <c r="C241" s="191"/>
      <c r="D241" s="192" t="s">
        <v>791</v>
      </c>
      <c r="E241" s="193" t="s">
        <v>592</v>
      </c>
      <c r="F241" s="193">
        <v>127.6</v>
      </c>
      <c r="G241" s="193"/>
      <c r="H241" s="193">
        <v>138</v>
      </c>
      <c r="I241" s="195">
        <v>190</v>
      </c>
      <c r="J241" s="165" t="s">
        <v>792</v>
      </c>
      <c r="K241" s="166">
        <f t="shared" si="105"/>
        <v>10.400000000000006</v>
      </c>
      <c r="L241" s="167">
        <f t="shared" si="106"/>
        <v>8.1504702194357417E-2</v>
      </c>
      <c r="M241" s="162" t="s">
        <v>595</v>
      </c>
      <c r="N241" s="168">
        <v>43774</v>
      </c>
      <c r="O241" s="1"/>
      <c r="P241" s="1"/>
      <c r="Q241" s="1"/>
      <c r="R241" s="6" t="s">
        <v>787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0">
        <v>131</v>
      </c>
      <c r="B242" s="191">
        <v>43158</v>
      </c>
      <c r="C242" s="191"/>
      <c r="D242" s="192" t="s">
        <v>793</v>
      </c>
      <c r="E242" s="193" t="s">
        <v>592</v>
      </c>
      <c r="F242" s="193">
        <v>317</v>
      </c>
      <c r="G242" s="193"/>
      <c r="H242" s="193">
        <v>382.5</v>
      </c>
      <c r="I242" s="195">
        <v>398</v>
      </c>
      <c r="J242" s="165" t="s">
        <v>794</v>
      </c>
      <c r="K242" s="166">
        <f t="shared" si="105"/>
        <v>65.5</v>
      </c>
      <c r="L242" s="167">
        <f t="shared" si="106"/>
        <v>0.20662460567823343</v>
      </c>
      <c r="M242" s="162" t="s">
        <v>595</v>
      </c>
      <c r="N242" s="168">
        <v>44238</v>
      </c>
      <c r="O242" s="1"/>
      <c r="P242" s="1"/>
      <c r="Q242" s="1"/>
      <c r="R242" s="6" t="s">
        <v>787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3">
        <v>132</v>
      </c>
      <c r="B243" s="204">
        <v>43164</v>
      </c>
      <c r="C243" s="204"/>
      <c r="D243" s="205" t="s">
        <v>166</v>
      </c>
      <c r="E243" s="206" t="s">
        <v>592</v>
      </c>
      <c r="F243" s="201">
        <f>510-14.4</f>
        <v>495.6</v>
      </c>
      <c r="G243" s="206"/>
      <c r="H243" s="206">
        <v>350</v>
      </c>
      <c r="I243" s="207">
        <v>672</v>
      </c>
      <c r="J243" s="175" t="s">
        <v>795</v>
      </c>
      <c r="K243" s="176">
        <f t="shared" si="105"/>
        <v>-145.60000000000002</v>
      </c>
      <c r="L243" s="177">
        <f t="shared" si="106"/>
        <v>-0.29378531073446329</v>
      </c>
      <c r="M243" s="173" t="s">
        <v>605</v>
      </c>
      <c r="N243" s="170">
        <v>43887</v>
      </c>
      <c r="O243" s="1"/>
      <c r="P243" s="1"/>
      <c r="Q243" s="1"/>
      <c r="R243" s="6" t="s">
        <v>783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3">
        <v>133</v>
      </c>
      <c r="B244" s="204">
        <v>43237</v>
      </c>
      <c r="C244" s="204"/>
      <c r="D244" s="205" t="s">
        <v>796</v>
      </c>
      <c r="E244" s="206" t="s">
        <v>592</v>
      </c>
      <c r="F244" s="201">
        <v>230.3</v>
      </c>
      <c r="G244" s="206"/>
      <c r="H244" s="206">
        <v>102.5</v>
      </c>
      <c r="I244" s="207">
        <v>348</v>
      </c>
      <c r="J244" s="175" t="s">
        <v>797</v>
      </c>
      <c r="K244" s="176">
        <f t="shared" si="105"/>
        <v>-127.80000000000001</v>
      </c>
      <c r="L244" s="177">
        <f t="shared" si="106"/>
        <v>-0.55492835432045162</v>
      </c>
      <c r="M244" s="173" t="s">
        <v>605</v>
      </c>
      <c r="N244" s="170">
        <v>43896</v>
      </c>
      <c r="O244" s="1"/>
      <c r="P244" s="1"/>
      <c r="Q244" s="1"/>
      <c r="R244" s="6" t="s">
        <v>783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0">
        <v>134</v>
      </c>
      <c r="B245" s="191">
        <v>43258</v>
      </c>
      <c r="C245" s="191"/>
      <c r="D245" s="192" t="s">
        <v>445</v>
      </c>
      <c r="E245" s="193" t="s">
        <v>592</v>
      </c>
      <c r="F245" s="193">
        <f>342.5-5.1</f>
        <v>337.4</v>
      </c>
      <c r="G245" s="193"/>
      <c r="H245" s="193">
        <v>412.5</v>
      </c>
      <c r="I245" s="195">
        <v>439</v>
      </c>
      <c r="J245" s="165" t="s">
        <v>798</v>
      </c>
      <c r="K245" s="166">
        <f t="shared" si="105"/>
        <v>75.100000000000023</v>
      </c>
      <c r="L245" s="167">
        <f t="shared" si="106"/>
        <v>0.22258446947243635</v>
      </c>
      <c r="M245" s="162" t="s">
        <v>595</v>
      </c>
      <c r="N245" s="168">
        <v>44230</v>
      </c>
      <c r="O245" s="1"/>
      <c r="P245" s="1"/>
      <c r="Q245" s="1"/>
      <c r="R245" s="6" t="s">
        <v>787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4">
        <v>135</v>
      </c>
      <c r="B246" s="183">
        <v>43285</v>
      </c>
      <c r="C246" s="183"/>
      <c r="D246" s="184" t="s">
        <v>58</v>
      </c>
      <c r="E246" s="185" t="s">
        <v>592</v>
      </c>
      <c r="F246" s="185">
        <f>127.5-5.53</f>
        <v>121.97</v>
      </c>
      <c r="G246" s="186"/>
      <c r="H246" s="186">
        <v>122.5</v>
      </c>
      <c r="I246" s="186">
        <v>170</v>
      </c>
      <c r="J246" s="187" t="s">
        <v>799</v>
      </c>
      <c r="K246" s="188">
        <f t="shared" si="105"/>
        <v>0.53000000000000114</v>
      </c>
      <c r="L246" s="189">
        <f t="shared" si="106"/>
        <v>4.3453308190538747E-3</v>
      </c>
      <c r="M246" s="185" t="s">
        <v>613</v>
      </c>
      <c r="N246" s="183">
        <v>44431</v>
      </c>
      <c r="O246" s="1"/>
      <c r="P246" s="1"/>
      <c r="Q246" s="1"/>
      <c r="R246" s="6" t="s">
        <v>783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03">
        <v>136</v>
      </c>
      <c r="B247" s="204">
        <v>43294</v>
      </c>
      <c r="C247" s="204"/>
      <c r="D247" s="205" t="s">
        <v>800</v>
      </c>
      <c r="E247" s="206" t="s">
        <v>592</v>
      </c>
      <c r="F247" s="201">
        <v>46.5</v>
      </c>
      <c r="G247" s="206"/>
      <c r="H247" s="206">
        <v>17</v>
      </c>
      <c r="I247" s="207">
        <v>59</v>
      </c>
      <c r="J247" s="175" t="s">
        <v>801</v>
      </c>
      <c r="K247" s="176">
        <f t="shared" si="105"/>
        <v>-29.5</v>
      </c>
      <c r="L247" s="177">
        <f t="shared" si="106"/>
        <v>-0.63440860215053763</v>
      </c>
      <c r="M247" s="173" t="s">
        <v>605</v>
      </c>
      <c r="N247" s="170">
        <v>43887</v>
      </c>
      <c r="O247" s="1"/>
      <c r="P247" s="1"/>
      <c r="Q247" s="1"/>
      <c r="R247" s="6" t="s">
        <v>783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0">
        <v>137</v>
      </c>
      <c r="B248" s="191">
        <v>43396</v>
      </c>
      <c r="C248" s="191"/>
      <c r="D248" s="192" t="s">
        <v>428</v>
      </c>
      <c r="E248" s="193" t="s">
        <v>592</v>
      </c>
      <c r="F248" s="193">
        <v>156.5</v>
      </c>
      <c r="G248" s="193"/>
      <c r="H248" s="193">
        <v>207.5</v>
      </c>
      <c r="I248" s="195">
        <v>191</v>
      </c>
      <c r="J248" s="165" t="s">
        <v>680</v>
      </c>
      <c r="K248" s="166">
        <f t="shared" si="105"/>
        <v>51</v>
      </c>
      <c r="L248" s="167">
        <f t="shared" si="106"/>
        <v>0.32587859424920129</v>
      </c>
      <c r="M248" s="162" t="s">
        <v>595</v>
      </c>
      <c r="N248" s="168">
        <v>44369</v>
      </c>
      <c r="O248" s="1"/>
      <c r="P248" s="1"/>
      <c r="Q248" s="1"/>
      <c r="R248" s="6" t="s">
        <v>783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90">
        <v>138</v>
      </c>
      <c r="B249" s="191">
        <v>43439</v>
      </c>
      <c r="C249" s="191"/>
      <c r="D249" s="192" t="s">
        <v>347</v>
      </c>
      <c r="E249" s="193" t="s">
        <v>592</v>
      </c>
      <c r="F249" s="193">
        <v>259.5</v>
      </c>
      <c r="G249" s="193"/>
      <c r="H249" s="193">
        <v>320</v>
      </c>
      <c r="I249" s="195">
        <v>320</v>
      </c>
      <c r="J249" s="165" t="s">
        <v>680</v>
      </c>
      <c r="K249" s="166">
        <f t="shared" si="105"/>
        <v>60.5</v>
      </c>
      <c r="L249" s="167">
        <f t="shared" si="106"/>
        <v>0.23314065510597304</v>
      </c>
      <c r="M249" s="162" t="s">
        <v>595</v>
      </c>
      <c r="N249" s="168">
        <v>44323</v>
      </c>
      <c r="O249" s="1"/>
      <c r="P249" s="1"/>
      <c r="Q249" s="1"/>
      <c r="R249" s="6" t="s">
        <v>783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3">
        <v>139</v>
      </c>
      <c r="B250" s="204">
        <v>43439</v>
      </c>
      <c r="C250" s="204"/>
      <c r="D250" s="205" t="s">
        <v>802</v>
      </c>
      <c r="E250" s="206" t="s">
        <v>592</v>
      </c>
      <c r="F250" s="206">
        <v>715</v>
      </c>
      <c r="G250" s="206"/>
      <c r="H250" s="206">
        <v>445</v>
      </c>
      <c r="I250" s="207">
        <v>840</v>
      </c>
      <c r="J250" s="175" t="s">
        <v>803</v>
      </c>
      <c r="K250" s="176">
        <f t="shared" si="105"/>
        <v>-270</v>
      </c>
      <c r="L250" s="177">
        <f t="shared" si="106"/>
        <v>-0.3776223776223776</v>
      </c>
      <c r="M250" s="173" t="s">
        <v>605</v>
      </c>
      <c r="N250" s="170">
        <v>43800</v>
      </c>
      <c r="O250" s="1"/>
      <c r="P250" s="1"/>
      <c r="Q250" s="1"/>
      <c r="R250" s="6" t="s">
        <v>783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0">
        <v>140</v>
      </c>
      <c r="B251" s="191">
        <v>43469</v>
      </c>
      <c r="C251" s="191"/>
      <c r="D251" s="192" t="s">
        <v>180</v>
      </c>
      <c r="E251" s="193" t="s">
        <v>592</v>
      </c>
      <c r="F251" s="193">
        <v>875</v>
      </c>
      <c r="G251" s="193"/>
      <c r="H251" s="193">
        <v>1165</v>
      </c>
      <c r="I251" s="195">
        <v>1185</v>
      </c>
      <c r="J251" s="165" t="s">
        <v>804</v>
      </c>
      <c r="K251" s="166">
        <f t="shared" si="105"/>
        <v>290</v>
      </c>
      <c r="L251" s="167">
        <f t="shared" si="106"/>
        <v>0.33142857142857141</v>
      </c>
      <c r="M251" s="162" t="s">
        <v>595</v>
      </c>
      <c r="N251" s="168">
        <v>43847</v>
      </c>
      <c r="O251" s="1"/>
      <c r="P251" s="1"/>
      <c r="Q251" s="1"/>
      <c r="R251" s="6" t="s">
        <v>783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0">
        <v>141</v>
      </c>
      <c r="B252" s="191">
        <v>43559</v>
      </c>
      <c r="C252" s="191"/>
      <c r="D252" s="192" t="s">
        <v>365</v>
      </c>
      <c r="E252" s="193" t="s">
        <v>592</v>
      </c>
      <c r="F252" s="193">
        <f>387-14.63</f>
        <v>372.37</v>
      </c>
      <c r="G252" s="193"/>
      <c r="H252" s="193">
        <v>490</v>
      </c>
      <c r="I252" s="195">
        <v>490</v>
      </c>
      <c r="J252" s="165" t="s">
        <v>680</v>
      </c>
      <c r="K252" s="166">
        <f t="shared" si="105"/>
        <v>117.63</v>
      </c>
      <c r="L252" s="167">
        <f t="shared" si="106"/>
        <v>0.31589548030185027</v>
      </c>
      <c r="M252" s="162" t="s">
        <v>595</v>
      </c>
      <c r="N252" s="168">
        <v>43850</v>
      </c>
      <c r="O252" s="1"/>
      <c r="P252" s="1"/>
      <c r="Q252" s="1"/>
      <c r="R252" s="6" t="s">
        <v>783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3">
        <v>142</v>
      </c>
      <c r="B253" s="204">
        <v>43578</v>
      </c>
      <c r="C253" s="204"/>
      <c r="D253" s="205" t="s">
        <v>805</v>
      </c>
      <c r="E253" s="206" t="s">
        <v>604</v>
      </c>
      <c r="F253" s="206">
        <v>220</v>
      </c>
      <c r="G253" s="206"/>
      <c r="H253" s="206">
        <v>127.5</v>
      </c>
      <c r="I253" s="207">
        <v>284</v>
      </c>
      <c r="J253" s="175" t="s">
        <v>806</v>
      </c>
      <c r="K253" s="176">
        <f t="shared" si="105"/>
        <v>-92.5</v>
      </c>
      <c r="L253" s="177">
        <f t="shared" si="106"/>
        <v>-0.42045454545454547</v>
      </c>
      <c r="M253" s="173" t="s">
        <v>605</v>
      </c>
      <c r="N253" s="170">
        <v>43896</v>
      </c>
      <c r="O253" s="1"/>
      <c r="P253" s="1"/>
      <c r="Q253" s="1"/>
      <c r="R253" s="6" t="s">
        <v>783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0">
        <v>143</v>
      </c>
      <c r="B254" s="191">
        <v>43622</v>
      </c>
      <c r="C254" s="191"/>
      <c r="D254" s="192" t="s">
        <v>490</v>
      </c>
      <c r="E254" s="193" t="s">
        <v>604</v>
      </c>
      <c r="F254" s="193">
        <v>332.8</v>
      </c>
      <c r="G254" s="193"/>
      <c r="H254" s="193">
        <v>405</v>
      </c>
      <c r="I254" s="195">
        <v>419</v>
      </c>
      <c r="J254" s="165" t="s">
        <v>807</v>
      </c>
      <c r="K254" s="166">
        <f t="shared" si="105"/>
        <v>72.199999999999989</v>
      </c>
      <c r="L254" s="167">
        <f t="shared" si="106"/>
        <v>0.21694711538461534</v>
      </c>
      <c r="M254" s="162" t="s">
        <v>595</v>
      </c>
      <c r="N254" s="168">
        <v>43860</v>
      </c>
      <c r="O254" s="1"/>
      <c r="P254" s="1"/>
      <c r="Q254" s="1"/>
      <c r="R254" s="6" t="s">
        <v>787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4">
        <v>144</v>
      </c>
      <c r="B255" s="183">
        <v>43641</v>
      </c>
      <c r="C255" s="183"/>
      <c r="D255" s="184" t="s">
        <v>172</v>
      </c>
      <c r="E255" s="185" t="s">
        <v>592</v>
      </c>
      <c r="F255" s="185">
        <v>386</v>
      </c>
      <c r="G255" s="186"/>
      <c r="H255" s="186">
        <v>395</v>
      </c>
      <c r="I255" s="186">
        <v>452</v>
      </c>
      <c r="J255" s="187" t="s">
        <v>808</v>
      </c>
      <c r="K255" s="188">
        <f t="shared" si="105"/>
        <v>9</v>
      </c>
      <c r="L255" s="189">
        <f t="shared" si="106"/>
        <v>2.3316062176165803E-2</v>
      </c>
      <c r="M255" s="185" t="s">
        <v>613</v>
      </c>
      <c r="N255" s="183">
        <v>43868</v>
      </c>
      <c r="O255" s="1"/>
      <c r="P255" s="1"/>
      <c r="Q255" s="1"/>
      <c r="R255" s="6" t="s">
        <v>787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4">
        <v>145</v>
      </c>
      <c r="B256" s="183">
        <v>43707</v>
      </c>
      <c r="C256" s="183"/>
      <c r="D256" s="184" t="s">
        <v>146</v>
      </c>
      <c r="E256" s="185" t="s">
        <v>592</v>
      </c>
      <c r="F256" s="185">
        <v>137.5</v>
      </c>
      <c r="G256" s="186"/>
      <c r="H256" s="186">
        <v>138.5</v>
      </c>
      <c r="I256" s="186">
        <v>190</v>
      </c>
      <c r="J256" s="187" t="s">
        <v>809</v>
      </c>
      <c r="K256" s="188">
        <f t="shared" si="105"/>
        <v>1</v>
      </c>
      <c r="L256" s="189">
        <f t="shared" si="106"/>
        <v>7.2727272727272727E-3</v>
      </c>
      <c r="M256" s="185" t="s">
        <v>613</v>
      </c>
      <c r="N256" s="183">
        <v>44432</v>
      </c>
      <c r="O256" s="1"/>
      <c r="P256" s="1"/>
      <c r="Q256" s="1"/>
      <c r="R256" s="6" t="s">
        <v>783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0">
        <v>146</v>
      </c>
      <c r="B257" s="191">
        <v>43731</v>
      </c>
      <c r="C257" s="191"/>
      <c r="D257" s="192" t="s">
        <v>438</v>
      </c>
      <c r="E257" s="193" t="s">
        <v>592</v>
      </c>
      <c r="F257" s="193">
        <v>235</v>
      </c>
      <c r="G257" s="193"/>
      <c r="H257" s="193">
        <v>295</v>
      </c>
      <c r="I257" s="195">
        <v>296</v>
      </c>
      <c r="J257" s="165" t="s">
        <v>810</v>
      </c>
      <c r="K257" s="166">
        <f t="shared" si="105"/>
        <v>60</v>
      </c>
      <c r="L257" s="167">
        <f t="shared" si="106"/>
        <v>0.25531914893617019</v>
      </c>
      <c r="M257" s="162" t="s">
        <v>595</v>
      </c>
      <c r="N257" s="168">
        <v>43844</v>
      </c>
      <c r="O257" s="1"/>
      <c r="P257" s="1"/>
      <c r="Q257" s="1"/>
      <c r="R257" s="6" t="s">
        <v>787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90">
        <v>147</v>
      </c>
      <c r="B258" s="191">
        <v>43752</v>
      </c>
      <c r="C258" s="191"/>
      <c r="D258" s="192" t="s">
        <v>811</v>
      </c>
      <c r="E258" s="193" t="s">
        <v>592</v>
      </c>
      <c r="F258" s="193">
        <v>277.5</v>
      </c>
      <c r="G258" s="193"/>
      <c r="H258" s="193">
        <v>333</v>
      </c>
      <c r="I258" s="195">
        <v>333</v>
      </c>
      <c r="J258" s="165" t="s">
        <v>812</v>
      </c>
      <c r="K258" s="166">
        <f t="shared" si="105"/>
        <v>55.5</v>
      </c>
      <c r="L258" s="167">
        <f t="shared" si="106"/>
        <v>0.2</v>
      </c>
      <c r="M258" s="162" t="s">
        <v>595</v>
      </c>
      <c r="N258" s="168">
        <v>43846</v>
      </c>
      <c r="O258" s="1"/>
      <c r="P258" s="1"/>
      <c r="Q258" s="1"/>
      <c r="R258" s="6" t="s">
        <v>783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90">
        <v>148</v>
      </c>
      <c r="B259" s="191">
        <v>43752</v>
      </c>
      <c r="C259" s="191"/>
      <c r="D259" s="192" t="s">
        <v>813</v>
      </c>
      <c r="E259" s="193" t="s">
        <v>592</v>
      </c>
      <c r="F259" s="193">
        <v>930</v>
      </c>
      <c r="G259" s="193"/>
      <c r="H259" s="193">
        <v>1165</v>
      </c>
      <c r="I259" s="195">
        <v>1200</v>
      </c>
      <c r="J259" s="165" t="s">
        <v>814</v>
      </c>
      <c r="K259" s="166">
        <f t="shared" si="105"/>
        <v>235</v>
      </c>
      <c r="L259" s="167">
        <f t="shared" si="106"/>
        <v>0.25268817204301075</v>
      </c>
      <c r="M259" s="162" t="s">
        <v>595</v>
      </c>
      <c r="N259" s="168">
        <v>43847</v>
      </c>
      <c r="O259" s="1"/>
      <c r="P259" s="1"/>
      <c r="Q259" s="1"/>
      <c r="R259" s="6" t="s">
        <v>787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0">
        <v>149</v>
      </c>
      <c r="B260" s="191">
        <v>43753</v>
      </c>
      <c r="C260" s="191"/>
      <c r="D260" s="192" t="s">
        <v>815</v>
      </c>
      <c r="E260" s="193" t="s">
        <v>592</v>
      </c>
      <c r="F260" s="163">
        <v>111</v>
      </c>
      <c r="G260" s="193"/>
      <c r="H260" s="193">
        <v>141</v>
      </c>
      <c r="I260" s="195">
        <v>141</v>
      </c>
      <c r="J260" s="165" t="s">
        <v>816</v>
      </c>
      <c r="K260" s="166">
        <f t="shared" si="105"/>
        <v>30</v>
      </c>
      <c r="L260" s="167">
        <f t="shared" si="106"/>
        <v>0.27027027027027029</v>
      </c>
      <c r="M260" s="162" t="s">
        <v>595</v>
      </c>
      <c r="N260" s="168">
        <v>44328</v>
      </c>
      <c r="O260" s="1"/>
      <c r="P260" s="1"/>
      <c r="Q260" s="1"/>
      <c r="R260" s="6" t="s">
        <v>787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90">
        <v>150</v>
      </c>
      <c r="B261" s="191">
        <v>43753</v>
      </c>
      <c r="C261" s="191"/>
      <c r="D261" s="192" t="s">
        <v>817</v>
      </c>
      <c r="E261" s="193" t="s">
        <v>592</v>
      </c>
      <c r="F261" s="163">
        <v>296</v>
      </c>
      <c r="G261" s="193"/>
      <c r="H261" s="193">
        <v>370</v>
      </c>
      <c r="I261" s="195">
        <v>370</v>
      </c>
      <c r="J261" s="165" t="s">
        <v>680</v>
      </c>
      <c r="K261" s="166">
        <f t="shared" si="105"/>
        <v>74</v>
      </c>
      <c r="L261" s="167">
        <f t="shared" si="106"/>
        <v>0.25</v>
      </c>
      <c r="M261" s="162" t="s">
        <v>595</v>
      </c>
      <c r="N261" s="168">
        <v>43853</v>
      </c>
      <c r="O261" s="1"/>
      <c r="P261" s="1"/>
      <c r="Q261" s="1"/>
      <c r="R261" s="6" t="s">
        <v>787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90">
        <v>151</v>
      </c>
      <c r="B262" s="191">
        <v>43754</v>
      </c>
      <c r="C262" s="191"/>
      <c r="D262" s="192" t="s">
        <v>818</v>
      </c>
      <c r="E262" s="193" t="s">
        <v>592</v>
      </c>
      <c r="F262" s="163">
        <v>300</v>
      </c>
      <c r="G262" s="193"/>
      <c r="H262" s="193">
        <v>382.5</v>
      </c>
      <c r="I262" s="195">
        <v>344</v>
      </c>
      <c r="J262" s="165" t="s">
        <v>819</v>
      </c>
      <c r="K262" s="166">
        <f t="shared" si="105"/>
        <v>82.5</v>
      </c>
      <c r="L262" s="167">
        <f t="shared" si="106"/>
        <v>0.27500000000000002</v>
      </c>
      <c r="M262" s="162" t="s">
        <v>595</v>
      </c>
      <c r="N262" s="168">
        <v>44238</v>
      </c>
      <c r="O262" s="1"/>
      <c r="P262" s="1"/>
      <c r="Q262" s="1"/>
      <c r="R262" s="6" t="s">
        <v>787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0">
        <v>152</v>
      </c>
      <c r="B263" s="191">
        <v>43832</v>
      </c>
      <c r="C263" s="191"/>
      <c r="D263" s="192" t="s">
        <v>820</v>
      </c>
      <c r="E263" s="193" t="s">
        <v>592</v>
      </c>
      <c r="F263" s="163">
        <v>495</v>
      </c>
      <c r="G263" s="193"/>
      <c r="H263" s="193">
        <v>595</v>
      </c>
      <c r="I263" s="195">
        <v>590</v>
      </c>
      <c r="J263" s="165" t="s">
        <v>616</v>
      </c>
      <c r="K263" s="166">
        <f t="shared" si="105"/>
        <v>100</v>
      </c>
      <c r="L263" s="167">
        <f t="shared" si="106"/>
        <v>0.20202020202020202</v>
      </c>
      <c r="M263" s="162" t="s">
        <v>595</v>
      </c>
      <c r="N263" s="168">
        <v>44589</v>
      </c>
      <c r="O263" s="1"/>
      <c r="P263" s="1"/>
      <c r="Q263" s="1"/>
      <c r="R263" s="6" t="s">
        <v>787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90">
        <v>153</v>
      </c>
      <c r="B264" s="191">
        <v>43966</v>
      </c>
      <c r="C264" s="191"/>
      <c r="D264" s="192" t="s">
        <v>76</v>
      </c>
      <c r="E264" s="193" t="s">
        <v>592</v>
      </c>
      <c r="F264" s="163">
        <v>67.5</v>
      </c>
      <c r="G264" s="193"/>
      <c r="H264" s="193">
        <v>86</v>
      </c>
      <c r="I264" s="195">
        <v>86</v>
      </c>
      <c r="J264" s="165" t="s">
        <v>821</v>
      </c>
      <c r="K264" s="166">
        <f t="shared" si="105"/>
        <v>18.5</v>
      </c>
      <c r="L264" s="167">
        <f t="shared" si="106"/>
        <v>0.27407407407407408</v>
      </c>
      <c r="M264" s="162" t="s">
        <v>595</v>
      </c>
      <c r="N264" s="168">
        <v>44008</v>
      </c>
      <c r="O264" s="1"/>
      <c r="P264" s="1"/>
      <c r="Q264" s="1"/>
      <c r="R264" s="6" t="s">
        <v>787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90">
        <v>154</v>
      </c>
      <c r="B265" s="191">
        <v>44035</v>
      </c>
      <c r="C265" s="191"/>
      <c r="D265" s="192" t="s">
        <v>489</v>
      </c>
      <c r="E265" s="193" t="s">
        <v>592</v>
      </c>
      <c r="F265" s="163">
        <v>231</v>
      </c>
      <c r="G265" s="193"/>
      <c r="H265" s="193">
        <v>281</v>
      </c>
      <c r="I265" s="195">
        <v>281</v>
      </c>
      <c r="J265" s="165" t="s">
        <v>680</v>
      </c>
      <c r="K265" s="166">
        <f t="shared" si="105"/>
        <v>50</v>
      </c>
      <c r="L265" s="167">
        <f t="shared" si="106"/>
        <v>0.21645021645021645</v>
      </c>
      <c r="M265" s="162" t="s">
        <v>595</v>
      </c>
      <c r="N265" s="168">
        <v>44358</v>
      </c>
      <c r="O265" s="1"/>
      <c r="P265" s="1"/>
      <c r="Q265" s="1"/>
      <c r="R265" s="6" t="s">
        <v>787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90">
        <v>155</v>
      </c>
      <c r="B266" s="191">
        <v>44092</v>
      </c>
      <c r="C266" s="191"/>
      <c r="D266" s="192" t="s">
        <v>144</v>
      </c>
      <c r="E266" s="193" t="s">
        <v>592</v>
      </c>
      <c r="F266" s="193">
        <v>206</v>
      </c>
      <c r="G266" s="193"/>
      <c r="H266" s="193">
        <v>248</v>
      </c>
      <c r="I266" s="195">
        <v>248</v>
      </c>
      <c r="J266" s="165" t="s">
        <v>680</v>
      </c>
      <c r="K266" s="166">
        <f t="shared" si="105"/>
        <v>42</v>
      </c>
      <c r="L266" s="167">
        <f t="shared" si="106"/>
        <v>0.20388349514563106</v>
      </c>
      <c r="M266" s="162" t="s">
        <v>595</v>
      </c>
      <c r="N266" s="168">
        <v>44214</v>
      </c>
      <c r="O266" s="1"/>
      <c r="P266" s="1"/>
      <c r="Q266" s="1"/>
      <c r="R266" s="6" t="s">
        <v>787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0">
        <v>156</v>
      </c>
      <c r="B267" s="191">
        <v>44140</v>
      </c>
      <c r="C267" s="191"/>
      <c r="D267" s="192" t="s">
        <v>144</v>
      </c>
      <c r="E267" s="193" t="s">
        <v>592</v>
      </c>
      <c r="F267" s="193">
        <v>182.5</v>
      </c>
      <c r="G267" s="193"/>
      <c r="H267" s="193">
        <v>248</v>
      </c>
      <c r="I267" s="195">
        <v>248</v>
      </c>
      <c r="J267" s="165" t="s">
        <v>680</v>
      </c>
      <c r="K267" s="166">
        <f t="shared" si="105"/>
        <v>65.5</v>
      </c>
      <c r="L267" s="167">
        <f t="shared" si="106"/>
        <v>0.35890410958904112</v>
      </c>
      <c r="M267" s="162" t="s">
        <v>595</v>
      </c>
      <c r="N267" s="168">
        <v>44214</v>
      </c>
      <c r="O267" s="1"/>
      <c r="P267" s="1"/>
      <c r="Q267" s="1"/>
      <c r="R267" s="6" t="s">
        <v>787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0">
        <v>157</v>
      </c>
      <c r="B268" s="191">
        <v>44140</v>
      </c>
      <c r="C268" s="191"/>
      <c r="D268" s="192" t="s">
        <v>347</v>
      </c>
      <c r="E268" s="193" t="s">
        <v>592</v>
      </c>
      <c r="F268" s="193">
        <v>247.5</v>
      </c>
      <c r="G268" s="193"/>
      <c r="H268" s="193">
        <v>320</v>
      </c>
      <c r="I268" s="195">
        <v>320</v>
      </c>
      <c r="J268" s="165" t="s">
        <v>680</v>
      </c>
      <c r="K268" s="166">
        <f t="shared" si="105"/>
        <v>72.5</v>
      </c>
      <c r="L268" s="167">
        <f t="shared" si="106"/>
        <v>0.29292929292929293</v>
      </c>
      <c r="M268" s="162" t="s">
        <v>595</v>
      </c>
      <c r="N268" s="168">
        <v>44323</v>
      </c>
      <c r="O268" s="1"/>
      <c r="P268" s="1"/>
      <c r="Q268" s="1"/>
      <c r="R268" s="6" t="s">
        <v>787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90">
        <v>158</v>
      </c>
      <c r="B269" s="191">
        <v>44140</v>
      </c>
      <c r="C269" s="191"/>
      <c r="D269" s="192" t="s">
        <v>203</v>
      </c>
      <c r="E269" s="193" t="s">
        <v>592</v>
      </c>
      <c r="F269" s="163">
        <v>925</v>
      </c>
      <c r="G269" s="193"/>
      <c r="H269" s="193">
        <v>1095</v>
      </c>
      <c r="I269" s="195">
        <v>1093</v>
      </c>
      <c r="J269" s="165" t="s">
        <v>822</v>
      </c>
      <c r="K269" s="166">
        <f t="shared" si="105"/>
        <v>170</v>
      </c>
      <c r="L269" s="167">
        <f t="shared" si="106"/>
        <v>0.18378378378378379</v>
      </c>
      <c r="M269" s="162" t="s">
        <v>595</v>
      </c>
      <c r="N269" s="168">
        <v>44201</v>
      </c>
      <c r="O269" s="1"/>
      <c r="P269" s="1"/>
      <c r="Q269" s="1"/>
      <c r="R269" s="6" t="s">
        <v>787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90">
        <v>159</v>
      </c>
      <c r="B270" s="191">
        <v>44140</v>
      </c>
      <c r="C270" s="191"/>
      <c r="D270" s="192" t="s">
        <v>365</v>
      </c>
      <c r="E270" s="193" t="s">
        <v>592</v>
      </c>
      <c r="F270" s="163">
        <v>332.5</v>
      </c>
      <c r="G270" s="193"/>
      <c r="H270" s="193">
        <v>393</v>
      </c>
      <c r="I270" s="195">
        <v>406</v>
      </c>
      <c r="J270" s="165" t="s">
        <v>823</v>
      </c>
      <c r="K270" s="166">
        <f t="shared" si="105"/>
        <v>60.5</v>
      </c>
      <c r="L270" s="167">
        <f t="shared" si="106"/>
        <v>0.18195488721804512</v>
      </c>
      <c r="M270" s="162" t="s">
        <v>595</v>
      </c>
      <c r="N270" s="168">
        <v>44256</v>
      </c>
      <c r="O270" s="1"/>
      <c r="P270" s="1"/>
      <c r="Q270" s="1"/>
      <c r="R270" s="6" t="s">
        <v>787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90">
        <v>160</v>
      </c>
      <c r="B271" s="191">
        <v>44141</v>
      </c>
      <c r="C271" s="191"/>
      <c r="D271" s="192" t="s">
        <v>489</v>
      </c>
      <c r="E271" s="193" t="s">
        <v>592</v>
      </c>
      <c r="F271" s="163">
        <v>231</v>
      </c>
      <c r="G271" s="193"/>
      <c r="H271" s="193">
        <v>281</v>
      </c>
      <c r="I271" s="195">
        <v>281</v>
      </c>
      <c r="J271" s="165" t="s">
        <v>680</v>
      </c>
      <c r="K271" s="166">
        <f t="shared" si="105"/>
        <v>50</v>
      </c>
      <c r="L271" s="167">
        <f t="shared" si="106"/>
        <v>0.21645021645021645</v>
      </c>
      <c r="M271" s="162" t="s">
        <v>595</v>
      </c>
      <c r="N271" s="168">
        <v>44358</v>
      </c>
      <c r="O271" s="1"/>
      <c r="P271" s="1"/>
      <c r="Q271" s="1"/>
      <c r="R271" s="6" t="s">
        <v>787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90">
        <v>161</v>
      </c>
      <c r="B272" s="191">
        <v>44187</v>
      </c>
      <c r="C272" s="191"/>
      <c r="D272" s="192" t="s">
        <v>824</v>
      </c>
      <c r="E272" s="193" t="s">
        <v>592</v>
      </c>
      <c r="F272" s="163">
        <v>190</v>
      </c>
      <c r="G272" s="193"/>
      <c r="H272" s="193">
        <v>239</v>
      </c>
      <c r="I272" s="195">
        <v>239</v>
      </c>
      <c r="J272" s="165" t="s">
        <v>825</v>
      </c>
      <c r="K272" s="166">
        <f t="shared" si="105"/>
        <v>49</v>
      </c>
      <c r="L272" s="167">
        <f t="shared" si="106"/>
        <v>0.25789473684210529</v>
      </c>
      <c r="M272" s="162" t="s">
        <v>595</v>
      </c>
      <c r="N272" s="168">
        <v>44844</v>
      </c>
      <c r="O272" s="1"/>
      <c r="P272" s="1"/>
      <c r="Q272" s="1"/>
      <c r="R272" s="6" t="s">
        <v>787</v>
      </c>
    </row>
    <row r="273" spans="1:26" ht="12.75" customHeight="1">
      <c r="A273" s="190">
        <v>162</v>
      </c>
      <c r="B273" s="191">
        <v>44258</v>
      </c>
      <c r="C273" s="191"/>
      <c r="D273" s="192" t="s">
        <v>820</v>
      </c>
      <c r="E273" s="193" t="s">
        <v>592</v>
      </c>
      <c r="F273" s="163">
        <v>495</v>
      </c>
      <c r="G273" s="193"/>
      <c r="H273" s="193">
        <v>595</v>
      </c>
      <c r="I273" s="195">
        <v>590</v>
      </c>
      <c r="J273" s="165" t="s">
        <v>616</v>
      </c>
      <c r="K273" s="166">
        <f t="shared" si="105"/>
        <v>100</v>
      </c>
      <c r="L273" s="167">
        <f t="shared" si="106"/>
        <v>0.20202020202020202</v>
      </c>
      <c r="M273" s="162" t="s">
        <v>595</v>
      </c>
      <c r="N273" s="168">
        <v>44589</v>
      </c>
      <c r="O273" s="1"/>
      <c r="P273" s="1"/>
      <c r="R273" s="6" t="s">
        <v>787</v>
      </c>
    </row>
    <row r="274" spans="1:26" ht="12.75" customHeight="1">
      <c r="A274" s="190">
        <v>163</v>
      </c>
      <c r="B274" s="191">
        <v>44274</v>
      </c>
      <c r="C274" s="191"/>
      <c r="D274" s="192" t="s">
        <v>365</v>
      </c>
      <c r="E274" s="193" t="s">
        <v>592</v>
      </c>
      <c r="F274" s="163">
        <v>355</v>
      </c>
      <c r="G274" s="193"/>
      <c r="H274" s="193">
        <v>422.5</v>
      </c>
      <c r="I274" s="195">
        <v>420</v>
      </c>
      <c r="J274" s="165" t="s">
        <v>826</v>
      </c>
      <c r="K274" s="166">
        <f t="shared" si="105"/>
        <v>67.5</v>
      </c>
      <c r="L274" s="167">
        <f t="shared" si="106"/>
        <v>0.19014084507042253</v>
      </c>
      <c r="M274" s="162" t="s">
        <v>595</v>
      </c>
      <c r="N274" s="168">
        <v>44361</v>
      </c>
      <c r="O274" s="1"/>
      <c r="R274" s="208" t="s">
        <v>787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90">
        <v>164</v>
      </c>
      <c r="B275" s="191">
        <v>44295</v>
      </c>
      <c r="C275" s="191"/>
      <c r="D275" s="192" t="s">
        <v>327</v>
      </c>
      <c r="E275" s="193" t="s">
        <v>592</v>
      </c>
      <c r="F275" s="163">
        <v>555</v>
      </c>
      <c r="G275" s="193"/>
      <c r="H275" s="193">
        <v>663</v>
      </c>
      <c r="I275" s="195">
        <v>663</v>
      </c>
      <c r="J275" s="165" t="s">
        <v>827</v>
      </c>
      <c r="K275" s="166">
        <f t="shared" si="105"/>
        <v>108</v>
      </c>
      <c r="L275" s="167">
        <f t="shared" si="106"/>
        <v>0.19459459459459461</v>
      </c>
      <c r="M275" s="162" t="s">
        <v>595</v>
      </c>
      <c r="N275" s="168">
        <v>44321</v>
      </c>
      <c r="O275" s="1"/>
      <c r="P275" s="1"/>
      <c r="Q275" s="1"/>
      <c r="R275" s="208" t="s">
        <v>787</v>
      </c>
    </row>
    <row r="276" spans="1:26" ht="12.75" customHeight="1">
      <c r="A276" s="190">
        <v>165</v>
      </c>
      <c r="B276" s="191">
        <v>44308</v>
      </c>
      <c r="C276" s="191"/>
      <c r="D276" s="192" t="s">
        <v>791</v>
      </c>
      <c r="E276" s="193" t="s">
        <v>592</v>
      </c>
      <c r="F276" s="163">
        <v>126.5</v>
      </c>
      <c r="G276" s="193"/>
      <c r="H276" s="193">
        <v>155</v>
      </c>
      <c r="I276" s="195">
        <v>155</v>
      </c>
      <c r="J276" s="165" t="s">
        <v>680</v>
      </c>
      <c r="K276" s="166">
        <f t="shared" si="105"/>
        <v>28.5</v>
      </c>
      <c r="L276" s="167">
        <f t="shared" si="106"/>
        <v>0.22529644268774704</v>
      </c>
      <c r="M276" s="162" t="s">
        <v>595</v>
      </c>
      <c r="N276" s="168">
        <v>44362</v>
      </c>
      <c r="O276" s="1"/>
      <c r="R276" s="208" t="s">
        <v>787</v>
      </c>
    </row>
    <row r="277" spans="1:26" ht="12.75" customHeight="1">
      <c r="A277" s="169">
        <v>166</v>
      </c>
      <c r="B277" s="200">
        <v>44368</v>
      </c>
      <c r="C277" s="200"/>
      <c r="D277" s="171" t="s">
        <v>828</v>
      </c>
      <c r="E277" s="173" t="s">
        <v>592</v>
      </c>
      <c r="F277" s="201">
        <v>287.5</v>
      </c>
      <c r="G277" s="173"/>
      <c r="H277" s="173">
        <v>245</v>
      </c>
      <c r="I277" s="174">
        <v>344</v>
      </c>
      <c r="J277" s="175" t="s">
        <v>829</v>
      </c>
      <c r="K277" s="176">
        <f t="shared" si="105"/>
        <v>-42.5</v>
      </c>
      <c r="L277" s="177">
        <f t="shared" si="106"/>
        <v>-0.14782608695652175</v>
      </c>
      <c r="M277" s="173" t="s">
        <v>605</v>
      </c>
      <c r="N277" s="170">
        <v>44508</v>
      </c>
      <c r="O277" s="1"/>
      <c r="R277" s="208" t="s">
        <v>787</v>
      </c>
    </row>
    <row r="278" spans="1:26" ht="12.75" customHeight="1">
      <c r="A278" s="190">
        <v>167</v>
      </c>
      <c r="B278" s="191">
        <v>44368</v>
      </c>
      <c r="C278" s="191"/>
      <c r="D278" s="192" t="s">
        <v>489</v>
      </c>
      <c r="E278" s="193" t="s">
        <v>592</v>
      </c>
      <c r="F278" s="163">
        <v>241</v>
      </c>
      <c r="G278" s="193"/>
      <c r="H278" s="193">
        <v>298</v>
      </c>
      <c r="I278" s="195">
        <v>320</v>
      </c>
      <c r="J278" s="165" t="s">
        <v>680</v>
      </c>
      <c r="K278" s="166">
        <f t="shared" si="105"/>
        <v>57</v>
      </c>
      <c r="L278" s="167">
        <f t="shared" si="106"/>
        <v>0.23651452282157676</v>
      </c>
      <c r="M278" s="162" t="s">
        <v>595</v>
      </c>
      <c r="N278" s="168">
        <v>44802</v>
      </c>
      <c r="O278" s="37"/>
      <c r="R278" s="208" t="s">
        <v>787</v>
      </c>
    </row>
    <row r="279" spans="1:26" ht="12.75" customHeight="1">
      <c r="A279" s="190">
        <v>168</v>
      </c>
      <c r="B279" s="191">
        <v>44406</v>
      </c>
      <c r="C279" s="191"/>
      <c r="D279" s="192" t="s">
        <v>791</v>
      </c>
      <c r="E279" s="193" t="s">
        <v>592</v>
      </c>
      <c r="F279" s="163">
        <v>162.5</v>
      </c>
      <c r="G279" s="193"/>
      <c r="H279" s="193">
        <v>200</v>
      </c>
      <c r="I279" s="195">
        <v>200</v>
      </c>
      <c r="J279" s="165" t="s">
        <v>680</v>
      </c>
      <c r="K279" s="166">
        <f t="shared" si="105"/>
        <v>37.5</v>
      </c>
      <c r="L279" s="167">
        <f t="shared" si="106"/>
        <v>0.23076923076923078</v>
      </c>
      <c r="M279" s="162" t="s">
        <v>595</v>
      </c>
      <c r="N279" s="168">
        <v>44802</v>
      </c>
      <c r="O279" s="1"/>
      <c r="R279" s="208" t="s">
        <v>787</v>
      </c>
    </row>
    <row r="280" spans="1:26" ht="12.75" customHeight="1">
      <c r="A280" s="190">
        <v>169</v>
      </c>
      <c r="B280" s="191">
        <v>44462</v>
      </c>
      <c r="C280" s="191"/>
      <c r="D280" s="192" t="s">
        <v>446</v>
      </c>
      <c r="E280" s="193" t="s">
        <v>592</v>
      </c>
      <c r="F280" s="163">
        <v>1235</v>
      </c>
      <c r="G280" s="193"/>
      <c r="H280" s="193">
        <v>1505</v>
      </c>
      <c r="I280" s="195">
        <v>1500</v>
      </c>
      <c r="J280" s="165" t="s">
        <v>680</v>
      </c>
      <c r="K280" s="166">
        <f t="shared" si="105"/>
        <v>270</v>
      </c>
      <c r="L280" s="167">
        <f t="shared" si="106"/>
        <v>0.21862348178137653</v>
      </c>
      <c r="M280" s="162" t="s">
        <v>595</v>
      </c>
      <c r="N280" s="168">
        <v>44564</v>
      </c>
      <c r="O280" s="1"/>
      <c r="R280" s="208" t="s">
        <v>787</v>
      </c>
    </row>
    <row r="281" spans="1:26" ht="12.75" customHeight="1">
      <c r="A281" s="209">
        <v>170</v>
      </c>
      <c r="B281" s="210">
        <v>44480</v>
      </c>
      <c r="C281" s="210"/>
      <c r="D281" s="211" t="s">
        <v>830</v>
      </c>
      <c r="E281" s="212" t="s">
        <v>592</v>
      </c>
      <c r="F281" s="53">
        <v>58.75</v>
      </c>
      <c r="G281" s="212"/>
      <c r="H281" s="213"/>
      <c r="I281" s="49"/>
      <c r="J281" s="214" t="s">
        <v>593</v>
      </c>
      <c r="K281" s="209"/>
      <c r="L281" s="210"/>
      <c r="M281" s="210"/>
      <c r="N281" s="211"/>
      <c r="O281" s="37"/>
      <c r="R281" s="208" t="s">
        <v>787</v>
      </c>
    </row>
    <row r="282" spans="1:26" ht="12.75" customHeight="1">
      <c r="A282" s="215">
        <v>171</v>
      </c>
      <c r="B282" s="216">
        <v>44481</v>
      </c>
      <c r="C282" s="216"/>
      <c r="D282" s="217" t="s">
        <v>278</v>
      </c>
      <c r="E282" s="49" t="s">
        <v>592</v>
      </c>
      <c r="F282" s="218" t="s">
        <v>831</v>
      </c>
      <c r="G282" s="49"/>
      <c r="H282" s="49"/>
      <c r="I282" s="49">
        <v>380</v>
      </c>
      <c r="J282" s="219" t="s">
        <v>593</v>
      </c>
      <c r="K282" s="215"/>
      <c r="L282" s="216"/>
      <c r="M282" s="216"/>
      <c r="N282" s="217"/>
      <c r="O282" s="37"/>
      <c r="R282" s="208" t="s">
        <v>787</v>
      </c>
    </row>
    <row r="283" spans="1:26" ht="12.75" customHeight="1">
      <c r="A283" s="190">
        <v>172</v>
      </c>
      <c r="B283" s="191">
        <v>44481</v>
      </c>
      <c r="C283" s="191"/>
      <c r="D283" s="192" t="s">
        <v>832</v>
      </c>
      <c r="E283" s="193" t="s">
        <v>592</v>
      </c>
      <c r="F283" s="163">
        <v>45.5</v>
      </c>
      <c r="G283" s="193"/>
      <c r="H283" s="193">
        <v>56.5</v>
      </c>
      <c r="I283" s="195">
        <v>56</v>
      </c>
      <c r="J283" s="165" t="s">
        <v>680</v>
      </c>
      <c r="K283" s="166">
        <f t="shared" ref="K283:K284" si="107">H283-F283</f>
        <v>11</v>
      </c>
      <c r="L283" s="167">
        <f t="shared" ref="L283:L284" si="108">K283/F283</f>
        <v>0.24175824175824176</v>
      </c>
      <c r="M283" s="162" t="s">
        <v>595</v>
      </c>
      <c r="N283" s="168">
        <v>44881</v>
      </c>
      <c r="O283" s="37"/>
      <c r="R283" s="208"/>
    </row>
    <row r="284" spans="1:26" ht="12.75" customHeight="1">
      <c r="A284" s="190">
        <v>173</v>
      </c>
      <c r="B284" s="191">
        <v>44551</v>
      </c>
      <c r="C284" s="191"/>
      <c r="D284" s="192" t="s">
        <v>131</v>
      </c>
      <c r="E284" s="193" t="s">
        <v>592</v>
      </c>
      <c r="F284" s="163">
        <v>2300</v>
      </c>
      <c r="G284" s="193"/>
      <c r="H284" s="193">
        <f>(2820+2200)/2</f>
        <v>2510</v>
      </c>
      <c r="I284" s="195">
        <v>3000</v>
      </c>
      <c r="J284" s="165" t="s">
        <v>833</v>
      </c>
      <c r="K284" s="166">
        <f t="shared" si="107"/>
        <v>210</v>
      </c>
      <c r="L284" s="167">
        <f t="shared" si="108"/>
        <v>9.1304347826086957E-2</v>
      </c>
      <c r="M284" s="162" t="s">
        <v>595</v>
      </c>
      <c r="N284" s="168">
        <v>44649</v>
      </c>
      <c r="O284" s="1"/>
      <c r="R284" s="208"/>
    </row>
    <row r="285" spans="1:26" ht="12.75" customHeight="1">
      <c r="A285" s="190">
        <v>174</v>
      </c>
      <c r="B285" s="191">
        <v>44606</v>
      </c>
      <c r="C285" s="191"/>
      <c r="D285" s="192" t="s">
        <v>436</v>
      </c>
      <c r="E285" s="193" t="s">
        <v>592</v>
      </c>
      <c r="F285" s="163">
        <v>635</v>
      </c>
      <c r="G285" s="193"/>
      <c r="H285" s="193">
        <v>700</v>
      </c>
      <c r="I285" s="195">
        <v>764</v>
      </c>
      <c r="J285" s="165" t="s">
        <v>876</v>
      </c>
      <c r="K285" s="166">
        <f t="shared" ref="K285" si="109">H285-F285</f>
        <v>65</v>
      </c>
      <c r="L285" s="167">
        <f t="shared" ref="L285" si="110">K285/F285</f>
        <v>0.10236220472440945</v>
      </c>
      <c r="M285" s="162" t="s">
        <v>595</v>
      </c>
      <c r="N285" s="168">
        <v>45159</v>
      </c>
      <c r="O285" s="37"/>
      <c r="R285" s="208"/>
    </row>
    <row r="286" spans="1:26" ht="12.75" customHeight="1">
      <c r="A286" s="190">
        <v>175</v>
      </c>
      <c r="B286" s="191">
        <v>44613</v>
      </c>
      <c r="C286" s="191"/>
      <c r="D286" s="192" t="s">
        <v>446</v>
      </c>
      <c r="E286" s="193" t="s">
        <v>592</v>
      </c>
      <c r="F286" s="163">
        <v>1255</v>
      </c>
      <c r="G286" s="193"/>
      <c r="H286" s="193">
        <v>1515</v>
      </c>
      <c r="I286" s="195">
        <v>1510</v>
      </c>
      <c r="J286" s="165" t="s">
        <v>680</v>
      </c>
      <c r="K286" s="166">
        <f>H286-F286</f>
        <v>260</v>
      </c>
      <c r="L286" s="167">
        <f>K286/F286</f>
        <v>0.20717131474103587</v>
      </c>
      <c r="M286" s="162" t="s">
        <v>595</v>
      </c>
      <c r="N286" s="168">
        <v>44834</v>
      </c>
      <c r="O286" s="37"/>
      <c r="R286" s="208"/>
    </row>
    <row r="287" spans="1:26" ht="12.75" customHeight="1">
      <c r="A287">
        <v>176</v>
      </c>
      <c r="B287" s="216">
        <v>44670</v>
      </c>
      <c r="C287" s="216"/>
      <c r="D287" s="51" t="s">
        <v>552</v>
      </c>
      <c r="E287" s="220" t="s">
        <v>592</v>
      </c>
      <c r="F287" s="49" t="s">
        <v>834</v>
      </c>
      <c r="G287" s="49"/>
      <c r="H287" s="49"/>
      <c r="I287" s="49">
        <v>553</v>
      </c>
      <c r="J287" s="49" t="s">
        <v>593</v>
      </c>
      <c r="K287" s="49"/>
      <c r="L287" s="49"/>
      <c r="M287" s="49"/>
      <c r="N287" s="49"/>
      <c r="O287" s="37"/>
      <c r="R287" s="208"/>
    </row>
    <row r="288" spans="1:26" ht="12.75" customHeight="1">
      <c r="A288" s="190">
        <v>177</v>
      </c>
      <c r="B288" s="191">
        <v>44746</v>
      </c>
      <c r="C288" s="191"/>
      <c r="D288" s="192" t="s">
        <v>835</v>
      </c>
      <c r="E288" s="193" t="s">
        <v>592</v>
      </c>
      <c r="F288" s="163">
        <v>207.5</v>
      </c>
      <c r="G288" s="193"/>
      <c r="H288" s="193">
        <v>254</v>
      </c>
      <c r="I288" s="195">
        <v>254</v>
      </c>
      <c r="J288" s="165" t="s">
        <v>680</v>
      </c>
      <c r="K288" s="166">
        <f t="shared" ref="K288:K290" si="111">H288-F288</f>
        <v>46.5</v>
      </c>
      <c r="L288" s="167">
        <f t="shared" ref="L288:L290" si="112">K288/F288</f>
        <v>0.22409638554216868</v>
      </c>
      <c r="M288" s="162" t="s">
        <v>595</v>
      </c>
      <c r="N288" s="168">
        <v>44792</v>
      </c>
      <c r="O288" s="1"/>
      <c r="R288" s="208"/>
    </row>
    <row r="289" spans="1:38" ht="12.75" customHeight="1">
      <c r="A289" s="190">
        <v>178</v>
      </c>
      <c r="B289" s="191">
        <v>44775</v>
      </c>
      <c r="C289" s="191"/>
      <c r="D289" s="192" t="s">
        <v>491</v>
      </c>
      <c r="E289" s="193" t="s">
        <v>592</v>
      </c>
      <c r="F289" s="163">
        <v>31.25</v>
      </c>
      <c r="G289" s="193"/>
      <c r="H289" s="193">
        <v>38.75</v>
      </c>
      <c r="I289" s="195">
        <v>38</v>
      </c>
      <c r="J289" s="165" t="s">
        <v>680</v>
      </c>
      <c r="K289" s="166">
        <f t="shared" si="111"/>
        <v>7.5</v>
      </c>
      <c r="L289" s="167">
        <f t="shared" si="112"/>
        <v>0.24</v>
      </c>
      <c r="M289" s="162" t="s">
        <v>595</v>
      </c>
      <c r="N289" s="168">
        <v>44844</v>
      </c>
      <c r="O289" s="37"/>
      <c r="R289" s="53"/>
    </row>
    <row r="290" spans="1:38" ht="12.75" customHeight="1">
      <c r="A290" s="190">
        <v>179</v>
      </c>
      <c r="B290" s="191">
        <v>44841</v>
      </c>
      <c r="C290" s="191"/>
      <c r="D290" s="192" t="s">
        <v>836</v>
      </c>
      <c r="E290" s="193" t="s">
        <v>592</v>
      </c>
      <c r="F290" s="163">
        <v>665</v>
      </c>
      <c r="G290" s="193"/>
      <c r="H290" s="193">
        <v>807.5</v>
      </c>
      <c r="I290" s="195">
        <v>840</v>
      </c>
      <c r="J290" s="165" t="s">
        <v>833</v>
      </c>
      <c r="K290" s="166">
        <f t="shared" si="111"/>
        <v>142.5</v>
      </c>
      <c r="L290" s="167">
        <f t="shared" si="112"/>
        <v>0.21428571428571427</v>
      </c>
      <c r="M290" s="162" t="s">
        <v>595</v>
      </c>
      <c r="N290" s="168">
        <v>45097</v>
      </c>
      <c r="O290" s="37"/>
      <c r="R290" s="53"/>
    </row>
    <row r="291" spans="1:38" ht="12.75" customHeight="1">
      <c r="A291" s="190">
        <v>180</v>
      </c>
      <c r="B291" s="191">
        <v>44844</v>
      </c>
      <c r="C291" s="191"/>
      <c r="D291" s="192" t="s">
        <v>438</v>
      </c>
      <c r="E291" s="193" t="s">
        <v>592</v>
      </c>
      <c r="F291" s="163">
        <v>227.5</v>
      </c>
      <c r="G291" s="193"/>
      <c r="H291" s="193">
        <v>270</v>
      </c>
      <c r="I291" s="195">
        <v>291</v>
      </c>
      <c r="J291" s="165" t="s">
        <v>878</v>
      </c>
      <c r="K291" s="166">
        <f t="shared" ref="K291" si="113">H291-F291</f>
        <v>42.5</v>
      </c>
      <c r="L291" s="167">
        <f t="shared" ref="L291" si="114">K291/F291</f>
        <v>0.18681318681318682</v>
      </c>
      <c r="M291" s="162" t="s">
        <v>595</v>
      </c>
      <c r="N291" s="168">
        <v>45160</v>
      </c>
      <c r="O291" s="37"/>
      <c r="Q291" s="37"/>
      <c r="R291" s="53"/>
    </row>
    <row r="292" spans="1:38" ht="12.75" customHeight="1">
      <c r="A292" s="190">
        <v>181</v>
      </c>
      <c r="B292" s="191">
        <v>44845</v>
      </c>
      <c r="C292" s="191"/>
      <c r="D292" s="192" t="s">
        <v>436</v>
      </c>
      <c r="E292" s="193" t="s">
        <v>592</v>
      </c>
      <c r="F292" s="163">
        <v>555</v>
      </c>
      <c r="G292" s="193"/>
      <c r="H292" s="193">
        <v>700</v>
      </c>
      <c r="I292" s="195">
        <v>765</v>
      </c>
      <c r="J292" s="165" t="s">
        <v>877</v>
      </c>
      <c r="K292" s="166">
        <f t="shared" ref="K292" si="115">H292-F292</f>
        <v>145</v>
      </c>
      <c r="L292" s="167">
        <f t="shared" ref="L292" si="116">K292/F292</f>
        <v>0.26126126126126126</v>
      </c>
      <c r="M292" s="162" t="s">
        <v>595</v>
      </c>
      <c r="N292" s="168">
        <v>45159</v>
      </c>
      <c r="O292" s="37"/>
      <c r="Q292" s="37"/>
      <c r="R292" s="53"/>
    </row>
    <row r="293" spans="1:38" ht="12.75" customHeight="1">
      <c r="A293" s="190">
        <v>182</v>
      </c>
      <c r="B293" s="191">
        <v>44981</v>
      </c>
      <c r="C293" s="191"/>
      <c r="D293" s="192" t="s">
        <v>453</v>
      </c>
      <c r="E293" s="193" t="s">
        <v>592</v>
      </c>
      <c r="F293" s="163">
        <v>1675</v>
      </c>
      <c r="G293" s="193"/>
      <c r="H293" s="193">
        <v>2080</v>
      </c>
      <c r="I293" s="195">
        <v>2080</v>
      </c>
      <c r="J293" s="165" t="s">
        <v>680</v>
      </c>
      <c r="K293" s="166">
        <f>H293-F293</f>
        <v>405</v>
      </c>
      <c r="L293" s="167">
        <f>K293/F293</f>
        <v>0.2417910447761194</v>
      </c>
      <c r="M293" s="162" t="s">
        <v>595</v>
      </c>
      <c r="N293" s="168">
        <v>45119</v>
      </c>
      <c r="O293" s="37"/>
      <c r="R293" s="53" t="s">
        <v>870</v>
      </c>
    </row>
    <row r="294" spans="1:38" ht="12.75" customHeight="1">
      <c r="A294" s="190">
        <v>183</v>
      </c>
      <c r="B294" s="191">
        <v>44986</v>
      </c>
      <c r="C294" s="191"/>
      <c r="D294" s="192" t="s">
        <v>491</v>
      </c>
      <c r="E294" s="193" t="s">
        <v>592</v>
      </c>
      <c r="F294" s="163">
        <v>57.5</v>
      </c>
      <c r="G294" s="193"/>
      <c r="H294" s="193">
        <v>120</v>
      </c>
      <c r="I294" s="195">
        <v>120</v>
      </c>
      <c r="J294" s="165" t="s">
        <v>680</v>
      </c>
      <c r="K294" s="166">
        <f>H294-F294</f>
        <v>62.5</v>
      </c>
      <c r="L294" s="167">
        <f>K294/F294</f>
        <v>1.0869565217391304</v>
      </c>
      <c r="M294" s="162" t="s">
        <v>595</v>
      </c>
      <c r="N294" s="168">
        <v>45049</v>
      </c>
      <c r="O294" s="37"/>
      <c r="R294" s="53" t="s">
        <v>870</v>
      </c>
    </row>
    <row r="295" spans="1:38" ht="12.75" customHeight="1">
      <c r="A295" s="190">
        <v>184</v>
      </c>
      <c r="B295" s="191">
        <v>45008</v>
      </c>
      <c r="C295" s="191"/>
      <c r="D295" s="192" t="s">
        <v>508</v>
      </c>
      <c r="E295" s="193" t="s">
        <v>592</v>
      </c>
      <c r="F295" s="163">
        <v>2765</v>
      </c>
      <c r="G295" s="193"/>
      <c r="H295" s="193">
        <v>3547.5</v>
      </c>
      <c r="I295" s="195">
        <v>3523</v>
      </c>
      <c r="J295" s="165" t="s">
        <v>680</v>
      </c>
      <c r="K295" s="166">
        <f>H295-F295</f>
        <v>782.5</v>
      </c>
      <c r="L295" s="167">
        <f>K295/F295</f>
        <v>0.28300180831826399</v>
      </c>
      <c r="M295" s="162" t="s">
        <v>595</v>
      </c>
      <c r="N295" s="168">
        <v>45177</v>
      </c>
      <c r="O295" s="37"/>
      <c r="R295" s="53" t="s">
        <v>870</v>
      </c>
    </row>
    <row r="296" spans="1:38" ht="12.75" customHeight="1">
      <c r="A296" s="190">
        <v>185</v>
      </c>
      <c r="B296" s="191">
        <v>45027</v>
      </c>
      <c r="C296" s="191"/>
      <c r="D296" s="192" t="s">
        <v>837</v>
      </c>
      <c r="E296" s="193" t="s">
        <v>592</v>
      </c>
      <c r="F296" s="163">
        <v>460</v>
      </c>
      <c r="G296" s="193"/>
      <c r="H296" s="193">
        <v>825</v>
      </c>
      <c r="I296" s="195">
        <v>810</v>
      </c>
      <c r="J296" s="165" t="s">
        <v>680</v>
      </c>
      <c r="K296" s="166">
        <f>H296-F296</f>
        <v>365</v>
      </c>
      <c r="L296" s="167">
        <f>K296/F296</f>
        <v>0.79347826086956519</v>
      </c>
      <c r="M296" s="162" t="s">
        <v>595</v>
      </c>
      <c r="N296" s="168">
        <v>45155</v>
      </c>
      <c r="O296" s="37"/>
      <c r="R296" s="53" t="s">
        <v>870</v>
      </c>
    </row>
    <row r="297" spans="1:38" ht="12.75" customHeight="1">
      <c r="A297" s="215">
        <v>186</v>
      </c>
      <c r="B297" s="216">
        <v>45050</v>
      </c>
      <c r="C297" s="51"/>
      <c r="D297" s="51" t="s">
        <v>42</v>
      </c>
      <c r="E297" s="220" t="s">
        <v>592</v>
      </c>
      <c r="F297" s="49" t="s">
        <v>838</v>
      </c>
      <c r="G297" s="49"/>
      <c r="H297" s="49"/>
      <c r="I297" s="49">
        <v>5040</v>
      </c>
      <c r="J297" s="49" t="s">
        <v>593</v>
      </c>
      <c r="K297" s="49"/>
      <c r="L297" s="49"/>
      <c r="M297" s="49"/>
      <c r="N297" s="49"/>
      <c r="O297" s="37"/>
      <c r="R297" s="53" t="s">
        <v>870</v>
      </c>
    </row>
    <row r="298" spans="1:38" ht="12.75" customHeight="1">
      <c r="A298" s="190">
        <v>187</v>
      </c>
      <c r="B298" s="191">
        <v>45075</v>
      </c>
      <c r="C298" s="191"/>
      <c r="D298" s="192" t="s">
        <v>839</v>
      </c>
      <c r="E298" s="193" t="s">
        <v>592</v>
      </c>
      <c r="F298" s="163">
        <v>585</v>
      </c>
      <c r="G298" s="193"/>
      <c r="H298" s="193">
        <v>732</v>
      </c>
      <c r="I298" s="195">
        <v>732</v>
      </c>
      <c r="J298" s="165" t="s">
        <v>680</v>
      </c>
      <c r="K298" s="166">
        <f>H298-F298</f>
        <v>147</v>
      </c>
      <c r="L298" s="167">
        <f>K298/F298</f>
        <v>0.25128205128205128</v>
      </c>
      <c r="M298" s="162" t="s">
        <v>595</v>
      </c>
      <c r="N298" s="168">
        <v>45152</v>
      </c>
      <c r="O298" s="37"/>
      <c r="Q298" s="37"/>
      <c r="R298" s="53" t="s">
        <v>870</v>
      </c>
      <c r="T298" s="37"/>
      <c r="V298" s="37"/>
      <c r="W298" s="53"/>
      <c r="Y298" s="37"/>
      <c r="AA298" s="37"/>
      <c r="AB298" s="53"/>
      <c r="AD298" s="37"/>
      <c r="AF298" s="37"/>
      <c r="AG298" s="53"/>
      <c r="AI298" s="37"/>
      <c r="AK298" s="37"/>
      <c r="AL298" s="53"/>
    </row>
    <row r="299" spans="1:38" ht="12.75" customHeight="1">
      <c r="A299" s="215">
        <v>188</v>
      </c>
      <c r="B299" s="216">
        <v>45078</v>
      </c>
      <c r="C299" s="51"/>
      <c r="D299" s="51" t="s">
        <v>540</v>
      </c>
      <c r="E299" s="220" t="s">
        <v>592</v>
      </c>
      <c r="F299" s="49" t="s">
        <v>840</v>
      </c>
      <c r="G299" s="49"/>
      <c r="H299" s="49"/>
      <c r="I299" s="49">
        <v>4300</v>
      </c>
      <c r="J299" s="49" t="s">
        <v>593</v>
      </c>
      <c r="K299" s="49"/>
      <c r="L299" s="49"/>
      <c r="M299" s="49"/>
      <c r="N299" s="49"/>
      <c r="O299" s="37"/>
      <c r="Q299" s="37"/>
      <c r="R299" s="53" t="s">
        <v>870</v>
      </c>
      <c r="T299" s="37"/>
      <c r="V299" s="37"/>
      <c r="W299" s="53"/>
      <c r="Y299" s="37"/>
      <c r="AA299" s="37"/>
      <c r="AB299" s="53"/>
      <c r="AD299" s="37"/>
      <c r="AF299" s="37"/>
      <c r="AG299" s="53"/>
      <c r="AI299" s="37"/>
      <c r="AK299" s="37"/>
      <c r="AL299" s="53"/>
    </row>
    <row r="300" spans="1:38" ht="12.75" customHeight="1">
      <c r="A300" s="215">
        <v>189</v>
      </c>
      <c r="B300" s="216">
        <v>45103</v>
      </c>
      <c r="C300" s="51"/>
      <c r="D300" s="51" t="s">
        <v>865</v>
      </c>
      <c r="E300" s="220" t="s">
        <v>592</v>
      </c>
      <c r="F300" s="49" t="s">
        <v>660</v>
      </c>
      <c r="G300" s="49"/>
      <c r="H300" s="49"/>
      <c r="I300" s="49">
        <v>383</v>
      </c>
      <c r="J300" s="49" t="s">
        <v>593</v>
      </c>
      <c r="K300" s="49"/>
      <c r="L300" s="49"/>
      <c r="M300" s="49"/>
      <c r="N300" s="49"/>
      <c r="O300" s="37"/>
      <c r="Q300" s="37"/>
      <c r="R300" s="53" t="s">
        <v>870</v>
      </c>
      <c r="T300" s="37"/>
      <c r="V300" s="37"/>
      <c r="W300" s="53"/>
      <c r="Y300" s="37"/>
      <c r="AA300" s="37"/>
      <c r="AB300" s="53"/>
      <c r="AD300" s="37"/>
      <c r="AF300" s="37"/>
      <c r="AG300" s="53"/>
      <c r="AI300" s="37"/>
      <c r="AK300" s="37"/>
      <c r="AL300" s="53"/>
    </row>
    <row r="301" spans="1:38" ht="12.75" customHeight="1">
      <c r="A301" s="190">
        <v>190</v>
      </c>
      <c r="B301" s="191">
        <v>45120</v>
      </c>
      <c r="C301" s="191"/>
      <c r="D301" s="192" t="s">
        <v>539</v>
      </c>
      <c r="E301" s="193" t="s">
        <v>592</v>
      </c>
      <c r="F301" s="163">
        <v>2312.5</v>
      </c>
      <c r="G301" s="193"/>
      <c r="H301" s="193">
        <v>2935</v>
      </c>
      <c r="I301" s="195">
        <v>2935</v>
      </c>
      <c r="J301" s="165" t="s">
        <v>680</v>
      </c>
      <c r="K301" s="166">
        <f>H301-F301</f>
        <v>622.5</v>
      </c>
      <c r="L301" s="167">
        <f>K301/F301</f>
        <v>0.26918918918918922</v>
      </c>
      <c r="M301" s="162" t="s">
        <v>595</v>
      </c>
      <c r="N301" s="168">
        <v>45177</v>
      </c>
      <c r="O301" s="37"/>
      <c r="Q301" s="37"/>
      <c r="R301" s="53" t="s">
        <v>870</v>
      </c>
      <c r="T301" s="37"/>
      <c r="V301" s="37"/>
      <c r="W301" s="53"/>
      <c r="Y301" s="37"/>
      <c r="AA301" s="37"/>
      <c r="AB301" s="53"/>
      <c r="AD301" s="37"/>
      <c r="AF301" s="37"/>
      <c r="AG301" s="53"/>
      <c r="AI301" s="37"/>
      <c r="AK301" s="37"/>
      <c r="AL301" s="53"/>
    </row>
    <row r="302" spans="1:38" ht="12.75" customHeight="1">
      <c r="A302" s="190">
        <v>191</v>
      </c>
      <c r="B302" s="191">
        <v>45125</v>
      </c>
      <c r="C302" s="191"/>
      <c r="D302" s="192" t="s">
        <v>203</v>
      </c>
      <c r="E302" s="193" t="s">
        <v>592</v>
      </c>
      <c r="F302" s="163">
        <v>3980</v>
      </c>
      <c r="G302" s="193"/>
      <c r="H302" s="193">
        <v>4895</v>
      </c>
      <c r="I302" s="195">
        <v>4895</v>
      </c>
      <c r="J302" s="165" t="s">
        <v>680</v>
      </c>
      <c r="K302" s="166">
        <f>H302-F302</f>
        <v>915</v>
      </c>
      <c r="L302" s="167">
        <f>K302/F302</f>
        <v>0.22989949748743718</v>
      </c>
      <c r="M302" s="162" t="s">
        <v>595</v>
      </c>
      <c r="N302" s="168">
        <v>45155</v>
      </c>
      <c r="O302" s="37"/>
      <c r="R302" s="53" t="s">
        <v>870</v>
      </c>
      <c r="T302" s="37"/>
      <c r="W302" s="53"/>
      <c r="Y302" s="37"/>
      <c r="AB302" s="53"/>
      <c r="AD302" s="37"/>
      <c r="AG302" s="53"/>
      <c r="AI302" s="37"/>
      <c r="AL302" s="53"/>
    </row>
    <row r="303" spans="1:38" ht="12.75" customHeight="1">
      <c r="A303" s="190">
        <v>192</v>
      </c>
      <c r="B303" s="191">
        <v>45145</v>
      </c>
      <c r="C303" s="191"/>
      <c r="D303" s="192" t="s">
        <v>872</v>
      </c>
      <c r="E303" s="193" t="s">
        <v>592</v>
      </c>
      <c r="F303" s="163">
        <v>565</v>
      </c>
      <c r="G303" s="193"/>
      <c r="H303" s="193">
        <v>725</v>
      </c>
      <c r="I303" s="195">
        <v>725</v>
      </c>
      <c r="J303" s="165" t="s">
        <v>680</v>
      </c>
      <c r="K303" s="166">
        <f>H303-F303</f>
        <v>160</v>
      </c>
      <c r="L303" s="167">
        <f>K303/F303</f>
        <v>0.2831858407079646</v>
      </c>
      <c r="M303" s="162" t="s">
        <v>595</v>
      </c>
      <c r="N303" s="168">
        <v>45169</v>
      </c>
      <c r="O303" s="37"/>
      <c r="R303" s="53" t="s">
        <v>870</v>
      </c>
      <c r="T303" s="37"/>
      <c r="W303" s="53"/>
      <c r="Y303" s="37"/>
      <c r="AB303" s="53"/>
      <c r="AD303" s="37"/>
      <c r="AG303" s="53"/>
      <c r="AI303" s="37"/>
      <c r="AL303" s="53"/>
    </row>
    <row r="304" spans="1:38" ht="12.75" customHeight="1">
      <c r="A304" s="215">
        <v>193</v>
      </c>
      <c r="B304" s="216">
        <v>45167</v>
      </c>
      <c r="C304" s="51"/>
      <c r="D304" s="51" t="s">
        <v>882</v>
      </c>
      <c r="E304" s="220" t="s">
        <v>592</v>
      </c>
      <c r="F304" s="49" t="s">
        <v>883</v>
      </c>
      <c r="G304" s="49"/>
      <c r="H304" s="49"/>
      <c r="I304" s="49">
        <v>950</v>
      </c>
      <c r="J304" s="49" t="s">
        <v>593</v>
      </c>
      <c r="K304" s="49"/>
      <c r="L304" s="49"/>
      <c r="M304" s="49"/>
      <c r="N304" s="49"/>
      <c r="O304" s="37"/>
      <c r="R304" s="53" t="s">
        <v>870</v>
      </c>
      <c r="T304" s="37"/>
      <c r="W304" s="53"/>
      <c r="Y304" s="37"/>
      <c r="AB304" s="53"/>
      <c r="AD304" s="37"/>
      <c r="AG304" s="53"/>
      <c r="AI304" s="37"/>
      <c r="AL304" s="53"/>
    </row>
    <row r="305" spans="1:38" ht="12.75" customHeight="1">
      <c r="A305" s="215"/>
      <c r="B305" s="216"/>
      <c r="C305" s="51"/>
      <c r="D305" s="51"/>
      <c r="E305" s="220"/>
      <c r="F305" s="49"/>
      <c r="G305" s="49"/>
      <c r="H305" s="49"/>
      <c r="I305" s="49"/>
      <c r="J305" s="49"/>
      <c r="K305" s="49"/>
      <c r="L305" s="49"/>
      <c r="M305" s="49"/>
      <c r="N305" s="49"/>
      <c r="O305" s="37"/>
      <c r="R305" s="53"/>
      <c r="T305" s="37"/>
      <c r="W305" s="53"/>
      <c r="Y305" s="37"/>
      <c r="AB305" s="53"/>
      <c r="AD305" s="37"/>
      <c r="AG305" s="53"/>
      <c r="AI305" s="37"/>
      <c r="AL305" s="53"/>
    </row>
    <row r="306" spans="1:38" ht="12.75" customHeight="1">
      <c r="A306" s="51"/>
      <c r="B306" s="51"/>
      <c r="C306" s="51"/>
      <c r="D306" s="51"/>
      <c r="E306" s="51"/>
      <c r="F306" s="49"/>
      <c r="G306" s="49"/>
      <c r="H306" s="49"/>
      <c r="I306" s="49"/>
      <c r="J306" s="31"/>
      <c r="K306" s="49"/>
      <c r="L306" s="49"/>
      <c r="M306" s="49"/>
      <c r="N306" s="51"/>
      <c r="O306" s="37"/>
      <c r="R306" s="53"/>
      <c r="T306" s="37"/>
      <c r="W306" s="53"/>
      <c r="Y306" s="37"/>
      <c r="AB306" s="53"/>
      <c r="AD306" s="37"/>
      <c r="AG306" s="53"/>
      <c r="AI306" s="37"/>
      <c r="AL306" s="53"/>
    </row>
    <row r="307" spans="1:38" ht="12.75" customHeight="1">
      <c r="B307" s="221" t="s">
        <v>841</v>
      </c>
      <c r="F307" s="53"/>
      <c r="G307" s="53"/>
      <c r="H307" s="53"/>
      <c r="I307" s="53"/>
      <c r="J307" s="37"/>
      <c r="K307" s="53"/>
      <c r="L307" s="53"/>
      <c r="M307" s="53"/>
      <c r="O307" s="37"/>
      <c r="R307" s="53"/>
      <c r="T307" s="37"/>
      <c r="W307" s="53"/>
      <c r="Y307" s="37"/>
      <c r="AB307" s="53"/>
      <c r="AD307" s="37"/>
      <c r="AG307" s="53"/>
      <c r="AI307" s="37"/>
      <c r="AL307" s="53"/>
    </row>
    <row r="308" spans="1:38" ht="12.75" customHeight="1">
      <c r="A308" s="222"/>
      <c r="F308" s="53"/>
      <c r="G308" s="53"/>
      <c r="H308" s="53"/>
      <c r="I308" s="53"/>
      <c r="J308" s="37"/>
      <c r="K308" s="53"/>
      <c r="L308" s="53"/>
      <c r="M308" s="53"/>
      <c r="O308" s="37"/>
      <c r="R308" s="53"/>
      <c r="T308" s="37"/>
      <c r="W308" s="53"/>
      <c r="Y308" s="37"/>
      <c r="AB308" s="53"/>
      <c r="AD308" s="37"/>
      <c r="AG308" s="53"/>
      <c r="AI308" s="37"/>
      <c r="AL308" s="53"/>
    </row>
    <row r="309" spans="1:38" ht="12.75" customHeight="1">
      <c r="A309" s="222"/>
      <c r="F309" s="53"/>
      <c r="G309" s="53"/>
      <c r="H309" s="53"/>
      <c r="I309" s="53"/>
      <c r="J309" s="37"/>
      <c r="K309" s="53"/>
      <c r="L309" s="53"/>
      <c r="M309" s="53"/>
      <c r="O309" s="37"/>
      <c r="R309" s="53"/>
    </row>
    <row r="310" spans="1:38" ht="12.75" customHeight="1">
      <c r="A310" s="49"/>
      <c r="F310" s="53"/>
      <c r="G310" s="53"/>
      <c r="H310" s="53"/>
      <c r="I310" s="53"/>
      <c r="J310" s="37"/>
      <c r="K310" s="53"/>
      <c r="L310" s="53"/>
      <c r="M310" s="53"/>
      <c r="O310" s="37"/>
      <c r="R310" s="53"/>
    </row>
    <row r="311" spans="1:38" ht="12.75" customHeight="1">
      <c r="F311" s="53"/>
      <c r="G311" s="53"/>
      <c r="H311" s="53"/>
      <c r="I311" s="53"/>
      <c r="J311" s="37"/>
      <c r="K311" s="53"/>
      <c r="L311" s="53"/>
      <c r="M311" s="53"/>
      <c r="O311" s="37"/>
      <c r="R311" s="53"/>
    </row>
    <row r="312" spans="1:38" ht="12.75" customHeight="1">
      <c r="F312" s="53"/>
      <c r="G312" s="53"/>
      <c r="H312" s="53"/>
      <c r="I312" s="53"/>
      <c r="J312" s="37"/>
      <c r="K312" s="53"/>
      <c r="L312" s="53"/>
      <c r="M312" s="53"/>
      <c r="O312" s="37"/>
      <c r="R312" s="53"/>
    </row>
    <row r="313" spans="1:38" ht="12.75" customHeight="1">
      <c r="F313" s="53"/>
      <c r="G313" s="53"/>
      <c r="H313" s="53"/>
      <c r="I313" s="53"/>
      <c r="J313" s="37"/>
      <c r="K313" s="53"/>
      <c r="L313" s="53"/>
      <c r="M313" s="53"/>
      <c r="O313" s="37"/>
      <c r="R313" s="53"/>
    </row>
    <row r="314" spans="1:38" ht="12.75" customHeight="1">
      <c r="F314" s="53"/>
      <c r="G314" s="53"/>
      <c r="H314" s="53"/>
      <c r="I314" s="53"/>
      <c r="J314" s="37"/>
      <c r="K314" s="53"/>
      <c r="L314" s="53"/>
      <c r="M314" s="53"/>
      <c r="O314" s="37"/>
      <c r="R314" s="53"/>
    </row>
    <row r="315" spans="1:38" ht="12.75" customHeight="1">
      <c r="F315" s="53"/>
      <c r="G315" s="53"/>
      <c r="H315" s="53"/>
      <c r="I315" s="53"/>
      <c r="J315" s="37"/>
      <c r="K315" s="53"/>
      <c r="L315" s="53"/>
      <c r="M315" s="53"/>
      <c r="O315" s="37"/>
      <c r="R315" s="53"/>
    </row>
    <row r="316" spans="1:38" ht="12.75" customHeight="1">
      <c r="F316" s="53"/>
      <c r="G316" s="53"/>
      <c r="H316" s="53"/>
      <c r="I316" s="53"/>
      <c r="J316" s="37"/>
      <c r="K316" s="53"/>
      <c r="L316" s="53"/>
      <c r="M316" s="53"/>
      <c r="O316" s="37"/>
      <c r="R316" s="53"/>
    </row>
    <row r="317" spans="1:38" ht="12.75" customHeight="1">
      <c r="F317" s="53"/>
      <c r="G317" s="53"/>
      <c r="H317" s="53"/>
      <c r="I317" s="53"/>
      <c r="J317" s="37"/>
      <c r="K317" s="53"/>
      <c r="L317" s="53"/>
      <c r="M317" s="53"/>
      <c r="O317" s="37"/>
      <c r="R317" s="53"/>
    </row>
    <row r="318" spans="1:38" ht="12.75" customHeight="1">
      <c r="F318" s="53"/>
      <c r="G318" s="53"/>
      <c r="H318" s="53"/>
      <c r="I318" s="53"/>
      <c r="J318" s="37"/>
      <c r="K318" s="53"/>
      <c r="L318" s="53"/>
      <c r="M318" s="53"/>
      <c r="O318" s="37"/>
      <c r="R318" s="53"/>
    </row>
    <row r="319" spans="1:38" ht="12.75" customHeight="1">
      <c r="F319" s="53"/>
      <c r="G319" s="53"/>
      <c r="H319" s="53"/>
      <c r="I319" s="53"/>
      <c r="J319" s="37"/>
      <c r="K319" s="53"/>
      <c r="L319" s="53"/>
      <c r="M319" s="53"/>
      <c r="O319" s="37"/>
      <c r="R319" s="53"/>
    </row>
    <row r="320" spans="1:38" ht="12.75" customHeight="1">
      <c r="F320" s="53"/>
      <c r="G320" s="53"/>
      <c r="H320" s="53"/>
      <c r="I320" s="53"/>
      <c r="J320" s="37"/>
      <c r="K320" s="53"/>
      <c r="L320" s="53"/>
      <c r="M320" s="53"/>
      <c r="O320" s="37"/>
      <c r="R320" s="53"/>
    </row>
    <row r="321" spans="6:18" ht="12.75" customHeight="1">
      <c r="F321" s="53"/>
      <c r="G321" s="53"/>
      <c r="H321" s="53"/>
      <c r="I321" s="53"/>
      <c r="J321" s="37"/>
      <c r="K321" s="53"/>
      <c r="L321" s="53"/>
      <c r="M321" s="53"/>
      <c r="O321" s="37"/>
      <c r="R321" s="53"/>
    </row>
    <row r="322" spans="6:18" ht="12.75" customHeight="1">
      <c r="F322" s="53"/>
      <c r="G322" s="53"/>
      <c r="H322" s="53"/>
      <c r="I322" s="53"/>
      <c r="J322" s="37"/>
      <c r="K322" s="53"/>
      <c r="L322" s="53"/>
      <c r="M322" s="53"/>
      <c r="O322" s="37"/>
      <c r="R322" s="53"/>
    </row>
    <row r="323" spans="6:18" ht="12.75" customHeight="1">
      <c r="F323" s="53"/>
      <c r="G323" s="53"/>
      <c r="H323" s="53"/>
      <c r="I323" s="53"/>
      <c r="J323" s="37"/>
      <c r="K323" s="53"/>
      <c r="L323" s="53"/>
      <c r="M323" s="53"/>
      <c r="O323" s="37"/>
      <c r="R323" s="53"/>
    </row>
    <row r="324" spans="6:18" ht="12.75" customHeight="1">
      <c r="F324" s="53"/>
      <c r="G324" s="53"/>
      <c r="H324" s="53"/>
      <c r="I324" s="53"/>
      <c r="J324" s="37"/>
      <c r="K324" s="53"/>
      <c r="L324" s="53"/>
      <c r="M324" s="53"/>
      <c r="O324" s="37"/>
      <c r="R324" s="53"/>
    </row>
    <row r="325" spans="6:18" ht="12.75" customHeight="1">
      <c r="F325" s="53"/>
      <c r="G325" s="53"/>
      <c r="H325" s="53"/>
      <c r="I325" s="53"/>
      <c r="J325" s="37"/>
      <c r="K325" s="53"/>
      <c r="L325" s="53"/>
      <c r="M325" s="53"/>
      <c r="O325" s="37"/>
      <c r="R325" s="53"/>
    </row>
    <row r="326" spans="6:18" ht="12.75" customHeight="1">
      <c r="F326" s="53"/>
      <c r="G326" s="53"/>
      <c r="H326" s="53"/>
      <c r="I326" s="53"/>
      <c r="J326" s="37"/>
      <c r="K326" s="53"/>
      <c r="L326" s="53"/>
      <c r="M326" s="53"/>
      <c r="O326" s="37"/>
      <c r="R326" s="53"/>
    </row>
    <row r="327" spans="6:18" ht="12.75" customHeight="1">
      <c r="F327" s="53"/>
      <c r="G327" s="53"/>
      <c r="H327" s="53"/>
      <c r="I327" s="53"/>
      <c r="J327" s="37"/>
      <c r="K327" s="53"/>
      <c r="L327" s="53"/>
      <c r="M327" s="53"/>
      <c r="O327" s="37"/>
      <c r="R327" s="53"/>
    </row>
    <row r="328" spans="6:18" ht="12.75" customHeight="1">
      <c r="F328" s="53"/>
      <c r="G328" s="53"/>
      <c r="H328" s="53"/>
      <c r="I328" s="53"/>
      <c r="J328" s="37"/>
      <c r="K328" s="53"/>
      <c r="L328" s="53"/>
      <c r="M328" s="53"/>
      <c r="O328" s="37"/>
      <c r="R328" s="53"/>
    </row>
    <row r="329" spans="6:18" ht="12.75" customHeight="1">
      <c r="F329" s="53"/>
      <c r="G329" s="53"/>
      <c r="H329" s="53"/>
      <c r="I329" s="53"/>
      <c r="J329" s="37"/>
      <c r="K329" s="53"/>
      <c r="L329" s="53"/>
      <c r="M329" s="53"/>
      <c r="O329" s="37"/>
      <c r="R329" s="53"/>
    </row>
    <row r="330" spans="6:18" ht="12.75" customHeight="1">
      <c r="F330" s="53"/>
      <c r="G330" s="53"/>
      <c r="H330" s="53"/>
      <c r="I330" s="53"/>
      <c r="J330" s="37"/>
      <c r="K330" s="53"/>
      <c r="L330" s="53"/>
      <c r="M330" s="53"/>
      <c r="O330" s="37"/>
      <c r="R330" s="53"/>
    </row>
    <row r="331" spans="6:18" ht="12.75" customHeight="1">
      <c r="F331" s="53"/>
      <c r="G331" s="53"/>
      <c r="H331" s="53"/>
      <c r="I331" s="53"/>
      <c r="J331" s="37"/>
      <c r="K331" s="53"/>
      <c r="L331" s="53"/>
      <c r="M331" s="53"/>
      <c r="O331" s="37"/>
      <c r="R331" s="53"/>
    </row>
    <row r="332" spans="6:18" ht="12.75" customHeight="1">
      <c r="F332" s="53"/>
      <c r="G332" s="53"/>
      <c r="H332" s="53"/>
      <c r="I332" s="53"/>
      <c r="J332" s="37"/>
      <c r="K332" s="53"/>
      <c r="L332" s="53"/>
      <c r="M332" s="53"/>
      <c r="O332" s="37"/>
      <c r="R332" s="53"/>
    </row>
    <row r="333" spans="6:18" ht="12.75" customHeight="1">
      <c r="F333" s="53"/>
      <c r="G333" s="53"/>
      <c r="H333" s="53"/>
      <c r="I333" s="53"/>
      <c r="J333" s="37"/>
      <c r="K333" s="53"/>
      <c r="L333" s="53"/>
      <c r="M333" s="53"/>
      <c r="O333" s="37"/>
      <c r="R333" s="53"/>
    </row>
    <row r="334" spans="6:18" ht="12.75" customHeight="1">
      <c r="F334" s="53"/>
      <c r="G334" s="53"/>
      <c r="H334" s="53"/>
      <c r="I334" s="53"/>
      <c r="J334" s="37"/>
      <c r="K334" s="53"/>
      <c r="L334" s="53"/>
      <c r="M334" s="53"/>
      <c r="O334" s="37"/>
      <c r="R334" s="53"/>
    </row>
    <row r="335" spans="6:18" ht="12.75" customHeight="1">
      <c r="F335" s="53"/>
      <c r="G335" s="53"/>
      <c r="H335" s="53"/>
      <c r="I335" s="53"/>
      <c r="J335" s="37"/>
      <c r="K335" s="53"/>
      <c r="L335" s="53"/>
      <c r="M335" s="53"/>
      <c r="O335" s="37"/>
      <c r="R335" s="53"/>
    </row>
    <row r="336" spans="6:18" ht="12.75" customHeight="1">
      <c r="F336" s="53"/>
      <c r="G336" s="53"/>
      <c r="H336" s="53"/>
      <c r="I336" s="53"/>
      <c r="J336" s="37"/>
      <c r="K336" s="53"/>
      <c r="L336" s="53"/>
      <c r="M336" s="53"/>
      <c r="O336" s="37"/>
      <c r="R336" s="53"/>
    </row>
    <row r="337" spans="6:18" ht="12.75" customHeight="1">
      <c r="F337" s="53"/>
      <c r="G337" s="53"/>
      <c r="H337" s="53"/>
      <c r="I337" s="53"/>
      <c r="J337" s="37"/>
      <c r="K337" s="53"/>
      <c r="L337" s="53"/>
      <c r="M337" s="53"/>
      <c r="O337" s="37"/>
      <c r="R337" s="53"/>
    </row>
    <row r="338" spans="6:18" ht="12.75" customHeight="1">
      <c r="F338" s="53"/>
      <c r="G338" s="53"/>
      <c r="H338" s="53"/>
      <c r="I338" s="53"/>
      <c r="J338" s="37"/>
      <c r="K338" s="53"/>
      <c r="L338" s="53"/>
      <c r="M338" s="53"/>
      <c r="O338" s="37"/>
      <c r="R338" s="53"/>
    </row>
    <row r="339" spans="6:18" ht="12.75" customHeight="1">
      <c r="F339" s="53"/>
      <c r="G339" s="53"/>
      <c r="H339" s="53"/>
      <c r="I339" s="53"/>
      <c r="J339" s="37"/>
      <c r="K339" s="53"/>
      <c r="L339" s="53"/>
      <c r="M339" s="53"/>
      <c r="O339" s="37"/>
      <c r="R339" s="53"/>
    </row>
    <row r="340" spans="6:18" ht="12.75" customHeight="1">
      <c r="F340" s="53"/>
      <c r="G340" s="53"/>
      <c r="H340" s="53"/>
      <c r="I340" s="53"/>
      <c r="J340" s="37"/>
      <c r="K340" s="53"/>
      <c r="L340" s="53"/>
      <c r="M340" s="53"/>
      <c r="O340" s="37"/>
      <c r="R340" s="53"/>
    </row>
    <row r="341" spans="6:18" ht="12.75" customHeight="1">
      <c r="F341" s="53"/>
      <c r="G341" s="53"/>
      <c r="H341" s="53"/>
      <c r="I341" s="53"/>
      <c r="J341" s="37"/>
      <c r="K341" s="53"/>
      <c r="L341" s="53"/>
      <c r="M341" s="53"/>
      <c r="O341" s="37"/>
      <c r="R341" s="53"/>
    </row>
    <row r="342" spans="6:18" ht="12.75" customHeight="1">
      <c r="F342" s="53"/>
      <c r="G342" s="53"/>
      <c r="H342" s="53"/>
      <c r="I342" s="53"/>
      <c r="J342" s="37"/>
      <c r="K342" s="53"/>
      <c r="L342" s="53"/>
      <c r="M342" s="53"/>
      <c r="O342" s="37"/>
      <c r="R342" s="53"/>
    </row>
    <row r="343" spans="6:18" ht="12.75" customHeight="1">
      <c r="F343" s="53"/>
      <c r="G343" s="53"/>
      <c r="H343" s="53"/>
      <c r="I343" s="53"/>
      <c r="J343" s="37"/>
      <c r="K343" s="53"/>
      <c r="L343" s="53"/>
      <c r="M343" s="53"/>
      <c r="O343" s="37"/>
      <c r="R343" s="53"/>
    </row>
    <row r="344" spans="6:18" ht="12.75" customHeight="1">
      <c r="F344" s="53"/>
      <c r="G344" s="53"/>
      <c r="H344" s="53"/>
      <c r="I344" s="53"/>
      <c r="J344" s="37"/>
      <c r="K344" s="53"/>
      <c r="L344" s="53"/>
      <c r="M344" s="53"/>
      <c r="O344" s="37"/>
      <c r="R344" s="53"/>
    </row>
    <row r="345" spans="6:18" ht="12.75" customHeight="1">
      <c r="F345" s="53"/>
      <c r="G345" s="53"/>
      <c r="H345" s="53"/>
      <c r="I345" s="53"/>
      <c r="J345" s="37"/>
      <c r="K345" s="53"/>
      <c r="L345" s="53"/>
      <c r="M345" s="53"/>
      <c r="O345" s="37"/>
      <c r="R345" s="53"/>
    </row>
    <row r="346" spans="6:18" ht="12.75" customHeight="1">
      <c r="F346" s="53"/>
      <c r="G346" s="53"/>
      <c r="H346" s="53"/>
      <c r="I346" s="53"/>
      <c r="J346" s="37"/>
      <c r="K346" s="53"/>
      <c r="L346" s="53"/>
      <c r="M346" s="53"/>
      <c r="O346" s="37"/>
      <c r="R346" s="53"/>
    </row>
    <row r="347" spans="6:18" ht="12.75" customHeight="1">
      <c r="F347" s="53"/>
      <c r="G347" s="53"/>
      <c r="H347" s="53"/>
      <c r="I347" s="53"/>
      <c r="J347" s="37"/>
      <c r="K347" s="53"/>
      <c r="L347" s="53"/>
      <c r="M347" s="53"/>
      <c r="O347" s="37"/>
      <c r="R347" s="53"/>
    </row>
    <row r="348" spans="6:18" ht="12.75" customHeight="1">
      <c r="F348" s="53"/>
      <c r="G348" s="53"/>
      <c r="H348" s="53"/>
      <c r="I348" s="53"/>
      <c r="J348" s="37"/>
      <c r="K348" s="53"/>
      <c r="L348" s="53"/>
      <c r="M348" s="53"/>
      <c r="O348" s="37"/>
      <c r="R348" s="53"/>
    </row>
    <row r="349" spans="6:18" ht="12.75" customHeight="1">
      <c r="F349" s="53"/>
      <c r="G349" s="53"/>
      <c r="H349" s="53"/>
      <c r="I349" s="53"/>
      <c r="J349" s="37"/>
      <c r="K349" s="53"/>
      <c r="L349" s="53"/>
      <c r="M349" s="53"/>
      <c r="O349" s="37"/>
      <c r="R349" s="53"/>
    </row>
    <row r="350" spans="6:18" ht="12.75" customHeight="1">
      <c r="F350" s="53"/>
      <c r="G350" s="53"/>
      <c r="H350" s="53"/>
      <c r="I350" s="53"/>
      <c r="J350" s="37"/>
      <c r="K350" s="53"/>
      <c r="L350" s="53"/>
      <c r="M350" s="53"/>
      <c r="O350" s="37"/>
      <c r="R350" s="53"/>
    </row>
    <row r="351" spans="6:18" ht="12.75" customHeight="1">
      <c r="F351" s="53"/>
      <c r="G351" s="53"/>
      <c r="H351" s="53"/>
      <c r="I351" s="53"/>
      <c r="J351" s="37"/>
      <c r="K351" s="53"/>
      <c r="L351" s="53"/>
      <c r="M351" s="53"/>
      <c r="O351" s="37"/>
      <c r="R351" s="53"/>
    </row>
    <row r="352" spans="6:18" ht="12.75" customHeight="1">
      <c r="F352" s="53"/>
      <c r="G352" s="53"/>
      <c r="H352" s="53"/>
      <c r="I352" s="53"/>
      <c r="J352" s="37"/>
      <c r="K352" s="53"/>
      <c r="L352" s="53"/>
      <c r="M352" s="53"/>
      <c r="O352" s="37"/>
      <c r="R352" s="53"/>
    </row>
    <row r="353" spans="6:18" ht="12.75" customHeight="1">
      <c r="F353" s="53"/>
      <c r="G353" s="53"/>
      <c r="H353" s="53"/>
      <c r="I353" s="53"/>
      <c r="J353" s="37"/>
      <c r="K353" s="53"/>
      <c r="L353" s="53"/>
      <c r="M353" s="53"/>
      <c r="O353" s="37"/>
      <c r="R353" s="53"/>
    </row>
    <row r="354" spans="6:18" ht="12.75" customHeight="1">
      <c r="F354" s="53"/>
      <c r="G354" s="53"/>
      <c r="H354" s="53"/>
      <c r="I354" s="53"/>
      <c r="J354" s="37"/>
      <c r="K354" s="53"/>
      <c r="L354" s="53"/>
      <c r="M354" s="53"/>
      <c r="O354" s="37"/>
      <c r="R354" s="53"/>
    </row>
    <row r="355" spans="6:18" ht="12.75" customHeight="1">
      <c r="F355" s="53"/>
      <c r="G355" s="53"/>
      <c r="H355" s="53"/>
      <c r="I355" s="53"/>
      <c r="J355" s="37"/>
      <c r="K355" s="53"/>
      <c r="L355" s="53"/>
      <c r="M355" s="53"/>
      <c r="O355" s="37"/>
      <c r="R355" s="53"/>
    </row>
    <row r="356" spans="6:18" ht="12.75" customHeight="1">
      <c r="F356" s="53"/>
      <c r="G356" s="53"/>
      <c r="H356" s="53"/>
      <c r="I356" s="53"/>
      <c r="J356" s="37"/>
      <c r="K356" s="53"/>
      <c r="L356" s="53"/>
      <c r="M356" s="53"/>
      <c r="O356" s="37"/>
      <c r="R356" s="53"/>
    </row>
    <row r="357" spans="6:18" ht="12.75" customHeight="1">
      <c r="F357" s="53"/>
      <c r="G357" s="53"/>
      <c r="H357" s="53"/>
      <c r="I357" s="53"/>
      <c r="J357" s="37"/>
      <c r="K357" s="53"/>
      <c r="L357" s="53"/>
      <c r="M357" s="53"/>
      <c r="O357" s="37"/>
      <c r="R357" s="53"/>
    </row>
    <row r="358" spans="6:18" ht="12.75" customHeight="1">
      <c r="F358" s="53"/>
      <c r="G358" s="53"/>
      <c r="H358" s="53"/>
      <c r="I358" s="53"/>
      <c r="J358" s="37"/>
      <c r="K358" s="53"/>
      <c r="L358" s="53"/>
      <c r="M358" s="53"/>
      <c r="O358" s="37"/>
      <c r="R358" s="53"/>
    </row>
    <row r="359" spans="6:18" ht="12.75" customHeight="1">
      <c r="F359" s="53"/>
      <c r="G359" s="53"/>
      <c r="H359" s="53"/>
      <c r="I359" s="53"/>
      <c r="J359" s="37"/>
      <c r="K359" s="53"/>
      <c r="L359" s="53"/>
      <c r="M359" s="53"/>
      <c r="O359" s="37"/>
      <c r="R359" s="53"/>
    </row>
    <row r="360" spans="6:18" ht="12.75" customHeight="1">
      <c r="F360" s="53"/>
      <c r="G360" s="53"/>
      <c r="H360" s="53"/>
      <c r="I360" s="53"/>
      <c r="J360" s="37"/>
      <c r="K360" s="53"/>
      <c r="L360" s="53"/>
      <c r="M360" s="53"/>
      <c r="O360" s="37"/>
      <c r="R360" s="53"/>
    </row>
    <row r="361" spans="6:18" ht="12.75" customHeight="1">
      <c r="F361" s="53"/>
      <c r="G361" s="53"/>
      <c r="H361" s="53"/>
      <c r="I361" s="53"/>
      <c r="J361" s="37"/>
      <c r="K361" s="53"/>
      <c r="L361" s="53"/>
      <c r="M361" s="53"/>
      <c r="O361" s="37"/>
      <c r="R361" s="53"/>
    </row>
    <row r="362" spans="6:18" ht="12.75" customHeight="1">
      <c r="F362" s="53"/>
      <c r="G362" s="53"/>
      <c r="H362" s="53"/>
      <c r="I362" s="53"/>
      <c r="J362" s="37"/>
      <c r="K362" s="53"/>
      <c r="L362" s="53"/>
      <c r="M362" s="53"/>
      <c r="O362" s="37"/>
      <c r="R362" s="53"/>
    </row>
    <row r="363" spans="6:18" ht="12.75" customHeight="1">
      <c r="F363" s="53"/>
      <c r="G363" s="53"/>
      <c r="H363" s="53"/>
      <c r="I363" s="53"/>
      <c r="J363" s="37"/>
      <c r="K363" s="53"/>
      <c r="L363" s="53"/>
      <c r="M363" s="53"/>
      <c r="O363" s="37"/>
      <c r="R363" s="53"/>
    </row>
    <row r="364" spans="6:18" ht="12.75" customHeight="1">
      <c r="F364" s="53"/>
      <c r="G364" s="53"/>
      <c r="H364" s="53"/>
      <c r="I364" s="53"/>
      <c r="J364" s="37"/>
      <c r="K364" s="53"/>
      <c r="L364" s="53"/>
      <c r="M364" s="53"/>
      <c r="O364" s="37"/>
      <c r="R364" s="53"/>
    </row>
    <row r="365" spans="6:18" ht="12.75" customHeight="1">
      <c r="F365" s="53"/>
      <c r="G365" s="53"/>
      <c r="H365" s="53"/>
      <c r="I365" s="53"/>
      <c r="J365" s="37"/>
      <c r="K365" s="53"/>
      <c r="L365" s="53"/>
      <c r="M365" s="53"/>
      <c r="O365" s="37"/>
      <c r="R365" s="53"/>
    </row>
    <row r="366" spans="6:18" ht="12.75" customHeight="1">
      <c r="F366" s="53"/>
      <c r="G366" s="53"/>
      <c r="H366" s="53"/>
      <c r="I366" s="53"/>
      <c r="J366" s="37"/>
      <c r="K366" s="53"/>
      <c r="L366" s="53"/>
      <c r="M366" s="53"/>
      <c r="O366" s="37"/>
      <c r="R366" s="53"/>
    </row>
    <row r="367" spans="6:18" ht="12.75" customHeight="1">
      <c r="F367" s="53"/>
      <c r="G367" s="53"/>
      <c r="H367" s="53"/>
      <c r="I367" s="53"/>
      <c r="J367" s="37"/>
      <c r="K367" s="53"/>
      <c r="L367" s="53"/>
      <c r="M367" s="53"/>
      <c r="O367" s="37"/>
      <c r="R367" s="53"/>
    </row>
    <row r="368" spans="6:18" ht="12.75" customHeight="1">
      <c r="F368" s="53"/>
      <c r="G368" s="53"/>
      <c r="H368" s="53"/>
      <c r="I368" s="53"/>
      <c r="J368" s="37"/>
      <c r="K368" s="53"/>
      <c r="L368" s="53"/>
      <c r="M368" s="53"/>
      <c r="O368" s="37"/>
      <c r="R368" s="53"/>
    </row>
    <row r="369" spans="6:18" ht="12.75" customHeight="1">
      <c r="F369" s="53"/>
      <c r="G369" s="53"/>
      <c r="H369" s="53"/>
      <c r="I369" s="53"/>
      <c r="J369" s="37"/>
      <c r="K369" s="53"/>
      <c r="L369" s="53"/>
      <c r="M369" s="53"/>
      <c r="O369" s="37"/>
      <c r="R369" s="53"/>
    </row>
    <row r="370" spans="6:18" ht="12.75" customHeight="1">
      <c r="F370" s="53"/>
      <c r="G370" s="53"/>
      <c r="H370" s="53"/>
      <c r="I370" s="53"/>
      <c r="J370" s="37"/>
      <c r="K370" s="53"/>
      <c r="L370" s="53"/>
      <c r="M370" s="53"/>
      <c r="O370" s="37"/>
      <c r="R370" s="53"/>
    </row>
    <row r="371" spans="6:18" ht="12.75" customHeight="1">
      <c r="F371" s="53"/>
      <c r="G371" s="53"/>
      <c r="H371" s="53"/>
      <c r="I371" s="53"/>
      <c r="J371" s="37"/>
      <c r="K371" s="53"/>
      <c r="L371" s="53"/>
      <c r="M371" s="53"/>
      <c r="O371" s="37"/>
      <c r="R371" s="53"/>
    </row>
    <row r="372" spans="6:18" ht="12.75" customHeight="1">
      <c r="F372" s="53"/>
      <c r="G372" s="53"/>
      <c r="H372" s="53"/>
      <c r="I372" s="53"/>
      <c r="J372" s="37"/>
      <c r="K372" s="53"/>
      <c r="L372" s="53"/>
      <c r="M372" s="53"/>
      <c r="O372" s="37"/>
      <c r="R372" s="53"/>
    </row>
    <row r="373" spans="6:18" ht="12.75" customHeight="1">
      <c r="F373" s="53"/>
      <c r="G373" s="53"/>
      <c r="H373" s="53"/>
      <c r="I373" s="53"/>
      <c r="J373" s="37"/>
      <c r="K373" s="53"/>
      <c r="L373" s="53"/>
      <c r="M373" s="53"/>
      <c r="O373" s="37"/>
      <c r="R373" s="53"/>
    </row>
    <row r="374" spans="6:18" ht="12.75" customHeight="1">
      <c r="F374" s="53"/>
      <c r="G374" s="53"/>
      <c r="H374" s="53"/>
      <c r="I374" s="53"/>
      <c r="J374" s="37"/>
      <c r="K374" s="53"/>
      <c r="L374" s="53"/>
      <c r="M374" s="53"/>
      <c r="O374" s="37"/>
      <c r="R374" s="53"/>
    </row>
    <row r="375" spans="6:18" ht="12.75" customHeight="1">
      <c r="F375" s="53"/>
      <c r="G375" s="53"/>
      <c r="H375" s="53"/>
      <c r="I375" s="53"/>
      <c r="J375" s="37"/>
      <c r="K375" s="53"/>
      <c r="L375" s="53"/>
      <c r="M375" s="53"/>
      <c r="O375" s="37"/>
      <c r="R375" s="53"/>
    </row>
    <row r="376" spans="6:18" ht="12.75" customHeight="1">
      <c r="F376" s="53"/>
      <c r="G376" s="53"/>
      <c r="H376" s="53"/>
      <c r="I376" s="53"/>
      <c r="J376" s="37"/>
      <c r="K376" s="53"/>
      <c r="L376" s="53"/>
      <c r="M376" s="53"/>
      <c r="O376" s="37"/>
      <c r="R376" s="53"/>
    </row>
    <row r="377" spans="6:18" ht="12.75" customHeight="1">
      <c r="F377" s="53"/>
      <c r="G377" s="53"/>
      <c r="H377" s="53"/>
      <c r="I377" s="53"/>
      <c r="J377" s="37"/>
      <c r="K377" s="53"/>
      <c r="L377" s="53"/>
      <c r="M377" s="53"/>
      <c r="O377" s="37"/>
      <c r="R377" s="53"/>
    </row>
    <row r="378" spans="6:18" ht="12.75" customHeight="1">
      <c r="F378" s="53"/>
      <c r="G378" s="53"/>
      <c r="H378" s="53"/>
      <c r="I378" s="53"/>
      <c r="J378" s="37"/>
      <c r="K378" s="53"/>
      <c r="L378" s="53"/>
      <c r="M378" s="53"/>
      <c r="O378" s="37"/>
      <c r="R378" s="53"/>
    </row>
    <row r="379" spans="6:18" ht="12.75" customHeight="1">
      <c r="F379" s="53"/>
      <c r="G379" s="53"/>
      <c r="H379" s="53"/>
      <c r="I379" s="53"/>
      <c r="J379" s="37"/>
      <c r="K379" s="53"/>
      <c r="L379" s="53"/>
      <c r="M379" s="53"/>
      <c r="O379" s="37"/>
      <c r="R379" s="53"/>
    </row>
    <row r="380" spans="6:18" ht="12.75" customHeight="1">
      <c r="F380" s="53"/>
      <c r="G380" s="53"/>
      <c r="H380" s="53"/>
      <c r="I380" s="53"/>
      <c r="J380" s="37"/>
      <c r="K380" s="53"/>
      <c r="L380" s="53"/>
      <c r="M380" s="53"/>
      <c r="O380" s="37"/>
      <c r="R380" s="53"/>
    </row>
    <row r="381" spans="6:18" ht="12.75" customHeight="1">
      <c r="F381" s="53"/>
      <c r="G381" s="53"/>
      <c r="H381" s="53"/>
      <c r="I381" s="53"/>
      <c r="J381" s="37"/>
      <c r="K381" s="53"/>
      <c r="L381" s="53"/>
      <c r="M381" s="53"/>
      <c r="O381" s="37"/>
      <c r="R381" s="53"/>
    </row>
    <row r="382" spans="6:18" ht="12.75" customHeight="1">
      <c r="F382" s="53"/>
      <c r="G382" s="53"/>
      <c r="H382" s="53"/>
      <c r="I382" s="53"/>
      <c r="J382" s="37"/>
      <c r="K382" s="53"/>
      <c r="L382" s="53"/>
      <c r="M382" s="53"/>
      <c r="O382" s="37"/>
      <c r="R382" s="53"/>
    </row>
    <row r="383" spans="6:18" ht="12.75" customHeight="1">
      <c r="F383" s="53"/>
      <c r="G383" s="53"/>
      <c r="H383" s="53"/>
      <c r="I383" s="53"/>
      <c r="J383" s="37"/>
      <c r="K383" s="53"/>
      <c r="L383" s="53"/>
      <c r="M383" s="53"/>
      <c r="O383" s="37"/>
      <c r="R383" s="53"/>
    </row>
    <row r="384" spans="6:18" ht="12.75" customHeight="1">
      <c r="F384" s="53"/>
      <c r="G384" s="53"/>
      <c r="H384" s="53"/>
      <c r="I384" s="53"/>
      <c r="J384" s="37"/>
      <c r="K384" s="53"/>
      <c r="L384" s="53"/>
      <c r="M384" s="53"/>
      <c r="O384" s="37"/>
      <c r="R384" s="53"/>
    </row>
    <row r="385" spans="6:18" ht="12.75" customHeight="1">
      <c r="F385" s="53"/>
      <c r="G385" s="53"/>
      <c r="H385" s="53"/>
      <c r="I385" s="53"/>
      <c r="J385" s="37"/>
      <c r="K385" s="53"/>
      <c r="L385" s="53"/>
      <c r="M385" s="53"/>
      <c r="O385" s="37"/>
      <c r="R385" s="53"/>
    </row>
    <row r="386" spans="6:18" ht="12.75" customHeight="1">
      <c r="F386" s="53"/>
      <c r="G386" s="53"/>
      <c r="H386" s="53"/>
      <c r="I386" s="53"/>
      <c r="J386" s="37"/>
      <c r="K386" s="53"/>
      <c r="L386" s="53"/>
      <c r="M386" s="53"/>
      <c r="O386" s="37"/>
      <c r="R386" s="53"/>
    </row>
    <row r="387" spans="6:18" ht="12.75" customHeight="1">
      <c r="F387" s="53"/>
      <c r="G387" s="53"/>
      <c r="H387" s="53"/>
      <c r="I387" s="53"/>
      <c r="J387" s="37"/>
      <c r="K387" s="53"/>
      <c r="L387" s="53"/>
      <c r="M387" s="53"/>
      <c r="O387" s="37"/>
      <c r="R387" s="53"/>
    </row>
    <row r="388" spans="6:18" ht="12.75" customHeight="1">
      <c r="F388" s="53"/>
      <c r="G388" s="53"/>
      <c r="H388" s="53"/>
      <c r="I388" s="53"/>
      <c r="J388" s="37"/>
      <c r="K388" s="53"/>
      <c r="L388" s="53"/>
      <c r="M388" s="53"/>
      <c r="O388" s="37"/>
      <c r="R388" s="53"/>
    </row>
    <row r="389" spans="6:18" ht="12.75" customHeight="1">
      <c r="F389" s="53"/>
      <c r="G389" s="53"/>
      <c r="H389" s="53"/>
      <c r="I389" s="53"/>
      <c r="J389" s="37"/>
      <c r="K389" s="53"/>
      <c r="L389" s="53"/>
      <c r="M389" s="53"/>
      <c r="O389" s="37"/>
      <c r="R389" s="53"/>
    </row>
    <row r="390" spans="6:18" ht="12.75" customHeight="1">
      <c r="F390" s="53"/>
      <c r="G390" s="53"/>
      <c r="H390" s="53"/>
      <c r="I390" s="53"/>
      <c r="J390" s="37"/>
      <c r="K390" s="53"/>
      <c r="L390" s="53"/>
      <c r="M390" s="53"/>
      <c r="O390" s="37"/>
      <c r="R390" s="53"/>
    </row>
    <row r="391" spans="6:18" ht="12.75" customHeight="1">
      <c r="F391" s="53"/>
      <c r="G391" s="53"/>
      <c r="H391" s="53"/>
      <c r="I391" s="53"/>
      <c r="J391" s="37"/>
      <c r="K391" s="53"/>
      <c r="L391" s="53"/>
      <c r="M391" s="53"/>
      <c r="O391" s="37"/>
      <c r="R391" s="53"/>
    </row>
    <row r="392" spans="6:18" ht="12.75" customHeight="1">
      <c r="F392" s="53"/>
      <c r="G392" s="53"/>
      <c r="H392" s="53"/>
      <c r="I392" s="53"/>
      <c r="J392" s="37"/>
      <c r="K392" s="53"/>
      <c r="L392" s="53"/>
      <c r="M392" s="53"/>
      <c r="O392" s="37"/>
      <c r="R392" s="53"/>
    </row>
    <row r="393" spans="6:18" ht="12.75" customHeight="1">
      <c r="F393" s="53"/>
      <c r="G393" s="53"/>
      <c r="H393" s="53"/>
      <c r="I393" s="53"/>
      <c r="J393" s="37"/>
      <c r="K393" s="53"/>
      <c r="L393" s="53"/>
      <c r="M393" s="53"/>
      <c r="O393" s="37"/>
      <c r="R393" s="53"/>
    </row>
    <row r="394" spans="6:18" ht="12.75" customHeight="1">
      <c r="F394" s="53"/>
      <c r="G394" s="53"/>
      <c r="H394" s="53"/>
      <c r="I394" s="53"/>
      <c r="J394" s="37"/>
      <c r="K394" s="53"/>
      <c r="L394" s="53"/>
      <c r="M394" s="53"/>
      <c r="O394" s="37"/>
      <c r="R394" s="53"/>
    </row>
    <row r="395" spans="6:18" ht="12.75" customHeight="1">
      <c r="F395" s="53"/>
      <c r="G395" s="53"/>
      <c r="H395" s="53"/>
      <c r="I395" s="53"/>
      <c r="J395" s="37"/>
      <c r="K395" s="53"/>
      <c r="L395" s="53"/>
      <c r="M395" s="53"/>
      <c r="O395" s="37"/>
      <c r="R395" s="53"/>
    </row>
    <row r="396" spans="6:18" ht="12.75" customHeight="1">
      <c r="F396" s="53"/>
      <c r="G396" s="53"/>
      <c r="H396" s="53"/>
      <c r="I396" s="53"/>
      <c r="J396" s="37"/>
      <c r="K396" s="53"/>
      <c r="L396" s="53"/>
      <c r="M396" s="53"/>
      <c r="O396" s="37"/>
      <c r="R396" s="53"/>
    </row>
    <row r="397" spans="6:18" ht="12.75" customHeight="1">
      <c r="F397" s="53"/>
      <c r="G397" s="53"/>
      <c r="H397" s="53"/>
      <c r="I397" s="53"/>
      <c r="J397" s="37"/>
      <c r="K397" s="53"/>
      <c r="L397" s="53"/>
      <c r="M397" s="53"/>
      <c r="O397" s="37"/>
      <c r="R397" s="53"/>
    </row>
    <row r="398" spans="6:18" ht="12.75" customHeight="1">
      <c r="F398" s="53"/>
      <c r="G398" s="53"/>
      <c r="H398" s="53"/>
      <c r="I398" s="53"/>
      <c r="J398" s="37"/>
      <c r="K398" s="53"/>
      <c r="L398" s="53"/>
      <c r="M398" s="53"/>
      <c r="O398" s="37"/>
      <c r="R398" s="53"/>
    </row>
    <row r="399" spans="6:18" ht="12.75" customHeight="1">
      <c r="F399" s="53"/>
      <c r="G399" s="53"/>
      <c r="H399" s="53"/>
      <c r="I399" s="53"/>
      <c r="J399" s="37"/>
      <c r="K399" s="53"/>
      <c r="L399" s="53"/>
      <c r="M399" s="53"/>
      <c r="O399" s="37"/>
      <c r="R399" s="53"/>
    </row>
    <row r="400" spans="6:18" ht="12.75" customHeight="1">
      <c r="F400" s="53"/>
      <c r="G400" s="53"/>
      <c r="H400" s="53"/>
      <c r="I400" s="53"/>
      <c r="J400" s="37"/>
      <c r="K400" s="53"/>
      <c r="L400" s="53"/>
      <c r="M400" s="53"/>
      <c r="O400" s="37"/>
      <c r="R400" s="53"/>
    </row>
    <row r="401" spans="6:18" ht="12.75" customHeight="1">
      <c r="F401" s="53"/>
      <c r="G401" s="53"/>
      <c r="H401" s="53"/>
      <c r="I401" s="53"/>
      <c r="J401" s="37"/>
      <c r="K401" s="53"/>
      <c r="L401" s="53"/>
      <c r="M401" s="53"/>
      <c r="O401" s="37"/>
      <c r="R401" s="53"/>
    </row>
    <row r="402" spans="6:18" ht="12.75" customHeight="1">
      <c r="F402" s="53"/>
      <c r="G402" s="53"/>
      <c r="H402" s="53"/>
      <c r="I402" s="53"/>
      <c r="J402" s="37"/>
      <c r="K402" s="53"/>
      <c r="L402" s="53"/>
      <c r="M402" s="53"/>
      <c r="O402" s="37"/>
      <c r="R402" s="53"/>
    </row>
    <row r="403" spans="6:18" ht="12.75" customHeight="1">
      <c r="F403" s="53"/>
      <c r="G403" s="53"/>
      <c r="H403" s="53"/>
      <c r="I403" s="53"/>
      <c r="J403" s="37"/>
      <c r="K403" s="53"/>
      <c r="L403" s="53"/>
      <c r="M403" s="53"/>
      <c r="O403" s="37"/>
      <c r="R403" s="53"/>
    </row>
    <row r="404" spans="6:18" ht="12.75" customHeight="1">
      <c r="F404" s="53"/>
      <c r="G404" s="53"/>
      <c r="H404" s="53"/>
      <c r="I404" s="53"/>
      <c r="J404" s="37"/>
      <c r="K404" s="53"/>
      <c r="L404" s="53"/>
      <c r="M404" s="53"/>
      <c r="O404" s="37"/>
      <c r="R404" s="53"/>
    </row>
    <row r="405" spans="6:18" ht="12.75" customHeight="1">
      <c r="F405" s="53"/>
      <c r="G405" s="53"/>
      <c r="H405" s="53"/>
      <c r="I405" s="53"/>
      <c r="J405" s="37"/>
      <c r="K405" s="53"/>
      <c r="L405" s="53"/>
      <c r="M405" s="53"/>
      <c r="O405" s="37"/>
      <c r="R405" s="53"/>
    </row>
    <row r="406" spans="6:18" ht="12.75" customHeight="1">
      <c r="F406" s="53"/>
      <c r="G406" s="53"/>
      <c r="H406" s="53"/>
      <c r="I406" s="53"/>
      <c r="J406" s="37"/>
      <c r="K406" s="53"/>
      <c r="L406" s="53"/>
      <c r="M406" s="53"/>
      <c r="O406" s="37"/>
      <c r="R406" s="53"/>
    </row>
    <row r="407" spans="6:18" ht="12.75" customHeight="1">
      <c r="F407" s="53"/>
      <c r="G407" s="53"/>
      <c r="H407" s="53"/>
      <c r="I407" s="53"/>
      <c r="J407" s="37"/>
      <c r="K407" s="53"/>
      <c r="L407" s="53"/>
      <c r="M407" s="53"/>
      <c r="O407" s="37"/>
      <c r="R407" s="53"/>
    </row>
    <row r="408" spans="6:18" ht="12.75" customHeight="1">
      <c r="F408" s="53"/>
      <c r="G408" s="53"/>
      <c r="H408" s="53"/>
      <c r="I408" s="53"/>
      <c r="J408" s="37"/>
      <c r="K408" s="53"/>
      <c r="L408" s="53"/>
      <c r="M408" s="53"/>
      <c r="O408" s="37"/>
      <c r="R408" s="53"/>
    </row>
    <row r="409" spans="6:18" ht="12.75" customHeight="1">
      <c r="F409" s="53"/>
      <c r="G409" s="53"/>
      <c r="H409" s="53"/>
      <c r="I409" s="53"/>
      <c r="J409" s="37"/>
      <c r="K409" s="53"/>
      <c r="L409" s="53"/>
      <c r="M409" s="53"/>
      <c r="O409" s="37"/>
      <c r="R409" s="53"/>
    </row>
    <row r="410" spans="6:18" ht="12.75" customHeight="1">
      <c r="F410" s="53"/>
      <c r="G410" s="53"/>
      <c r="H410" s="53"/>
      <c r="I410" s="53"/>
      <c r="J410" s="37"/>
      <c r="K410" s="53"/>
      <c r="L410" s="53"/>
      <c r="M410" s="53"/>
      <c r="O410" s="37"/>
      <c r="R410" s="53"/>
    </row>
    <row r="411" spans="6:18" ht="12.75" customHeight="1">
      <c r="F411" s="53"/>
      <c r="G411" s="53"/>
      <c r="H411" s="53"/>
      <c r="I411" s="53"/>
      <c r="J411" s="37"/>
      <c r="K411" s="53"/>
      <c r="L411" s="53"/>
      <c r="M411" s="53"/>
      <c r="O411" s="37"/>
      <c r="R411" s="53"/>
    </row>
    <row r="412" spans="6:18" ht="12.75" customHeight="1">
      <c r="F412" s="53"/>
      <c r="G412" s="53"/>
      <c r="H412" s="53"/>
      <c r="I412" s="53"/>
      <c r="J412" s="37"/>
      <c r="K412" s="53"/>
      <c r="L412" s="53"/>
      <c r="M412" s="53"/>
      <c r="O412" s="37"/>
      <c r="R412" s="53"/>
    </row>
    <row r="413" spans="6:18" ht="12.75" customHeight="1">
      <c r="F413" s="53"/>
      <c r="G413" s="53"/>
      <c r="H413" s="53"/>
      <c r="I413" s="53"/>
      <c r="J413" s="37"/>
      <c r="K413" s="53"/>
      <c r="L413" s="53"/>
      <c r="M413" s="53"/>
      <c r="O413" s="37"/>
      <c r="R413" s="53"/>
    </row>
    <row r="414" spans="6:18" ht="12.75" customHeight="1">
      <c r="F414" s="53"/>
      <c r="G414" s="53"/>
      <c r="H414" s="53"/>
      <c r="I414" s="53"/>
      <c r="J414" s="37"/>
      <c r="K414" s="53"/>
      <c r="L414" s="53"/>
      <c r="M414" s="53"/>
      <c r="O414" s="37"/>
      <c r="R414" s="53"/>
    </row>
    <row r="415" spans="6:18" ht="12.75" customHeight="1">
      <c r="F415" s="53"/>
      <c r="G415" s="53"/>
      <c r="H415" s="53"/>
      <c r="I415" s="53"/>
      <c r="J415" s="37"/>
      <c r="K415" s="53"/>
      <c r="L415" s="53"/>
      <c r="M415" s="53"/>
      <c r="O415" s="37"/>
      <c r="R415" s="53"/>
    </row>
    <row r="416" spans="6:18" ht="12.75" customHeight="1">
      <c r="F416" s="53"/>
      <c r="G416" s="53"/>
      <c r="H416" s="53"/>
      <c r="I416" s="53"/>
      <c r="J416" s="37"/>
      <c r="K416" s="53"/>
      <c r="L416" s="53"/>
      <c r="M416" s="53"/>
      <c r="O416" s="37"/>
      <c r="R416" s="53"/>
    </row>
    <row r="417" spans="6:18" ht="12.75" customHeight="1">
      <c r="F417" s="53"/>
      <c r="G417" s="53"/>
      <c r="H417" s="53"/>
      <c r="I417" s="53"/>
      <c r="J417" s="37"/>
      <c r="K417" s="53"/>
      <c r="L417" s="53"/>
      <c r="M417" s="53"/>
      <c r="O417" s="37"/>
      <c r="R417" s="53"/>
    </row>
    <row r="418" spans="6:18" ht="12.75" customHeight="1">
      <c r="F418" s="53"/>
      <c r="G418" s="53"/>
      <c r="H418" s="53"/>
      <c r="I418" s="53"/>
      <c r="J418" s="37"/>
      <c r="K418" s="53"/>
      <c r="L418" s="53"/>
      <c r="M418" s="53"/>
      <c r="O418" s="37"/>
      <c r="R418" s="53"/>
    </row>
    <row r="419" spans="6:18" ht="12.75" customHeight="1">
      <c r="F419" s="53"/>
      <c r="G419" s="53"/>
      <c r="H419" s="53"/>
      <c r="I419" s="53"/>
      <c r="J419" s="37"/>
      <c r="K419" s="53"/>
      <c r="L419" s="53"/>
      <c r="M419" s="53"/>
      <c r="O419" s="37"/>
      <c r="R419" s="53"/>
    </row>
    <row r="420" spans="6:18" ht="12.75" customHeight="1">
      <c r="F420" s="53"/>
      <c r="G420" s="53"/>
      <c r="H420" s="53"/>
      <c r="I420" s="53"/>
      <c r="J420" s="37"/>
      <c r="K420" s="53"/>
      <c r="L420" s="53"/>
      <c r="M420" s="53"/>
      <c r="O420" s="37"/>
      <c r="R420" s="53"/>
    </row>
    <row r="421" spans="6:18" ht="12.75" customHeight="1">
      <c r="F421" s="53"/>
      <c r="G421" s="53"/>
      <c r="H421" s="53"/>
      <c r="I421" s="53"/>
      <c r="J421" s="37"/>
      <c r="K421" s="53"/>
      <c r="L421" s="53"/>
      <c r="M421" s="53"/>
      <c r="O421" s="37"/>
      <c r="R421" s="53"/>
    </row>
    <row r="422" spans="6:18" ht="12.75" customHeight="1">
      <c r="F422" s="53"/>
      <c r="G422" s="53"/>
      <c r="H422" s="53"/>
      <c r="I422" s="53"/>
      <c r="J422" s="37"/>
      <c r="K422" s="53"/>
      <c r="L422" s="53"/>
      <c r="M422" s="53"/>
      <c r="O422" s="37"/>
      <c r="R422" s="53"/>
    </row>
    <row r="423" spans="6:18" ht="12.75" customHeight="1">
      <c r="F423" s="53"/>
      <c r="G423" s="53"/>
      <c r="H423" s="53"/>
      <c r="I423" s="53"/>
      <c r="J423" s="37"/>
      <c r="K423" s="53"/>
      <c r="L423" s="53"/>
      <c r="M423" s="53"/>
      <c r="O423" s="37"/>
      <c r="R423" s="53"/>
    </row>
    <row r="424" spans="6:18" ht="12.75" customHeight="1">
      <c r="F424" s="53"/>
      <c r="G424" s="53"/>
      <c r="H424" s="53"/>
      <c r="I424" s="53"/>
      <c r="J424" s="37"/>
      <c r="K424" s="53"/>
      <c r="L424" s="53"/>
      <c r="M424" s="53"/>
      <c r="O424" s="37"/>
      <c r="R424" s="53"/>
    </row>
    <row r="425" spans="6:18" ht="12.75" customHeight="1">
      <c r="F425" s="53"/>
      <c r="G425" s="53"/>
      <c r="H425" s="53"/>
      <c r="I425" s="53"/>
      <c r="J425" s="37"/>
      <c r="K425" s="53"/>
      <c r="L425" s="53"/>
      <c r="M425" s="53"/>
      <c r="O425" s="37"/>
      <c r="R425" s="53"/>
    </row>
    <row r="426" spans="6:18" ht="12.75" customHeight="1">
      <c r="F426" s="53"/>
      <c r="G426" s="53"/>
      <c r="H426" s="53"/>
      <c r="I426" s="53"/>
      <c r="J426" s="37"/>
      <c r="K426" s="53"/>
      <c r="L426" s="53"/>
      <c r="M426" s="53"/>
      <c r="O426" s="37"/>
      <c r="R426" s="53"/>
    </row>
    <row r="427" spans="6:18" ht="12.75" customHeight="1">
      <c r="F427" s="53"/>
      <c r="G427" s="53"/>
      <c r="H427" s="53"/>
      <c r="I427" s="53"/>
      <c r="J427" s="37"/>
      <c r="K427" s="53"/>
      <c r="L427" s="53"/>
      <c r="M427" s="53"/>
      <c r="O427" s="37"/>
      <c r="R427" s="53"/>
    </row>
    <row r="428" spans="6:18" ht="12.75" customHeight="1">
      <c r="F428" s="53"/>
      <c r="G428" s="53"/>
      <c r="H428" s="53"/>
      <c r="I428" s="53"/>
      <c r="J428" s="37"/>
      <c r="K428" s="53"/>
      <c r="L428" s="53"/>
      <c r="M428" s="53"/>
      <c r="O428" s="37"/>
      <c r="R428" s="53"/>
    </row>
    <row r="429" spans="6:18" ht="12.75" customHeight="1">
      <c r="F429" s="53"/>
      <c r="G429" s="53"/>
      <c r="H429" s="53"/>
      <c r="I429" s="53"/>
      <c r="J429" s="37"/>
      <c r="K429" s="53"/>
      <c r="L429" s="53"/>
      <c r="M429" s="53"/>
      <c r="O429" s="37"/>
      <c r="R429" s="53"/>
    </row>
    <row r="430" spans="6:18" ht="12.75" customHeight="1">
      <c r="F430" s="53"/>
      <c r="G430" s="53"/>
      <c r="H430" s="53"/>
      <c r="I430" s="53"/>
      <c r="J430" s="37"/>
      <c r="K430" s="53"/>
      <c r="L430" s="53"/>
      <c r="M430" s="53"/>
      <c r="O430" s="37"/>
      <c r="R430" s="53"/>
    </row>
    <row r="431" spans="6:18" ht="12.75" customHeight="1">
      <c r="F431" s="53"/>
      <c r="G431" s="53"/>
      <c r="H431" s="53"/>
      <c r="I431" s="53"/>
      <c r="J431" s="37"/>
      <c r="K431" s="53"/>
      <c r="L431" s="53"/>
      <c r="M431" s="53"/>
      <c r="O431" s="37"/>
      <c r="R431" s="53"/>
    </row>
    <row r="432" spans="6:18" ht="12.75" customHeight="1">
      <c r="F432" s="53"/>
      <c r="G432" s="53"/>
      <c r="H432" s="53"/>
      <c r="I432" s="53"/>
      <c r="J432" s="37"/>
      <c r="K432" s="53"/>
      <c r="L432" s="53"/>
      <c r="M432" s="53"/>
      <c r="O432" s="37"/>
      <c r="R432" s="53"/>
    </row>
    <row r="433" spans="6:18" ht="12.75" customHeight="1">
      <c r="F433" s="53"/>
      <c r="G433" s="53"/>
      <c r="H433" s="53"/>
      <c r="I433" s="53"/>
      <c r="J433" s="37"/>
      <c r="K433" s="53"/>
      <c r="L433" s="53"/>
      <c r="M433" s="53"/>
      <c r="O433" s="37"/>
      <c r="R433" s="53"/>
    </row>
    <row r="434" spans="6:18" ht="12.75" customHeight="1">
      <c r="F434" s="53"/>
      <c r="G434" s="53"/>
      <c r="H434" s="53"/>
      <c r="I434" s="53"/>
      <c r="J434" s="37"/>
      <c r="K434" s="53"/>
      <c r="L434" s="53"/>
      <c r="M434" s="53"/>
      <c r="O434" s="37"/>
      <c r="R434" s="53"/>
    </row>
    <row r="435" spans="6:18" ht="12.75" customHeight="1">
      <c r="F435" s="53"/>
      <c r="G435" s="53"/>
      <c r="H435" s="53"/>
      <c r="I435" s="53"/>
      <c r="J435" s="37"/>
      <c r="K435" s="53"/>
      <c r="L435" s="53"/>
      <c r="M435" s="53"/>
      <c r="O435" s="37"/>
      <c r="R435" s="53"/>
    </row>
    <row r="436" spans="6:18" ht="12.75" customHeight="1">
      <c r="F436" s="53"/>
      <c r="G436" s="53"/>
      <c r="H436" s="53"/>
      <c r="I436" s="53"/>
      <c r="J436" s="37"/>
      <c r="K436" s="53"/>
      <c r="L436" s="53"/>
      <c r="M436" s="53"/>
      <c r="O436" s="37"/>
      <c r="R436" s="53"/>
    </row>
    <row r="437" spans="6:18" ht="12.75" customHeight="1">
      <c r="F437" s="53"/>
      <c r="G437" s="53"/>
      <c r="H437" s="53"/>
      <c r="I437" s="53"/>
      <c r="J437" s="37"/>
      <c r="K437" s="53"/>
      <c r="L437" s="53"/>
      <c r="M437" s="53"/>
      <c r="O437" s="37"/>
      <c r="R437" s="53"/>
    </row>
    <row r="438" spans="6:18" ht="12.75" customHeight="1">
      <c r="F438" s="53"/>
      <c r="G438" s="53"/>
      <c r="H438" s="53"/>
      <c r="I438" s="53"/>
      <c r="J438" s="37"/>
      <c r="K438" s="53"/>
      <c r="L438" s="53"/>
      <c r="M438" s="53"/>
      <c r="O438" s="37"/>
      <c r="R438" s="53"/>
    </row>
    <row r="439" spans="6:18" ht="12.75" customHeight="1">
      <c r="F439" s="53"/>
      <c r="G439" s="53"/>
      <c r="H439" s="53"/>
      <c r="I439" s="53"/>
      <c r="J439" s="37"/>
      <c r="K439" s="53"/>
      <c r="L439" s="53"/>
      <c r="M439" s="53"/>
      <c r="O439" s="37"/>
      <c r="R439" s="53"/>
    </row>
    <row r="440" spans="6:18" ht="12.75" customHeight="1">
      <c r="F440" s="53"/>
      <c r="G440" s="53"/>
      <c r="H440" s="53"/>
      <c r="I440" s="53"/>
      <c r="J440" s="37"/>
      <c r="K440" s="53"/>
      <c r="L440" s="53"/>
      <c r="M440" s="53"/>
      <c r="O440" s="37"/>
      <c r="R440" s="53"/>
    </row>
    <row r="441" spans="6:18" ht="12.75" customHeight="1">
      <c r="F441" s="53"/>
      <c r="G441" s="53"/>
      <c r="H441" s="53"/>
      <c r="I441" s="53"/>
      <c r="J441" s="37"/>
      <c r="K441" s="53"/>
      <c r="L441" s="53"/>
      <c r="M441" s="53"/>
      <c r="O441" s="37"/>
      <c r="R441" s="53"/>
    </row>
    <row r="442" spans="6:18" ht="12.75" customHeight="1">
      <c r="F442" s="53"/>
      <c r="G442" s="53"/>
      <c r="H442" s="53"/>
      <c r="I442" s="53"/>
      <c r="J442" s="37"/>
      <c r="K442" s="53"/>
      <c r="L442" s="53"/>
      <c r="M442" s="53"/>
      <c r="O442" s="37"/>
      <c r="R442" s="53"/>
    </row>
    <row r="443" spans="6:18" ht="12.75" customHeight="1">
      <c r="F443" s="53"/>
      <c r="G443" s="53"/>
      <c r="H443" s="53"/>
      <c r="I443" s="53"/>
      <c r="J443" s="37"/>
      <c r="K443" s="53"/>
      <c r="L443" s="53"/>
      <c r="M443" s="53"/>
      <c r="O443" s="37"/>
      <c r="R443" s="53"/>
    </row>
    <row r="444" spans="6:18" ht="12.75" customHeight="1">
      <c r="F444" s="53"/>
      <c r="G444" s="53"/>
      <c r="H444" s="53"/>
      <c r="I444" s="53"/>
      <c r="J444" s="37"/>
      <c r="K444" s="53"/>
      <c r="L444" s="53"/>
      <c r="M444" s="53"/>
      <c r="O444" s="37"/>
      <c r="R444" s="53"/>
    </row>
    <row r="445" spans="6:18" ht="12.75" customHeight="1">
      <c r="F445" s="53"/>
      <c r="G445" s="53"/>
      <c r="H445" s="53"/>
      <c r="I445" s="53"/>
      <c r="J445" s="37"/>
      <c r="K445" s="53"/>
      <c r="L445" s="53"/>
      <c r="M445" s="53"/>
      <c r="O445" s="37"/>
      <c r="R445" s="53"/>
    </row>
    <row r="446" spans="6:18" ht="12.75" customHeight="1">
      <c r="F446" s="53"/>
      <c r="G446" s="53"/>
      <c r="H446" s="53"/>
      <c r="I446" s="53"/>
      <c r="J446" s="37"/>
      <c r="K446" s="53"/>
      <c r="L446" s="53"/>
      <c r="M446" s="53"/>
      <c r="O446" s="37"/>
      <c r="R446" s="53"/>
    </row>
    <row r="447" spans="6:18" ht="12.75" customHeight="1">
      <c r="F447" s="53"/>
      <c r="G447" s="53"/>
      <c r="H447" s="53"/>
      <c r="I447" s="53"/>
      <c r="J447" s="37"/>
      <c r="K447" s="53"/>
      <c r="L447" s="53"/>
      <c r="M447" s="53"/>
      <c r="O447" s="37"/>
      <c r="R447" s="53"/>
    </row>
    <row r="448" spans="6:18" ht="12.75" customHeight="1">
      <c r="F448" s="53"/>
      <c r="G448" s="53"/>
      <c r="H448" s="53"/>
      <c r="I448" s="53"/>
      <c r="J448" s="37"/>
      <c r="K448" s="53"/>
      <c r="L448" s="53"/>
      <c r="M448" s="53"/>
      <c r="O448" s="37"/>
      <c r="R448" s="53"/>
    </row>
    <row r="449" spans="6:18" ht="12.75" customHeight="1">
      <c r="F449" s="53"/>
      <c r="G449" s="53"/>
      <c r="H449" s="53"/>
      <c r="I449" s="53"/>
      <c r="J449" s="37"/>
      <c r="K449" s="53"/>
      <c r="L449" s="53"/>
      <c r="M449" s="53"/>
      <c r="O449" s="37"/>
      <c r="R449" s="53"/>
    </row>
    <row r="450" spans="6:18" ht="12.75" customHeight="1">
      <c r="F450" s="53"/>
      <c r="G450" s="53"/>
      <c r="H450" s="53"/>
      <c r="I450" s="53"/>
      <c r="J450" s="37"/>
      <c r="K450" s="53"/>
      <c r="L450" s="53"/>
      <c r="M450" s="53"/>
      <c r="O450" s="37"/>
      <c r="R450" s="53"/>
    </row>
    <row r="451" spans="6:18" ht="12.75" customHeight="1">
      <c r="F451" s="53"/>
      <c r="G451" s="53"/>
      <c r="H451" s="53"/>
      <c r="I451" s="53"/>
      <c r="J451" s="37"/>
      <c r="K451" s="53"/>
      <c r="L451" s="53"/>
      <c r="M451" s="53"/>
      <c r="O451" s="37"/>
      <c r="R451" s="53"/>
    </row>
    <row r="452" spans="6:18" ht="12.75" customHeight="1">
      <c r="F452" s="53"/>
      <c r="G452" s="53"/>
      <c r="H452" s="53"/>
      <c r="I452" s="53"/>
      <c r="J452" s="37"/>
      <c r="K452" s="53"/>
      <c r="L452" s="53"/>
      <c r="M452" s="53"/>
      <c r="O452" s="37"/>
      <c r="R452" s="53"/>
    </row>
    <row r="453" spans="6:18" ht="12.75" customHeight="1">
      <c r="F453" s="53"/>
      <c r="G453" s="53"/>
      <c r="H453" s="53"/>
      <c r="I453" s="53"/>
      <c r="J453" s="37"/>
      <c r="K453" s="53"/>
      <c r="L453" s="53"/>
      <c r="M453" s="53"/>
      <c r="O453" s="37"/>
      <c r="R453" s="53"/>
    </row>
    <row r="454" spans="6:18" ht="12.75" customHeight="1">
      <c r="F454" s="53"/>
      <c r="G454" s="53"/>
      <c r="H454" s="53"/>
      <c r="I454" s="53"/>
      <c r="J454" s="37"/>
      <c r="K454" s="53"/>
      <c r="L454" s="53"/>
      <c r="M454" s="53"/>
      <c r="O454" s="37"/>
      <c r="R454" s="53"/>
    </row>
    <row r="455" spans="6:18" ht="12.75" customHeight="1">
      <c r="F455" s="53"/>
      <c r="G455" s="53"/>
      <c r="H455" s="53"/>
      <c r="I455" s="53"/>
      <c r="J455" s="37"/>
      <c r="K455" s="53"/>
      <c r="L455" s="53"/>
      <c r="M455" s="53"/>
      <c r="O455" s="37"/>
      <c r="R455" s="53"/>
    </row>
    <row r="456" spans="6:18" ht="12.75" customHeight="1">
      <c r="F456" s="53"/>
      <c r="G456" s="53"/>
      <c r="H456" s="53"/>
      <c r="I456" s="53"/>
      <c r="J456" s="37"/>
      <c r="K456" s="53"/>
      <c r="L456" s="53"/>
      <c r="M456" s="53"/>
      <c r="O456" s="37"/>
      <c r="R456" s="53"/>
    </row>
    <row r="457" spans="6:18" ht="12.75" customHeight="1">
      <c r="F457" s="53"/>
      <c r="G457" s="53"/>
      <c r="H457" s="53"/>
      <c r="I457" s="53"/>
      <c r="J457" s="37"/>
      <c r="K457" s="53"/>
      <c r="L457" s="53"/>
      <c r="M457" s="53"/>
      <c r="O457" s="37"/>
      <c r="R457" s="53"/>
    </row>
    <row r="458" spans="6:18" ht="12.75" customHeight="1">
      <c r="F458" s="53"/>
      <c r="G458" s="53"/>
      <c r="H458" s="53"/>
      <c r="I458" s="53"/>
      <c r="J458" s="37"/>
      <c r="K458" s="53"/>
      <c r="L458" s="53"/>
      <c r="M458" s="53"/>
      <c r="O458" s="37"/>
      <c r="R458" s="53"/>
    </row>
    <row r="459" spans="6:18" ht="12.75" customHeight="1">
      <c r="F459" s="53"/>
      <c r="G459" s="53"/>
      <c r="H459" s="53"/>
      <c r="I459" s="53"/>
      <c r="J459" s="37"/>
      <c r="K459" s="53"/>
      <c r="L459" s="53"/>
      <c r="M459" s="53"/>
      <c r="O459" s="37"/>
      <c r="R459" s="53"/>
    </row>
    <row r="460" spans="6:18" ht="12.75" customHeight="1">
      <c r="F460" s="53"/>
      <c r="G460" s="53"/>
      <c r="H460" s="53"/>
      <c r="I460" s="53"/>
      <c r="J460" s="37"/>
      <c r="K460" s="53"/>
      <c r="L460" s="53"/>
      <c r="M460" s="53"/>
      <c r="O460" s="37"/>
      <c r="R460" s="53"/>
    </row>
    <row r="461" spans="6:18" ht="12.75" customHeight="1">
      <c r="F461" s="53"/>
      <c r="G461" s="53"/>
      <c r="H461" s="53"/>
      <c r="I461" s="53"/>
      <c r="J461" s="37"/>
      <c r="K461" s="53"/>
      <c r="L461" s="53"/>
      <c r="M461" s="53"/>
      <c r="O461" s="37"/>
      <c r="R461" s="53"/>
    </row>
    <row r="462" spans="6:18" ht="12.75" customHeight="1">
      <c r="F462" s="53"/>
      <c r="G462" s="53"/>
      <c r="H462" s="53"/>
      <c r="I462" s="53"/>
      <c r="J462" s="37"/>
      <c r="K462" s="53"/>
      <c r="L462" s="53"/>
      <c r="M462" s="53"/>
      <c r="O462" s="37"/>
      <c r="R462" s="53"/>
    </row>
    <row r="463" spans="6:18" ht="12.75" customHeight="1">
      <c r="F463" s="53"/>
      <c r="G463" s="53"/>
      <c r="H463" s="53"/>
      <c r="I463" s="53"/>
      <c r="J463" s="37"/>
      <c r="K463" s="53"/>
      <c r="L463" s="53"/>
      <c r="M463" s="53"/>
      <c r="O463" s="37"/>
      <c r="R463" s="53"/>
    </row>
    <row r="464" spans="6:18" ht="12.75" customHeight="1">
      <c r="F464" s="53"/>
      <c r="G464" s="53"/>
      <c r="H464" s="53"/>
      <c r="I464" s="53"/>
      <c r="J464" s="37"/>
      <c r="K464" s="53"/>
      <c r="L464" s="53"/>
      <c r="M464" s="53"/>
      <c r="O464" s="37"/>
      <c r="R464" s="53"/>
    </row>
    <row r="465" spans="6:18" ht="12.75" customHeight="1">
      <c r="F465" s="53"/>
      <c r="G465" s="53"/>
      <c r="H465" s="53"/>
      <c r="I465" s="53"/>
      <c r="J465" s="37"/>
      <c r="K465" s="53"/>
      <c r="L465" s="53"/>
      <c r="M465" s="53"/>
      <c r="O465" s="37"/>
      <c r="R465" s="53"/>
    </row>
    <row r="466" spans="6:18" ht="12.75" customHeight="1">
      <c r="F466" s="53"/>
      <c r="G466" s="53"/>
      <c r="H466" s="53"/>
      <c r="I466" s="53"/>
      <c r="J466" s="37"/>
      <c r="K466" s="53"/>
      <c r="L466" s="53"/>
      <c r="M466" s="53"/>
      <c r="O466" s="37"/>
      <c r="R466" s="53"/>
    </row>
    <row r="467" spans="6:18" ht="12.75" customHeight="1">
      <c r="F467" s="53"/>
      <c r="G467" s="53"/>
      <c r="H467" s="53"/>
      <c r="I467" s="53"/>
      <c r="J467" s="37"/>
      <c r="K467" s="53"/>
      <c r="L467" s="53"/>
      <c r="M467" s="53"/>
      <c r="O467" s="37"/>
      <c r="R467" s="53"/>
    </row>
    <row r="468" spans="6:18" ht="12.75" customHeight="1">
      <c r="F468" s="53"/>
      <c r="G468" s="53"/>
      <c r="H468" s="53"/>
      <c r="I468" s="53"/>
      <c r="J468" s="37"/>
      <c r="K468" s="53"/>
      <c r="L468" s="53"/>
      <c r="M468" s="53"/>
      <c r="O468" s="37"/>
      <c r="R468" s="53"/>
    </row>
    <row r="469" spans="6:18" ht="12.75" customHeight="1">
      <c r="F469" s="53"/>
      <c r="G469" s="53"/>
      <c r="H469" s="53"/>
      <c r="I469" s="53"/>
      <c r="J469" s="37"/>
      <c r="K469" s="53"/>
      <c r="L469" s="53"/>
      <c r="M469" s="53"/>
      <c r="O469" s="37"/>
      <c r="R469" s="53"/>
    </row>
    <row r="470" spans="6:18" ht="12.75" customHeight="1">
      <c r="F470" s="53"/>
      <c r="G470" s="53"/>
      <c r="H470" s="53"/>
      <c r="I470" s="53"/>
      <c r="J470" s="37"/>
      <c r="K470" s="53"/>
      <c r="L470" s="53"/>
      <c r="M470" s="53"/>
      <c r="O470" s="37"/>
      <c r="R470" s="53"/>
    </row>
    <row r="471" spans="6:18" ht="12.75" customHeight="1">
      <c r="F471" s="53"/>
      <c r="G471" s="53"/>
      <c r="H471" s="53"/>
      <c r="I471" s="53"/>
      <c r="J471" s="37"/>
      <c r="K471" s="53"/>
      <c r="L471" s="53"/>
      <c r="M471" s="53"/>
      <c r="O471" s="37"/>
      <c r="R471" s="53"/>
    </row>
    <row r="472" spans="6:18" ht="12.75" customHeight="1">
      <c r="F472" s="53"/>
      <c r="G472" s="53"/>
      <c r="H472" s="53"/>
      <c r="I472" s="53"/>
      <c r="J472" s="37"/>
      <c r="K472" s="53"/>
      <c r="L472" s="53"/>
      <c r="M472" s="53"/>
      <c r="O472" s="37"/>
      <c r="R472" s="53"/>
    </row>
    <row r="473" spans="6:18" ht="12.75" customHeight="1">
      <c r="F473" s="53"/>
      <c r="G473" s="53"/>
      <c r="H473" s="53"/>
      <c r="I473" s="53"/>
      <c r="J473" s="37"/>
      <c r="K473" s="53"/>
      <c r="L473" s="53"/>
      <c r="M473" s="53"/>
      <c r="O473" s="37"/>
      <c r="R473" s="53"/>
    </row>
    <row r="474" spans="6:18" ht="12.75" customHeight="1">
      <c r="F474" s="53"/>
      <c r="G474" s="53"/>
      <c r="H474" s="53"/>
      <c r="I474" s="53"/>
      <c r="J474" s="37"/>
      <c r="K474" s="53"/>
      <c r="L474" s="53"/>
      <c r="M474" s="53"/>
      <c r="O474" s="37"/>
      <c r="R474" s="53"/>
    </row>
    <row r="475" spans="6:18" ht="12.75" customHeight="1">
      <c r="F475" s="53"/>
      <c r="G475" s="53"/>
      <c r="H475" s="53"/>
      <c r="I475" s="53"/>
      <c r="J475" s="37"/>
      <c r="K475" s="53"/>
      <c r="L475" s="53"/>
      <c r="M475" s="53"/>
      <c r="O475" s="37"/>
      <c r="R475" s="53"/>
    </row>
    <row r="476" spans="6:18" ht="12.75" customHeight="1">
      <c r="F476" s="53"/>
      <c r="G476" s="53"/>
      <c r="H476" s="53"/>
      <c r="I476" s="53"/>
      <c r="J476" s="37"/>
      <c r="K476" s="53"/>
      <c r="L476" s="53"/>
      <c r="M476" s="53"/>
      <c r="O476" s="37"/>
      <c r="R476" s="53"/>
    </row>
    <row r="477" spans="6:18" ht="12.75" customHeight="1">
      <c r="F477" s="53"/>
      <c r="G477" s="53"/>
      <c r="H477" s="53"/>
      <c r="I477" s="53"/>
      <c r="J477" s="37"/>
      <c r="K477" s="53"/>
      <c r="L477" s="53"/>
      <c r="M477" s="53"/>
      <c r="O477" s="37"/>
      <c r="R477" s="53"/>
    </row>
    <row r="478" spans="6:18" ht="12.75" customHeight="1">
      <c r="F478" s="53"/>
      <c r="G478" s="53"/>
      <c r="H478" s="53"/>
      <c r="I478" s="53"/>
      <c r="J478" s="37"/>
      <c r="K478" s="53"/>
      <c r="L478" s="53"/>
      <c r="M478" s="53"/>
      <c r="O478" s="37"/>
      <c r="R478" s="53"/>
    </row>
    <row r="479" spans="6:18" ht="12.75" customHeight="1">
      <c r="F479" s="53"/>
      <c r="G479" s="53"/>
      <c r="H479" s="53"/>
      <c r="I479" s="53"/>
      <c r="J479" s="37"/>
      <c r="K479" s="53"/>
      <c r="L479" s="53"/>
      <c r="M479" s="53"/>
      <c r="O479" s="37"/>
      <c r="R479" s="53"/>
    </row>
    <row r="480" spans="6:18" ht="12.75" customHeight="1">
      <c r="F480" s="53"/>
      <c r="G480" s="53"/>
      <c r="H480" s="53"/>
      <c r="I480" s="53"/>
      <c r="J480" s="37"/>
      <c r="K480" s="53"/>
      <c r="L480" s="53"/>
      <c r="M480" s="53"/>
      <c r="O480" s="37"/>
      <c r="R480" s="53"/>
    </row>
    <row r="481" spans="6:18" ht="12.75" customHeight="1">
      <c r="F481" s="53"/>
      <c r="G481" s="53"/>
      <c r="H481" s="53"/>
      <c r="I481" s="53"/>
      <c r="J481" s="37"/>
      <c r="K481" s="53"/>
      <c r="L481" s="53"/>
      <c r="M481" s="53"/>
      <c r="O481" s="37"/>
      <c r="R481" s="53"/>
    </row>
    <row r="482" spans="6:18" ht="12.75" customHeight="1">
      <c r="F482" s="53"/>
      <c r="G482" s="53"/>
      <c r="H482" s="53"/>
      <c r="I482" s="53"/>
      <c r="J482" s="37"/>
      <c r="K482" s="53"/>
      <c r="L482" s="53"/>
      <c r="M482" s="53"/>
      <c r="O482" s="37"/>
      <c r="R482" s="53"/>
    </row>
    <row r="483" spans="6:18" ht="15" customHeight="1">
      <c r="F483" s="53"/>
      <c r="G483" s="53"/>
      <c r="H483" s="53"/>
      <c r="I483" s="53"/>
      <c r="J483" s="37"/>
      <c r="K483" s="53"/>
      <c r="L483" s="53"/>
      <c r="M483" s="53"/>
      <c r="O483" s="37"/>
      <c r="R483" s="53"/>
    </row>
  </sheetData>
  <autoFilter ref="R1:R306"/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M79" formula="1"/>
    <ignoredError sqref="F71:F8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2023-09-15T02:44:50Z</dcterms:modified>
</cp:coreProperties>
</file>