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F&amp;O)'!$R$1:$R$319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91" i="7"/>
  <c r="L83"/>
  <c r="L30"/>
  <c r="L26" l="1"/>
  <c r="K26"/>
  <c r="K30"/>
  <c r="K118"/>
  <c r="M118" s="1"/>
  <c r="L90"/>
  <c r="K90"/>
  <c r="M90" s="1"/>
  <c r="K91"/>
  <c r="K117"/>
  <c r="M117" s="1"/>
  <c r="L64"/>
  <c r="K64"/>
  <c r="L69"/>
  <c r="K69"/>
  <c r="L22"/>
  <c r="K22"/>
  <c r="M22" s="1"/>
  <c r="L24"/>
  <c r="K24"/>
  <c r="L59"/>
  <c r="K59"/>
  <c r="L67"/>
  <c r="K67"/>
  <c r="M67" s="1"/>
  <c r="L66"/>
  <c r="K66"/>
  <c r="M66" s="1"/>
  <c r="L61"/>
  <c r="K61"/>
  <c r="M61" s="1"/>
  <c r="L65"/>
  <c r="K65"/>
  <c r="L18"/>
  <c r="M64" l="1"/>
  <c r="M26"/>
  <c r="M30"/>
  <c r="M91"/>
  <c r="M69"/>
  <c r="M24"/>
  <c r="M59"/>
  <c r="M65"/>
  <c r="L20"/>
  <c r="K20"/>
  <c r="L27"/>
  <c r="K27"/>
  <c r="L21"/>
  <c r="K21"/>
  <c r="L48"/>
  <c r="K48"/>
  <c r="M48" s="1"/>
  <c r="L60"/>
  <c r="K60"/>
  <c r="K116"/>
  <c r="M116" s="1"/>
  <c r="L88"/>
  <c r="K88"/>
  <c r="H18"/>
  <c r="K18" s="1"/>
  <c r="K113"/>
  <c r="M113" s="1"/>
  <c r="K114"/>
  <c r="M114" s="1"/>
  <c r="K115"/>
  <c r="M115" s="1"/>
  <c r="L57"/>
  <c r="K57"/>
  <c r="L56"/>
  <c r="K56"/>
  <c r="K89"/>
  <c r="L89"/>
  <c r="K108"/>
  <c r="M108" s="1"/>
  <c r="L53"/>
  <c r="K53"/>
  <c r="L55"/>
  <c r="K55"/>
  <c r="L125"/>
  <c r="K125"/>
  <c r="L54"/>
  <c r="K54"/>
  <c r="K112"/>
  <c r="M112" s="1"/>
  <c r="L50"/>
  <c r="K50"/>
  <c r="K111"/>
  <c r="M111" s="1"/>
  <c r="L87"/>
  <c r="K87"/>
  <c r="L17"/>
  <c r="K17"/>
  <c r="L15"/>
  <c r="K15"/>
  <c r="K110"/>
  <c r="M110" s="1"/>
  <c r="L51"/>
  <c r="K51"/>
  <c r="L49"/>
  <c r="K49"/>
  <c r="L47"/>
  <c r="K47"/>
  <c r="K109"/>
  <c r="M109" s="1"/>
  <c r="K107"/>
  <c r="M107" s="1"/>
  <c r="K106"/>
  <c r="M106" s="1"/>
  <c r="K105"/>
  <c r="M105" s="1"/>
  <c r="L45"/>
  <c r="K45"/>
  <c r="L11"/>
  <c r="K11"/>
  <c r="K104"/>
  <c r="M104" s="1"/>
  <c r="K102"/>
  <c r="M102" s="1"/>
  <c r="K103"/>
  <c r="M103" s="1"/>
  <c r="K82"/>
  <c r="L82"/>
  <c r="L86"/>
  <c r="K86"/>
  <c r="L44"/>
  <c r="K44"/>
  <c r="K42"/>
  <c r="L42"/>
  <c r="L46"/>
  <c r="K46"/>
  <c r="K101"/>
  <c r="M101" s="1"/>
  <c r="L85"/>
  <c r="K85"/>
  <c r="L14"/>
  <c r="K14"/>
  <c r="K41"/>
  <c r="L41"/>
  <c r="L43"/>
  <c r="K43"/>
  <c r="K100"/>
  <c r="M100" s="1"/>
  <c r="K99"/>
  <c r="M99" s="1"/>
  <c r="K83"/>
  <c r="L10"/>
  <c r="K10"/>
  <c r="L13"/>
  <c r="K13"/>
  <c r="L12"/>
  <c r="K12"/>
  <c r="L84"/>
  <c r="K84"/>
  <c r="M60" l="1"/>
  <c r="M88"/>
  <c r="M21"/>
  <c r="M57"/>
  <c r="M20"/>
  <c r="M27"/>
  <c r="M55"/>
  <c r="M56"/>
  <c r="M89"/>
  <c r="M54"/>
  <c r="M53"/>
  <c r="M125"/>
  <c r="M15"/>
  <c r="M49"/>
  <c r="M87"/>
  <c r="M50"/>
  <c r="M17"/>
  <c r="M51"/>
  <c r="M14"/>
  <c r="M11"/>
  <c r="M47"/>
  <c r="M45"/>
  <c r="M42"/>
  <c r="M86"/>
  <c r="M44"/>
  <c r="M82"/>
  <c r="M46"/>
  <c r="M85"/>
  <c r="M41"/>
  <c r="M43"/>
  <c r="M18"/>
  <c r="M10"/>
  <c r="M13"/>
  <c r="M12"/>
  <c r="M84"/>
  <c r="M83"/>
  <c r="K287" l="1"/>
  <c r="L287" s="1"/>
  <c r="M7" l="1"/>
  <c r="F275" l="1"/>
  <c r="K276"/>
  <c r="L276" s="1"/>
  <c r="K267"/>
  <c r="L267" s="1"/>
  <c r="K270"/>
  <c r="L270" s="1"/>
  <c r="K278" l="1"/>
  <c r="L278" s="1"/>
  <c r="F269"/>
  <c r="F268"/>
  <c r="F266"/>
  <c r="K266" s="1"/>
  <c r="L266" s="1"/>
  <c r="F246"/>
  <c r="F198"/>
  <c r="K277" l="1"/>
  <c r="L277" s="1"/>
  <c r="K275"/>
  <c r="L275" s="1"/>
  <c r="K281"/>
  <c r="L281" s="1"/>
  <c r="K282"/>
  <c r="L282" s="1"/>
  <c r="K274"/>
  <c r="L274" s="1"/>
  <c r="K284"/>
  <c r="L284" s="1"/>
  <c r="K280"/>
  <c r="L280" s="1"/>
  <c r="K273" l="1"/>
  <c r="L273" s="1"/>
  <c r="K262"/>
  <c r="L262" s="1"/>
  <c r="K264"/>
  <c r="L264" s="1"/>
  <c r="K261"/>
  <c r="L261" s="1"/>
  <c r="K263"/>
  <c r="L263" s="1"/>
  <c r="K192"/>
  <c r="L192" s="1"/>
  <c r="K245"/>
  <c r="L245" s="1"/>
  <c r="K259"/>
  <c r="L259" s="1"/>
  <c r="K260"/>
  <c r="L260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0"/>
  <c r="L250" s="1"/>
  <c r="K248"/>
  <c r="L248" s="1"/>
  <c r="K247"/>
  <c r="L247" s="1"/>
  <c r="K246"/>
  <c r="L246" s="1"/>
  <c r="K242"/>
  <c r="L242" s="1"/>
  <c r="K241"/>
  <c r="L241" s="1"/>
  <c r="K240"/>
  <c r="L240" s="1"/>
  <c r="K237"/>
  <c r="L237" s="1"/>
  <c r="K236"/>
  <c r="L236" s="1"/>
  <c r="K235"/>
  <c r="L235" s="1"/>
  <c r="K234"/>
  <c r="L234" s="1"/>
  <c r="K233"/>
  <c r="L233" s="1"/>
  <c r="K232"/>
  <c r="L232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0"/>
  <c r="L220" s="1"/>
  <c r="K218"/>
  <c r="L218" s="1"/>
  <c r="K216"/>
  <c r="L216" s="1"/>
  <c r="K214"/>
  <c r="L214" s="1"/>
  <c r="K213"/>
  <c r="L213" s="1"/>
  <c r="K212"/>
  <c r="L212" s="1"/>
  <c r="K210"/>
  <c r="L210" s="1"/>
  <c r="K209"/>
  <c r="L209" s="1"/>
  <c r="K208"/>
  <c r="L208" s="1"/>
  <c r="K207"/>
  <c r="K206"/>
  <c r="L206" s="1"/>
  <c r="K205"/>
  <c r="L205" s="1"/>
  <c r="K203"/>
  <c r="L203" s="1"/>
  <c r="K202"/>
  <c r="L202" s="1"/>
  <c r="K201"/>
  <c r="L201" s="1"/>
  <c r="K200"/>
  <c r="L200" s="1"/>
  <c r="K199"/>
  <c r="L199" s="1"/>
  <c r="K198"/>
  <c r="L198" s="1"/>
  <c r="H197"/>
  <c r="K197" s="1"/>
  <c r="L197" s="1"/>
  <c r="K194"/>
  <c r="L194" s="1"/>
  <c r="K193"/>
  <c r="L193" s="1"/>
  <c r="K191"/>
  <c r="L191" s="1"/>
  <c r="K190"/>
  <c r="L190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H163"/>
  <c r="K163" s="1"/>
  <c r="L163" s="1"/>
  <c r="F162"/>
  <c r="K162" s="1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D7" i="6"/>
  <c r="K6" i="4"/>
  <c r="K6" i="3"/>
  <c r="L6" i="2"/>
</calcChain>
</file>

<file path=xl/sharedStrings.xml><?xml version="1.0" encoding="utf-8"?>
<sst xmlns="http://schemas.openxmlformats.org/spreadsheetml/2006/main" count="7578" uniqueCount="3831">
  <si>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</si>
  <si>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</si>
  <si>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</si>
  <si>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</si>
  <si>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</si>
  <si>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</si>
  <si>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</si>
  <si>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</si>
  <si>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</si>
  <si>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</si>
  <si>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</si>
  <si>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</si>
  <si>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</si>
  <si>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</si>
  <si>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</si>
  <si>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</si>
  <si>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</si>
  <si>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</si>
  <si>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</si>
  <si>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</si>
  <si>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</si>
  <si>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</si>
  <si>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</si>
  <si>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</si>
  <si>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</si>
  <si>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</si>
  <si>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</si>
  <si>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</si>
  <si>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</si>
  <si>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</si>
  <si>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</si>
  <si>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</si>
  <si>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</si>
  <si>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</si>
  <si>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</si>
  <si>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</si>
  <si>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</si>
  <si>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</si>
  <si>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</si>
  <si>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</si>
  <si>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</si>
  <si>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</si>
  <si>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</si>
  <si>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</si>
  <si>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</si>
  <si>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</si>
  <si>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</si>
  <si>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</si>
  <si>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</si>
  <si>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</si>
  <si>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</si>
  <si>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</si>
  <si>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</si>
  <si>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</si>
  <si>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</si>
  <si>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</si>
  <si>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</si>
  <si>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</si>
  <si>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</si>
  <si>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</si>
  <si>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</si>
  <si>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</si>
  <si>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</si>
  <si>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</si>
  <si>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</si>
  <si>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</si>
  <si>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</si>
  <si>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</si>
  <si>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</si>
  <si>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</si>
  <si>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</si>
  <si>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</si>
  <si>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</si>
  <si>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</si>
  <si>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</si>
  <si>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</si>
  <si>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</si>
  <si>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</si>
  <si>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</si>
  <si>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</si>
  <si>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</si>
  <si>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</si>
  <si>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</si>
  <si>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</si>
  <si>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</si>
  <si>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</si>
  <si>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</si>
  <si>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</si>
  <si>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</si>
  <si>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</si>
  <si>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</si>
  <si>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</si>
  <si>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</si>
  <si>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</si>
  <si>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</si>
  <si>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</si>
  <si>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</si>
  <si>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</si>
  <si>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</si>
  <si>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</si>
  <si>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</si>
  <si>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</si>
  <si>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</si>
  <si>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</si>
  <si>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</si>
  <si>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</si>
  <si>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</si>
  <si>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</si>
  <si>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</si>
  <si>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</si>
  <si>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</si>
  <si>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</si>
  <si>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</si>
  <si>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</si>
  <si>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</si>
  <si>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</si>
  <si>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</si>
  <si>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</si>
  <si>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</si>
  <si>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</si>
  <si>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</si>
  <si>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</si>
  <si>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</si>
  <si>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</si>
  <si>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</si>
  <si>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</si>
  <si>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</si>
  <si>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</si>
  <si>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</si>
  <si>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</si>
  <si>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</si>
  <si>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</si>
  <si>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</si>
  <si>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</si>
  <si>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</si>
  <si>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</si>
  <si>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</si>
  <si>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</si>
  <si>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</si>
  <si>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</si>
  <si>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</si>
  <si>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</si>
  <si>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</si>
  <si>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</si>
  <si>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</si>
  <si>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</si>
  <si>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</si>
  <si>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</si>
  <si>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</si>
  <si>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</si>
  <si>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</si>
  <si>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</si>
  <si>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</si>
  <si>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</si>
  <si>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</si>
  <si>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</si>
  <si>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</si>
  <si>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</si>
  <si>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</si>
  <si>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</si>
  <si>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</si>
  <si>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</si>
  <si>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</si>
  <si>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</si>
  <si>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</si>
  <si>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</si>
  <si>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</si>
  <si>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</si>
  <si>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</si>
  <si>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</si>
  <si>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</si>
  <si>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</si>
  <si>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</si>
  <si>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</si>
  <si>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</si>
  <si>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</si>
  <si>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</si>
  <si>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</si>
  <si>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</si>
  <si>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</si>
  <si>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</si>
  <si>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</si>
  <si>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</si>
  <si>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</si>
  <si>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</si>
  <si>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</si>
  <si>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</si>
  <si>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</si>
  <si>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</si>
  <si>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</si>
  <si>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</si>
  <si>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</si>
  <si>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</si>
  <si>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</si>
  <si>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</si>
  <si>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</si>
  <si>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</si>
  <si>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</si>
  <si>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</si>
  <si>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</si>
  <si>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</si>
  <si>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</si>
  <si>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</si>
  <si>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</si>
  <si>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</si>
  <si>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</si>
  <si>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</si>
  <si>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</si>
  <si>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</si>
  <si>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</si>
  <si>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</si>
  <si>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</si>
  <si>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</si>
  <si>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</si>
  <si>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</si>
  <si>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</si>
  <si>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</si>
  <si>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</si>
  <si>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</si>
  <si>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</si>
  <si>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</si>
  <si>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</si>
  <si>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</si>
  <si>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</si>
  <si>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</si>
  <si>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</si>
  <si>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</si>
  <si>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</si>
  <si>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</si>
  <si>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</si>
  <si>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</si>
  <si>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</si>
  <si>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</si>
  <si>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</si>
  <si>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</si>
  <si>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</si>
  <si>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</si>
  <si>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</si>
  <si>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</si>
  <si>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</si>
  <si>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</si>
  <si>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</si>
  <si>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</si>
  <si>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</si>
  <si>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</si>
  <si>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</si>
  <si>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</si>
  <si>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</si>
  <si>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</si>
  <si>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</si>
  <si>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</si>
  <si>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</si>
  <si>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</si>
  <si>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</si>
  <si>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</si>
  <si>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</si>
  <si>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</si>
  <si>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</si>
  <si>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</si>
  <si>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</si>
  <si>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</si>
  <si>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</si>
  <si>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</si>
  <si>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</si>
  <si>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</si>
  <si>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</si>
  <si>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</si>
  <si>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</si>
  <si>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</si>
  <si>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</si>
  <si>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</si>
  <si>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</si>
  <si>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</si>
  <si>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</si>
  <si>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</si>
  <si>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</si>
  <si>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</si>
  <si>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</si>
  <si>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</si>
  <si>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</si>
  <si>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</si>
  <si>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</si>
  <si>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</si>
  <si>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</si>
  <si>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</si>
  <si>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</si>
  <si>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</si>
  <si>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</si>
  <si>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</si>
  <si>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</si>
  <si>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</si>
  <si>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</si>
  <si>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</si>
  <si>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</si>
  <si>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</si>
  <si>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</si>
  <si>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</si>
  <si>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</si>
  <si>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</si>
  <si>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</si>
  <si>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</si>
  <si>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</si>
  <si>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</si>
  <si>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</si>
  <si>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</si>
  <si>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</si>
  <si>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</si>
  <si>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</si>
  <si>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</si>
  <si>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</si>
  <si>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</si>
  <si>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</si>
  <si>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</si>
  <si>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</si>
  <si>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</si>
  <si>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</si>
  <si>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</si>
  <si>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</si>
  <si>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</si>
  <si>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</si>
  <si>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</si>
  <si>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</si>
  <si>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</si>
  <si>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</si>
  <si>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</si>
  <si>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</si>
  <si>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</si>
  <si>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</si>
  <si>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</si>
  <si>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</si>
  <si>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</si>
  <si>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</si>
  <si>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</si>
  <si>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</si>
  <si>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</si>
  <si>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</si>
  <si>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</si>
  <si>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</si>
  <si>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</si>
  <si>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</si>
  <si>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</si>
  <si>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</si>
  <si>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</si>
  <si>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</si>
  <si>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</si>
  <si>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</si>
  <si>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</si>
  <si>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</si>
  <si>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</si>
  <si>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</si>
  <si>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</si>
  <si>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</si>
  <si>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</si>
  <si>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</si>
  <si>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</si>
  <si>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</si>
  <si>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</si>
  <si>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</si>
  <si>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</si>
  <si>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</si>
  <si>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</si>
  <si>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</si>
  <si>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</si>
  <si>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</si>
  <si>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</si>
  <si>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</si>
  <si>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</si>
  <si>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</si>
  <si>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</si>
  <si>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</si>
  <si>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</si>
  <si>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</si>
  <si>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</si>
  <si>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</si>
  <si>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</si>
  <si>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</si>
  <si>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</si>
  <si>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</si>
  <si>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</si>
  <si>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</si>
  <si>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</si>
  <si>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</si>
  <si>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</si>
  <si>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</si>
  <si>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</si>
  <si>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</si>
  <si>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</si>
  <si>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</si>
  <si>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</si>
  <si>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</si>
  <si>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</si>
  <si>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</si>
  <si>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</si>
  <si>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</si>
  <si>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</si>
  <si>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</si>
  <si>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</si>
  <si>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</si>
  <si>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</si>
  <si>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</si>
  <si>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</si>
  <si>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</si>
  <si>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</si>
  <si>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</si>
  <si>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</si>
  <si>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</si>
  <si>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</si>
  <si>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</si>
  <si>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</si>
  <si>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</si>
  <si>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</si>
  <si>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</si>
  <si>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</si>
  <si>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</si>
  <si>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</si>
  <si>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</si>
  <si>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</si>
  <si>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</si>
  <si>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</si>
  <si>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</si>
  <si>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</si>
  <si>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</si>
  <si>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</si>
  <si>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</si>
  <si>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</si>
  <si>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</si>
  <si>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</si>
  <si>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</si>
  <si>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</si>
  <si>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</si>
  <si>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</si>
  <si>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</si>
  <si>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</si>
  <si>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</si>
  <si>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</si>
  <si>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</si>
  <si>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</si>
  <si>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</si>
  <si>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</si>
  <si>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</si>
  <si>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</si>
  <si>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</si>
  <si>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</si>
  <si>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</si>
  <si>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</si>
  <si>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</si>
  <si>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</si>
  <si>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</si>
  <si>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</si>
  <si>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</si>
  <si>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</si>
  <si>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</si>
  <si>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</si>
  <si>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</si>
  <si>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</si>
  <si>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</si>
  <si>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</si>
  <si>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</si>
  <si>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</si>
  <si>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</si>
  <si>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</si>
  <si>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</si>
  <si>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</si>
  <si>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</si>
  <si>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</si>
  <si>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</si>
  <si>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</si>
  <si>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</si>
  <si>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</si>
  <si>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</si>
  <si>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</si>
  <si>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</si>
  <si>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</si>
  <si>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</si>
  <si>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</si>
  <si>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</si>
  <si>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</si>
  <si>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</si>
  <si>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</si>
  <si>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</si>
  <si>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</si>
  <si>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</si>
  <si>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</si>
  <si>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</si>
  <si>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</si>
  <si>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</si>
  <si>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</si>
  <si>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</si>
  <si>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</si>
  <si>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</si>
  <si>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</si>
  <si>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</si>
  <si>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</si>
  <si>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</si>
  <si>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</si>
  <si>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</si>
  <si>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</si>
  <si>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</si>
  <si>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</si>
  <si>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</si>
  <si>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</si>
  <si>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</si>
  <si>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</si>
  <si>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</si>
  <si>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</si>
  <si>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</si>
  <si>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</si>
  <si>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</si>
  <si>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</si>
  <si>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</si>
  <si>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</si>
  <si>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</si>
  <si>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</si>
  <si>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</si>
  <si>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</si>
  <si>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</si>
  <si>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</si>
  <si>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</si>
  <si>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</si>
  <si>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</si>
  <si>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</si>
  <si>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</si>
  <si>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</si>
  <si>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</si>
  <si>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</si>
  <si>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</si>
  <si>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</si>
  <si>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</si>
  <si>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</si>
  <si>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</si>
  <si>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</si>
  <si>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</si>
  <si>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</si>
  <si>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</si>
  <si>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</si>
  <si>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</si>
  <si>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</si>
  <si>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</si>
  <si>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</si>
  <si>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</si>
  <si>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</si>
  <si>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</si>
  <si>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</si>
  <si>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</si>
  <si>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</si>
  <si>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</si>
  <si>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</si>
  <si>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</si>
  <si>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</si>
  <si>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</si>
  <si>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</si>
  <si>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</si>
  <si>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</si>
  <si>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</si>
  <si>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</si>
  <si>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</si>
  <si>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</si>
  <si>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</si>
  <si>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</si>
  <si>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</si>
  <si>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</si>
  <si>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</si>
  <si>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</si>
  <si>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</si>
  <si>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</si>
  <si>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</si>
  <si>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</si>
  <si>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</si>
  <si>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</si>
  <si>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</si>
  <si>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</si>
  <si>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</si>
  <si>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</si>
  <si>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</si>
  <si>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</si>
  <si>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</si>
  <si>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</si>
  <si>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</si>
  <si>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</si>
  <si>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</si>
  <si>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</si>
  <si>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</si>
  <si>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</si>
  <si>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</si>
  <si>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</si>
  <si>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</si>
  <si>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</si>
  <si>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</si>
  <si>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</si>
  <si>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</si>
  <si>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</si>
  <si>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</si>
  <si>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</si>
  <si>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</si>
  <si>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</si>
  <si>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</si>
  <si>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</si>
  <si>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</si>
  <si>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</si>
  <si>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</si>
  <si>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</si>
  <si>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</si>
  <si>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</si>
  <si>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</si>
  <si>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</si>
  <si>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</si>
  <si>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</si>
  <si>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</si>
  <si>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</si>
  <si>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</si>
  <si>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</si>
  <si>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</si>
  <si>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</si>
  <si>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</si>
  <si>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</si>
  <si>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</si>
  <si>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</si>
  <si>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</si>
  <si>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</si>
  <si>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</si>
  <si>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</si>
  <si>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</si>
  <si>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</si>
  <si>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</si>
  <si>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</si>
  <si>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</si>
  <si>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</si>
  <si>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</si>
  <si>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</si>
  <si>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</si>
  <si>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</si>
  <si>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</si>
  <si>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</si>
  <si>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</si>
  <si>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</si>
  <si>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</si>
  <si>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</si>
  <si>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</si>
  <si>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</si>
  <si>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</si>
  <si>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</si>
  <si>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</si>
  <si>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</si>
  <si>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</si>
  <si>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</si>
  <si>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</si>
  <si>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</si>
  <si>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</si>
  <si>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</si>
  <si>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</si>
  <si>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</si>
  <si>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</si>
  <si>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</si>
  <si>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</si>
  <si>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</si>
  <si>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</si>
  <si>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</si>
  <si>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</si>
  <si>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</si>
  <si>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</si>
  <si>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</si>
  <si>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</si>
  <si>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</si>
  <si>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</si>
  <si>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</si>
  <si>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</si>
  <si>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</si>
  <si>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</si>
  <si>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</si>
  <si>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</si>
  <si>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</si>
  <si>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</si>
  <si>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</si>
  <si>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</si>
  <si>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</si>
  <si>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</si>
  <si>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</si>
  <si>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</si>
  <si>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</si>
  <si>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</si>
  <si>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</si>
  <si>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</si>
  <si>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</si>
  <si>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</si>
  <si>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</si>
  <si>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</si>
  <si>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</si>
  <si>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</si>
  <si>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</si>
  <si>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</si>
  <si>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</si>
  <si>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</si>
  <si>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</si>
  <si>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</si>
  <si>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</si>
  <si>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</si>
  <si>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</si>
  <si>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</si>
  <si>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</si>
  <si>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</si>
  <si>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</si>
  <si>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</si>
  <si>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</si>
  <si>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</si>
  <si>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</si>
  <si>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</si>
  <si>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</si>
  <si>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</si>
  <si>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</si>
  <si>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</si>
  <si>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</si>
  <si>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</si>
  <si>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</si>
  <si>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</si>
  <si>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</si>
  <si>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</si>
  <si>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</si>
  <si>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</si>
  <si>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</si>
  <si>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</si>
  <si>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</si>
  <si>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</si>
  <si>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</si>
  <si>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</si>
  <si>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</si>
  <si>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</si>
  <si>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</si>
  <si>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</si>
  <si>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</si>
  <si>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</si>
  <si>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</si>
  <si>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</si>
  <si>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</si>
  <si>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</si>
  <si>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</si>
  <si>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</si>
  <si>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</si>
  <si>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</si>
  <si>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</si>
  <si>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</si>
  <si>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</si>
  <si>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</si>
  <si>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</si>
  <si>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</si>
  <si>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</si>
  <si>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</si>
  <si>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</si>
  <si>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</si>
  <si>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</si>
  <si>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</si>
  <si>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</si>
  <si>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</si>
  <si>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</si>
  <si>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</si>
  <si>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</si>
  <si>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</si>
  <si>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</si>
  <si>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</si>
  <si>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</si>
  <si>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</si>
  <si>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</si>
  <si>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</si>
  <si>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</si>
  <si>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</si>
  <si>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</si>
  <si>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</si>
  <si>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</si>
  <si>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</si>
  <si>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</si>
  <si>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</si>
  <si>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</si>
  <si>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</si>
  <si>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</si>
  <si>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</si>
  <si>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</si>
  <si>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</si>
  <si>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</si>
  <si>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</si>
  <si>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</si>
  <si>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</si>
  <si>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</si>
  <si>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</si>
  <si>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</si>
  <si>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</si>
  <si>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</si>
  <si>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</si>
  <si>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</si>
  <si>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</si>
  <si>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</si>
  <si>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</si>
  <si>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</si>
  <si>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</si>
  <si>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</si>
  <si>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</si>
  <si>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</si>
  <si>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</si>
  <si>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</si>
  <si>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</si>
  <si>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</si>
  <si>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</si>
  <si>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</si>
  <si>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</si>
  <si>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</si>
  <si>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</si>
  <si>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</si>
  <si>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</si>
  <si>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</si>
  <si>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</si>
  <si>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</si>
  <si>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</si>
  <si>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</si>
  <si>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</si>
  <si>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</si>
  <si>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</si>
  <si>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</si>
  <si>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</si>
  <si>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</si>
  <si>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</si>
  <si>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</si>
  <si>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</si>
  <si>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</si>
  <si>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</si>
  <si>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</si>
  <si>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</si>
  <si>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</si>
  <si>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</si>
  <si>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</si>
  <si>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</si>
  <si>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</si>
  <si>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</si>
  <si>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</si>
  <si>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</si>
  <si>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</si>
  <si>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</si>
  <si>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</si>
  <si>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</si>
  <si>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</si>
  <si>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</si>
  <si>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</si>
  <si>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</si>
  <si>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</si>
  <si>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</si>
  <si>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</si>
  <si>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</si>
  <si>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</si>
  <si>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</si>
  <si>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</si>
  <si>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</si>
  <si>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</si>
  <si>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</si>
  <si>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</si>
  <si>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</si>
  <si>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</si>
  <si>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</si>
  <si>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</si>
  <si>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</si>
  <si>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</si>
  <si>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</si>
  <si>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</si>
  <si>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</si>
  <si>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</si>
  <si>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</si>
  <si>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</si>
  <si>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</si>
  <si>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</si>
  <si>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</si>
  <si>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</si>
  <si>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</si>
  <si>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</si>
  <si>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</si>
  <si>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</si>
  <si>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</si>
  <si>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</si>
  <si>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</si>
  <si>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</si>
  <si>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</si>
  <si>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</si>
  <si>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</si>
  <si>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</si>
  <si>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</si>
  <si>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</si>
  <si>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</si>
  <si>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</si>
  <si>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</si>
  <si>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</si>
  <si>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</si>
  <si>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</si>
  <si>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</si>
  <si>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</si>
  <si>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</si>
  <si>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</si>
  <si>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</si>
  <si>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</si>
  <si>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</si>
  <si>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</si>
  <si>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</si>
  <si>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</si>
  <si>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</si>
  <si>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</si>
  <si>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</si>
  <si>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</si>
  <si>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</si>
  <si>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</si>
  <si>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</si>
  <si>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</si>
  <si>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</si>
  <si>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</si>
  <si>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</si>
  <si>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</si>
  <si>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</si>
  <si>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</si>
  <si>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</si>
  <si>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</si>
  <si>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</si>
  <si>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</si>
  <si>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</si>
  <si>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</si>
  <si>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</si>
  <si>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</si>
  <si>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</si>
  <si>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</si>
  <si>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</si>
  <si>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</si>
  <si>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</si>
  <si>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</si>
  <si>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</si>
  <si>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</si>
  <si>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</si>
  <si>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</si>
  <si>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</si>
  <si>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</si>
  <si>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</si>
  <si>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</si>
  <si>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</si>
  <si>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</si>
  <si>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</si>
  <si>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</si>
  <si>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</si>
  <si>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</si>
  <si>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</si>
  <si>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</si>
  <si>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</si>
  <si>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</si>
  <si>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</si>
  <si>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</si>
  <si>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</si>
  <si>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</si>
  <si>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</si>
  <si>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</si>
  <si>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</si>
  <si>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</si>
  <si>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</si>
  <si>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</si>
  <si>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</si>
  <si>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</si>
  <si>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</si>
  <si>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</si>
  <si>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</si>
  <si>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</si>
  <si>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</si>
  <si>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</si>
  <si>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</si>
  <si>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</si>
  <si>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</si>
  <si>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</si>
  <si>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</si>
  <si>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</si>
  <si>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</si>
  <si>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</si>
  <si>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</si>
  <si>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</si>
  <si>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</si>
  <si>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</si>
  <si>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</si>
  <si>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</si>
  <si>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</si>
  <si>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</si>
  <si>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</si>
  <si>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</si>
  <si>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</si>
  <si>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</si>
  <si>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</si>
  <si>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</si>
  <si>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</si>
  <si>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</si>
  <si>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</si>
  <si>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</si>
  <si>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</si>
  <si>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</si>
  <si>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</si>
  <si>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</si>
  <si>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</si>
  <si>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</si>
  <si>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</si>
  <si>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</si>
  <si>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</si>
  <si>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</si>
  <si>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</si>
  <si>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</si>
  <si>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</si>
  <si>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</si>
  <si>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</si>
  <si>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</si>
  <si>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</si>
  <si>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</si>
  <si>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</si>
  <si>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</si>
  <si>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</si>
  <si>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</si>
  <si>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</si>
  <si>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</si>
  <si>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</si>
  <si>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</si>
  <si>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</si>
  <si>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</si>
  <si>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</si>
  <si>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</si>
  <si>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</si>
  <si>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</si>
  <si>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</si>
  <si>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</si>
  <si>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</si>
  <si>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</si>
  <si>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</si>
  <si>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</si>
  <si>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</si>
  <si>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</si>
  <si>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</si>
  <si>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</si>
  <si>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</si>
  <si>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</si>
  <si>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</si>
  <si>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</si>
  <si>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</si>
  <si>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</si>
  <si>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</si>
  <si>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</si>
  <si>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</si>
  <si>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</si>
  <si>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</si>
  <si>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</si>
  <si>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</si>
  <si>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</si>
  <si>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</si>
  <si>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</si>
  <si>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</si>
  <si>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</si>
  <si>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</si>
  <si>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</si>
  <si>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</si>
  <si>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</si>
  <si>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</si>
  <si>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</si>
  <si>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</si>
  <si>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</si>
  <si>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</si>
  <si>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</si>
  <si>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</si>
  <si>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</si>
  <si>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</si>
  <si>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</si>
  <si>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</si>
  <si>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</si>
  <si>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</si>
  <si>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</si>
  <si>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</si>
  <si>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</si>
  <si>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</si>
  <si>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</si>
  <si>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</si>
  <si>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</si>
  <si>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</si>
  <si>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</si>
  <si>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</si>
  <si>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</si>
  <si>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</si>
  <si>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</si>
  <si>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</si>
  <si>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</si>
  <si>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</si>
  <si>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</si>
  <si>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</si>
  <si>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</si>
  <si>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</si>
  <si>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</si>
  <si>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</si>
  <si>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</si>
  <si>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</si>
  <si>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</si>
  <si>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</si>
  <si>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</si>
  <si>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</si>
  <si>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</si>
  <si>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</si>
  <si>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</si>
  <si>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</si>
  <si>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</si>
  <si>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</si>
  <si>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</si>
  <si>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</si>
  <si>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</si>
  <si>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</si>
  <si>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</si>
  <si>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</si>
  <si>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</si>
  <si>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</si>
  <si>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</si>
  <si>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</si>
  <si>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</si>
  <si>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</si>
  <si>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</si>
  <si>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</si>
  <si>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</si>
  <si>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</si>
  <si>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</si>
  <si>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</si>
  <si>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</si>
  <si>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</si>
  <si>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</si>
  <si>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</si>
  <si>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</si>
  <si>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</si>
  <si>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</si>
  <si>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</si>
  <si>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</si>
  <si>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</si>
  <si>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</si>
  <si>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</si>
  <si>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</si>
  <si>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</si>
  <si>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</si>
  <si>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</si>
  <si>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</si>
  <si>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</si>
  <si>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</si>
  <si>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</si>
  <si>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</si>
  <si>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</si>
  <si>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</si>
  <si>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</si>
  <si>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</si>
  <si>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</si>
  <si>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</si>
  <si>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</si>
  <si>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</si>
  <si>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</si>
  <si>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</si>
  <si>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</si>
  <si>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</si>
  <si>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</si>
  <si>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</si>
  <si>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</si>
  <si>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</si>
  <si>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</si>
  <si>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</si>
  <si>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</si>
  <si>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</si>
  <si>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</si>
  <si>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</si>
  <si>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</si>
  <si>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</si>
  <si>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</si>
  <si>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</si>
  <si>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</si>
  <si>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</si>
  <si>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</si>
  <si>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</si>
  <si>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</si>
  <si>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</si>
  <si>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</si>
  <si>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</si>
  <si>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</si>
  <si>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</si>
  <si>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</si>
  <si>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</si>
  <si>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</si>
  <si>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</si>
  <si>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</si>
  <si>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</si>
  <si>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</si>
  <si>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</si>
  <si>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</si>
  <si>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</si>
  <si>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</si>
  <si>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</si>
  <si>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</si>
  <si>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</si>
  <si>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</si>
  <si>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</si>
  <si>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</si>
  <si>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</si>
  <si>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</si>
  <si>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</si>
  <si>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</si>
  <si>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</si>
  <si>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</si>
  <si>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</si>
  <si>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</si>
  <si>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</si>
  <si>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</si>
  <si>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</si>
  <si>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</si>
  <si>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</si>
  <si>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</si>
  <si>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</si>
  <si>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</si>
  <si>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</si>
  <si>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</si>
  <si>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</si>
  <si>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</si>
  <si>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</si>
  <si>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</si>
  <si>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</si>
  <si>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</si>
  <si>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</si>
  <si>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</si>
  <si>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</si>
  <si>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</si>
  <si>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</si>
  <si>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</si>
  <si>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</si>
  <si>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</si>
  <si>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</si>
  <si>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</si>
  <si>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</si>
  <si>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</si>
  <si>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</si>
  <si>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</si>
  <si>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</si>
  <si>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</si>
  <si>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</si>
  <si>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</si>
  <si>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</si>
  <si>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</si>
  <si>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</si>
  <si>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</si>
  <si>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</si>
  <si>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</si>
  <si>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</si>
  <si>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</si>
  <si>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</si>
  <si>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</si>
  <si>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</si>
  <si>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</si>
  <si>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</si>
  <si>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</si>
  <si>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</si>
  <si>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</si>
  <si>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</si>
  <si>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</si>
  <si>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</si>
  <si>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</si>
  <si>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</si>
  <si>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</si>
  <si>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</si>
  <si>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</si>
  <si>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</si>
  <si>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</si>
  <si>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</si>
  <si>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</si>
  <si>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</si>
  <si>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</si>
  <si>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</si>
  <si>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</si>
  <si>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</si>
  <si>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</si>
  <si>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</si>
  <si>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</si>
  <si>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</si>
  <si>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</si>
  <si>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</si>
  <si>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</si>
  <si>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</si>
  <si>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</si>
  <si>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</si>
  <si>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</si>
  <si>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</si>
  <si>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</si>
  <si>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</si>
  <si>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</si>
  <si>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</si>
  <si>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</si>
  <si>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</si>
  <si>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</si>
  <si>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</si>
  <si>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</si>
  <si>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</si>
  <si>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</si>
  <si>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</si>
  <si>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</si>
  <si>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</si>
  <si>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</si>
  <si>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</si>
  <si>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</si>
  <si>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</si>
  <si>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</si>
  <si>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</si>
  <si>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</si>
  <si>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</si>
  <si>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</si>
  <si>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</si>
  <si>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</si>
  <si>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</si>
  <si>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</si>
  <si>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</si>
  <si>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</si>
  <si>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</si>
  <si>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</si>
  <si>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</si>
  <si>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</si>
  <si>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</si>
  <si>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</si>
  <si>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</si>
  <si>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</si>
  <si>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</si>
  <si>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</si>
  <si>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</si>
  <si>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</si>
  <si>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</si>
  <si>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</si>
  <si>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</si>
  <si>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</si>
  <si>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</si>
  <si>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</si>
  <si>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</si>
  <si>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</si>
  <si>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</si>
  <si>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</si>
  <si>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</si>
  <si>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</si>
  <si>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</si>
  <si>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</si>
  <si>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</si>
  <si>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</si>
  <si>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</si>
  <si>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</si>
  <si>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</si>
  <si>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</si>
  <si>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</si>
  <si>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</si>
  <si>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</si>
  <si>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</si>
  <si>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</si>
  <si>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</si>
  <si>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</si>
  <si>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</si>
  <si>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</si>
  <si>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</si>
  <si>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</si>
  <si>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</si>
  <si>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</si>
  <si>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</si>
  <si>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</si>
  <si>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</si>
  <si>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</si>
  <si>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</si>
  <si>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</si>
  <si>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</si>
  <si>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</si>
  <si>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</si>
  <si>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</si>
  <si>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</si>
  <si>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</si>
  <si>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</si>
  <si>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</si>
  <si>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</si>
  <si>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</si>
  <si>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</si>
  <si>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</si>
  <si>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</si>
  <si>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</si>
  <si>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</si>
  <si>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</si>
  <si>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</si>
  <si>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</si>
  <si>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</si>
  <si>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</si>
  <si>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</si>
  <si>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</si>
  <si>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</si>
  <si>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</si>
  <si>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</si>
  <si>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</si>
  <si>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</si>
  <si>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</si>
  <si>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</si>
  <si>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</si>
  <si>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</si>
  <si>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</si>
  <si>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</si>
  <si>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</si>
  <si>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</si>
  <si>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</si>
  <si>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</si>
  <si>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</si>
  <si>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</si>
  <si>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</si>
  <si>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</si>
  <si>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</si>
  <si>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</si>
  <si>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</si>
  <si>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</si>
  <si>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</si>
  <si>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</si>
  <si>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</si>
  <si>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</si>
  <si>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</si>
  <si>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</si>
  <si>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</si>
  <si>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</si>
  <si>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</si>
  <si>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</si>
  <si>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</si>
  <si>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</si>
  <si>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</si>
  <si>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</si>
  <si>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</si>
  <si>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</si>
  <si>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</si>
  <si>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</si>
  <si>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</si>
  <si>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</si>
  <si>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</si>
  <si>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</si>
  <si>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</si>
  <si>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</si>
  <si>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</si>
  <si>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</si>
  <si>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</si>
  <si>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</si>
  <si>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</si>
  <si>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</si>
  <si>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</si>
  <si>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</si>
  <si>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</si>
  <si>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</si>
  <si>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</si>
  <si>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</si>
  <si>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</si>
  <si>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</si>
  <si>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</si>
  <si>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</si>
  <si>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</si>
  <si>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</si>
  <si>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</si>
  <si>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</si>
  <si>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</si>
  <si>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</si>
  <si>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</si>
  <si>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</si>
  <si>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</si>
  <si>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</si>
  <si>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</si>
  <si>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</si>
  <si>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</si>
  <si>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</si>
  <si>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</si>
  <si>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</si>
  <si>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</si>
  <si>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</si>
  <si>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</si>
  <si>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</si>
  <si>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</si>
  <si>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</si>
  <si>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</si>
  <si>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</si>
  <si>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</si>
  <si>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</si>
  <si>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</si>
  <si>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</si>
  <si>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</si>
  <si>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</si>
  <si>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</si>
  <si>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</si>
  <si>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</si>
  <si>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</si>
  <si>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</si>
  <si>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</si>
  <si>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</si>
  <si>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</si>
  <si>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</si>
  <si>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</si>
  <si>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</si>
  <si>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</si>
  <si>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</si>
  <si>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</si>
  <si>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</si>
  <si>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</si>
  <si>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</si>
  <si>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</si>
  <si>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</si>
  <si>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</si>
  <si>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</si>
  <si>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</si>
  <si>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</si>
  <si>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</si>
  <si>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</si>
  <si>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</si>
  <si>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</si>
  <si>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</si>
  <si>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</si>
  <si>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</si>
  <si>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</si>
  <si>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</si>
  <si>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</si>
  <si>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</si>
  <si>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</si>
  <si>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</si>
  <si>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</si>
  <si>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</si>
  <si>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</si>
  <si>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</si>
  <si>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</si>
  <si>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</si>
  <si>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</si>
  <si>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</si>
  <si>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</si>
  <si>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</si>
  <si>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</si>
  <si>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</si>
  <si>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</si>
  <si>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</si>
  <si>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</si>
  <si>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</si>
  <si>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</si>
  <si>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</si>
  <si>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</si>
  <si>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</si>
  <si>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</si>
  <si>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</si>
  <si>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</si>
  <si>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</si>
  <si>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</si>
  <si>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</si>
  <si>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</si>
  <si>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</si>
  <si>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</si>
  <si>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</si>
  <si>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</si>
  <si>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</si>
  <si>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</si>
  <si>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</si>
  <si>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</si>
  <si>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</si>
  <si>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</si>
  <si>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</si>
  <si>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</si>
  <si>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</si>
  <si>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</si>
  <si>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</si>
  <si>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</si>
  <si>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</si>
  <si>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</si>
  <si>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</si>
  <si>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</si>
  <si>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</si>
  <si>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</si>
  <si>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</si>
  <si>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</si>
  <si>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</si>
  <si>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</si>
  <si>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</si>
  <si>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</si>
  <si>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</si>
  <si>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</si>
  <si>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</si>
  <si>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</si>
  <si>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</si>
  <si>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</si>
  <si>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</si>
  <si>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</si>
  <si>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</si>
  <si>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</si>
  <si>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</si>
  <si>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</si>
  <si>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</si>
  <si>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</si>
  <si>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</si>
  <si>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</si>
  <si>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</si>
  <si>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</si>
  <si>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</si>
  <si>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</si>
  <si>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</si>
  <si>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</si>
  <si>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</si>
  <si>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</si>
  <si>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</si>
  <si>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</si>
  <si>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</si>
  <si>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</si>
  <si>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</si>
  <si>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</si>
  <si>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</si>
  <si>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</si>
  <si>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</si>
  <si>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</si>
  <si>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</si>
  <si>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</si>
  <si>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</si>
  <si>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</si>
  <si>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</si>
  <si>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</si>
  <si>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</si>
  <si>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</si>
  <si>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</si>
  <si>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</si>
  <si>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</si>
  <si>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</si>
  <si>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</si>
  <si>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</si>
  <si>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</si>
  <si>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</si>
  <si>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</si>
  <si>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</si>
  <si>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</si>
  <si>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</si>
  <si>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</si>
  <si>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</si>
  <si>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</si>
  <si>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</si>
  <si>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</si>
  <si>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</si>
  <si>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</si>
  <si>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</si>
  <si>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</si>
  <si>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</si>
  <si>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</si>
  <si>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</si>
  <si>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</si>
  <si>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</si>
  <si>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</si>
  <si>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</si>
  <si>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</si>
  <si>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</si>
  <si>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</si>
  <si>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</si>
  <si>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</si>
  <si>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</si>
  <si>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</si>
  <si>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</si>
  <si>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</si>
  <si>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</si>
  <si>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</si>
  <si>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</si>
  <si>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</si>
  <si>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</si>
  <si>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</si>
  <si>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</si>
  <si>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</si>
  <si>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</si>
  <si>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</si>
  <si>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</si>
  <si>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</si>
  <si>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</si>
  <si>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</si>
  <si>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</si>
  <si>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</si>
  <si>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</si>
  <si>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</si>
  <si>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</si>
  <si>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</si>
  <si>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</si>
  <si>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</si>
  <si>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</si>
  <si>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</si>
  <si>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</si>
  <si>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</si>
  <si>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</si>
  <si>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</si>
  <si>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</si>
  <si>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</si>
  <si>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</si>
  <si>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</si>
  <si>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</si>
  <si>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</si>
  <si>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</si>
  <si>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</si>
  <si>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</si>
  <si>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</si>
  <si>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</si>
  <si>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</si>
  <si>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</si>
  <si>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</si>
  <si>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</si>
  <si>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</si>
  <si>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</si>
  <si>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</si>
  <si>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</si>
  <si>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</si>
  <si>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</si>
  <si>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</si>
  <si>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</si>
  <si>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</si>
  <si>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</si>
  <si>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</si>
  <si>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</si>
  <si>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</si>
  <si>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</si>
  <si>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</si>
  <si>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</si>
  <si>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</si>
  <si>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</si>
  <si>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</si>
  <si>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</si>
  <si>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</si>
  <si>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</si>
  <si>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</si>
  <si>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</si>
  <si>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</si>
  <si>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</si>
  <si>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</si>
  <si>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</si>
  <si>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</si>
  <si>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</si>
  <si>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</si>
  <si>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</si>
  <si>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</si>
  <si>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</si>
  <si>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</si>
  <si>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</si>
  <si>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</si>
  <si>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</si>
  <si>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</si>
  <si>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</si>
  <si>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</si>
  <si>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</si>
  <si>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</si>
  <si>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</si>
  <si>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</si>
  <si>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</si>
  <si>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</si>
  <si>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</si>
  <si>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</si>
  <si>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</si>
  <si>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</si>
  <si>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</si>
  <si>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</si>
  <si>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</si>
  <si>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</si>
  <si>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</si>
  <si>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</si>
  <si>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</si>
  <si>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</si>
  <si>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</si>
  <si>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</si>
  <si>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</si>
  <si>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</si>
  <si>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</si>
  <si>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</si>
  <si>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</si>
  <si>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</si>
  <si>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</si>
  <si>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</si>
  <si>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</si>
  <si>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</si>
  <si>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</si>
  <si>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</si>
  <si>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</si>
  <si>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</si>
  <si>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</si>
  <si>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</si>
  <si>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</si>
  <si>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</si>
  <si>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</si>
  <si>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</si>
  <si>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</si>
  <si>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</si>
  <si>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</si>
  <si>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</si>
  <si>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</si>
  <si>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</si>
  <si>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</si>
  <si>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</si>
  <si>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</si>
  <si>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</si>
  <si>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</si>
  <si>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</si>
  <si>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</si>
  <si>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</si>
  <si>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</si>
  <si>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</si>
  <si>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</si>
  <si>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</si>
  <si>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</si>
  <si>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</si>
  <si>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</si>
  <si>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</si>
  <si>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</si>
  <si>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</si>
  <si>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</si>
  <si>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</si>
  <si>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</si>
  <si>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</si>
  <si>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</si>
  <si>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</si>
  <si>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</si>
  <si>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</si>
  <si>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</si>
  <si>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</si>
  <si>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</si>
  <si>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</si>
  <si>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</si>
  <si>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</si>
  <si>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</si>
  <si>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</si>
  <si>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</si>
  <si>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</si>
  <si>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</si>
  <si>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</si>
  <si>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</si>
  <si>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</si>
  <si>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</si>
  <si>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</si>
  <si>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</si>
  <si>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</si>
  <si>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</si>
  <si>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</si>
  <si>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</si>
  <si>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</si>
  <si>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</si>
  <si>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</si>
  <si>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</si>
  <si>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</si>
  <si>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</si>
  <si>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</si>
  <si>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</si>
  <si>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</si>
  <si>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</si>
  <si>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</si>
  <si>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</si>
  <si>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</si>
  <si>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</si>
  <si>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</si>
  <si>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</si>
  <si>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</si>
  <si>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</si>
  <si>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</si>
  <si>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</si>
  <si>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</si>
  <si>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</si>
  <si>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</si>
  <si>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</si>
  <si>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</si>
  <si>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</si>
  <si>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</si>
  <si>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</si>
  <si>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</si>
  <si>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</si>
  <si>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</si>
  <si>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</si>
  <si>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</si>
  <si>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</si>
  <si>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</si>
  <si>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</si>
  <si>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</si>
  <si>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</si>
  <si>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</si>
  <si>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</si>
  <si>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</si>
  <si>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</si>
  <si>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</si>
  <si>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</si>
  <si>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</si>
  <si>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</si>
  <si>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</si>
  <si>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</si>
  <si>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</si>
  <si>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</si>
  <si>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</si>
  <si>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</si>
  <si>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</si>
  <si>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</si>
  <si>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</si>
  <si>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</si>
  <si>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</si>
  <si>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</si>
  <si>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</si>
  <si>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</si>
  <si>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</si>
  <si>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</si>
  <si>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</si>
  <si>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</si>
  <si>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</si>
  <si>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</si>
  <si>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</si>
  <si>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</si>
  <si>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</si>
  <si>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</si>
  <si>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</si>
  <si>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</si>
  <si>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</si>
  <si>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</si>
  <si>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</si>
  <si>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</si>
  <si>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</si>
  <si>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</si>
  <si>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</si>
  <si>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</si>
  <si>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</si>
  <si>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</si>
  <si>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</si>
  <si>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</si>
  <si>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</si>
  <si>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</si>
  <si>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</si>
  <si>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</si>
  <si>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</si>
  <si>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</si>
  <si>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</si>
  <si>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</si>
  <si>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</si>
  <si>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</si>
  <si>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</si>
  <si>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</si>
  <si>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</si>
  <si>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</si>
  <si>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</si>
  <si>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</si>
  <si>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</si>
  <si>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</si>
  <si>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</si>
  <si>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</si>
  <si>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</si>
  <si>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</si>
  <si>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</si>
  <si>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</si>
  <si>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</si>
  <si>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</si>
  <si>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</si>
  <si>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</si>
  <si>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</si>
  <si>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</si>
  <si>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</si>
  <si>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</si>
  <si>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</si>
  <si>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</si>
  <si>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</si>
  <si>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</si>
  <si>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</si>
  <si>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</si>
  <si>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</si>
  <si>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</si>
  <si>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</si>
  <si>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</si>
  <si>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</si>
  <si>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</si>
  <si>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</si>
  <si>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</si>
  <si>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</si>
  <si>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</si>
  <si>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</si>
  <si>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</si>
  <si>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</si>
  <si>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</si>
  <si>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</si>
  <si>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</si>
  <si>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</si>
  <si>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</si>
  <si>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</si>
  <si>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</si>
  <si>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</si>
  <si>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</si>
  <si>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</si>
  <si>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</si>
  <si>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</si>
  <si>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</si>
  <si>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</si>
  <si>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</si>
  <si>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</si>
  <si>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</si>
  <si>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</si>
  <si>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</si>
  <si>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</si>
  <si>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</si>
  <si>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</si>
  <si>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</si>
  <si>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</si>
  <si>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</si>
  <si>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</si>
  <si>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</si>
  <si>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</si>
  <si>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</si>
  <si>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</si>
  <si>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</si>
  <si>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</si>
  <si>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</si>
  <si>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</si>
  <si>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</si>
  <si>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</si>
  <si>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</si>
  <si>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</si>
  <si>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</si>
  <si>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</si>
  <si>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</si>
  <si>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</si>
  <si>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</si>
  <si>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</si>
  <si>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</si>
  <si>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</si>
  <si>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</si>
  <si>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</si>
  <si>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</si>
  <si>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</si>
  <si>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</si>
  <si>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</si>
  <si>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</si>
  <si>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</si>
  <si>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</si>
  <si>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</si>
  <si>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</si>
  <si>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</si>
  <si>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</si>
  <si>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</si>
  <si>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</si>
  <si>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</si>
  <si>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</si>
  <si>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</si>
  <si>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</si>
  <si>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</si>
  <si>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</si>
  <si>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</si>
  <si>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</si>
  <si>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</si>
  <si>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</si>
  <si>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</si>
  <si>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</si>
  <si>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</si>
  <si>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</si>
  <si>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</si>
  <si>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</si>
  <si>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</si>
  <si>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</si>
  <si>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</si>
  <si>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</si>
  <si>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</si>
  <si>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</si>
  <si>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</si>
  <si>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</si>
  <si>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</si>
  <si>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</si>
  <si>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</si>
  <si>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</si>
  <si>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</si>
  <si>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</si>
  <si>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</si>
  <si>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</si>
  <si>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</si>
  <si>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</si>
  <si>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</si>
  <si>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</si>
  <si>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</si>
  <si>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</si>
  <si>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</si>
  <si>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</si>
  <si>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</si>
  <si>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</si>
  <si>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</si>
  <si>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</si>
  <si>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</si>
  <si>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</si>
  <si>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</si>
  <si>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</si>
  <si>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</si>
  <si>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</si>
  <si>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</si>
  <si>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</si>
  <si>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</si>
  <si>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</si>
  <si>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</si>
  <si>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</si>
  <si>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</si>
  <si>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</si>
  <si>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</si>
  <si>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</si>
  <si>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</si>
  <si>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</si>
  <si>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</si>
  <si>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</si>
  <si>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</si>
  <si>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</si>
  <si>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</si>
  <si>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</si>
  <si>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</si>
  <si>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</si>
  <si>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</si>
  <si>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</si>
  <si>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</si>
  <si>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</si>
  <si>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</si>
  <si>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</si>
  <si>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</si>
  <si>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</si>
  <si>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</si>
  <si>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</si>
  <si>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</si>
  <si>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</si>
  <si>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</si>
  <si>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</si>
  <si>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</si>
  <si>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</si>
  <si>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</si>
  <si>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</si>
  <si>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</si>
  <si>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</si>
  <si>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</si>
  <si>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</si>
  <si>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</si>
  <si>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</si>
  <si>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</si>
  <si>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</si>
  <si>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</si>
  <si>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</si>
  <si>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</si>
  <si>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</si>
  <si>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</si>
  <si>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</si>
  <si>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</si>
  <si>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</si>
  <si>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</si>
  <si>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</si>
  <si>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</si>
  <si>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</si>
  <si>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</si>
  <si>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</si>
  <si>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</si>
  <si>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</si>
  <si>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</si>
  <si>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</si>
  <si>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</si>
  <si>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</si>
  <si>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</si>
  <si>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</si>
  <si>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</si>
  <si>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</si>
  <si>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</si>
  <si>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</si>
  <si>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</si>
  <si>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</si>
  <si>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</si>
  <si>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</si>
  <si>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</si>
  <si>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</si>
  <si>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</si>
  <si>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</si>
  <si>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</si>
  <si>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</si>
  <si>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</si>
  <si>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</si>
  <si>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</si>
  <si>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</si>
  <si>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</si>
  <si>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</si>
  <si>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</si>
  <si>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</si>
  <si>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</si>
  <si>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</si>
  <si>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</si>
  <si>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</si>
  <si>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</si>
  <si>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</si>
  <si>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</si>
  <si>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</si>
  <si>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</si>
  <si>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</si>
  <si>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</si>
  <si>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</si>
  <si>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</si>
  <si>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</si>
  <si>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</si>
  <si>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</si>
  <si>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</si>
  <si>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</si>
  <si>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</si>
  <si>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</si>
  <si>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</si>
  <si>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</si>
  <si>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</si>
  <si>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</si>
  <si>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</si>
  <si>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</si>
  <si>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</si>
  <si>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</si>
  <si>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</si>
  <si>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</si>
  <si>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</si>
  <si>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</si>
  <si>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</si>
  <si>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</si>
  <si>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</si>
  <si>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</si>
  <si>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</si>
  <si>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</si>
  <si>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</si>
  <si>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</si>
  <si>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</si>
  <si>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</si>
  <si>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</si>
  <si>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</si>
  <si>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</si>
  <si>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</si>
  <si>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</si>
  <si>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</si>
  <si>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</si>
  <si>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</si>
  <si>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</si>
  <si>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</si>
  <si>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</si>
  <si>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</si>
  <si>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</si>
  <si>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</si>
  <si>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</si>
  <si>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</si>
  <si>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</si>
  <si>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</si>
  <si>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</si>
  <si>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</si>
  <si>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</si>
  <si>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</si>
  <si>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</si>
  <si>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</si>
  <si>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</si>
  <si>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</si>
  <si>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</si>
  <si>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</si>
  <si>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</si>
  <si>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</si>
  <si>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</si>
  <si>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</si>
  <si>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</si>
  <si>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</si>
  <si>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</si>
  <si>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</si>
  <si>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</si>
  <si>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</si>
  <si>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</si>
  <si>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</si>
  <si>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</si>
  <si>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</si>
  <si>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</si>
  <si>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</si>
  <si>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</si>
  <si>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</si>
  <si>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</si>
  <si>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</si>
  <si>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</si>
  <si>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</si>
  <si>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</si>
  <si>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</si>
  <si>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</si>
  <si>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</si>
  <si>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</si>
  <si>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</si>
  <si>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</si>
  <si>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</si>
  <si>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</si>
  <si>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</si>
  <si>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</si>
  <si>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</si>
  <si>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</si>
  <si>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</si>
  <si>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</si>
  <si>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</si>
  <si>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</si>
  <si>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</si>
  <si>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</si>
  <si>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</si>
  <si>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</si>
  <si>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</si>
  <si>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</si>
  <si>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</si>
  <si>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</si>
  <si>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</si>
  <si>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</si>
  <si>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</si>
  <si>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</si>
  <si>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</si>
  <si>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</si>
  <si>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</si>
  <si>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</si>
  <si>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</si>
  <si>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</si>
  <si>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</si>
  <si>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</si>
  <si>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</si>
  <si>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</si>
  <si>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</si>
  <si>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</si>
  <si>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</si>
  <si>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</si>
  <si>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</si>
  <si>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</si>
  <si>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</si>
  <si>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</si>
  <si>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</si>
  <si>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</si>
  <si>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</si>
  <si>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</si>
  <si>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</si>
  <si>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</si>
  <si>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</si>
  <si>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</si>
  <si>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</si>
  <si>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</si>
  <si>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</si>
  <si>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</si>
  <si>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</si>
  <si>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</si>
  <si>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</si>
  <si>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</si>
  <si>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</si>
  <si>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</si>
  <si>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</si>
  <si>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</si>
  <si>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</si>
  <si>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</si>
  <si>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</si>
  <si>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</si>
  <si>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</si>
  <si>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</si>
  <si>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</si>
  <si>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</si>
  <si>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</si>
  <si>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</si>
  <si>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</si>
  <si>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</si>
  <si>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</si>
  <si>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</si>
  <si>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</si>
  <si>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</si>
  <si>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</si>
  <si>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</si>
  <si>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</si>
  <si>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</si>
  <si>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</si>
  <si>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</si>
  <si>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</si>
  <si>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</si>
  <si>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</si>
  <si>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</si>
  <si>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</si>
  <si>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</si>
  <si>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</si>
  <si>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</si>
  <si>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</si>
  <si>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</si>
  <si>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</si>
  <si>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</si>
  <si>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</si>
  <si>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</si>
  <si>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</si>
  <si>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</si>
  <si>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</si>
  <si>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</si>
  <si>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</si>
  <si>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</si>
  <si>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</si>
  <si>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</si>
  <si>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</si>
  <si>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</si>
  <si>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</si>
  <si>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</si>
  <si>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</si>
  <si>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</si>
  <si>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</si>
  <si>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</si>
  <si>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</si>
  <si>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</si>
  <si>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</si>
  <si>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</si>
  <si>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</si>
  <si>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</si>
  <si>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</si>
  <si>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</si>
  <si>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</si>
  <si>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</si>
  <si>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</si>
  <si>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</si>
  <si>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</si>
  <si>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</si>
  <si>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</si>
  <si>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</si>
  <si>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</si>
  <si>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</si>
  <si>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</si>
  <si>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</si>
  <si>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</si>
  <si>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</si>
  <si>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</si>
  <si>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</si>
  <si>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</si>
  <si>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</si>
  <si>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</si>
  <si>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</si>
  <si>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</si>
  <si>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</si>
  <si>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</si>
  <si>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</si>
  <si>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</si>
  <si>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</si>
  <si>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</si>
  <si>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</si>
  <si>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</si>
  <si>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</si>
  <si>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</si>
  <si>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</si>
  <si>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</si>
  <si>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</si>
  <si>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</si>
  <si>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</si>
  <si>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</si>
  <si>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</si>
  <si>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</si>
  <si>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</si>
  <si>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</si>
  <si>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</si>
  <si>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</si>
  <si>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</si>
  <si>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</si>
  <si>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</si>
  <si>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</si>
  <si>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</si>
  <si>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</si>
  <si>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</si>
  <si>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</si>
  <si>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</si>
  <si>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</si>
  <si>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</si>
  <si>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</si>
  <si>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</si>
  <si>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</si>
  <si>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</si>
  <si>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</si>
  <si>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</si>
  <si>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</si>
  <si>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</si>
  <si>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</si>
  <si>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</si>
  <si>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</si>
  <si>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</si>
  <si>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</si>
  <si>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</si>
  <si>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</si>
  <si>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</si>
  <si>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</si>
  <si>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</si>
  <si>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</si>
  <si>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</si>
  <si>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</si>
  <si>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</si>
  <si>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</si>
  <si>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</si>
  <si>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</si>
  <si>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</si>
  <si>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</si>
  <si>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</si>
  <si>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</si>
  <si>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</si>
  <si>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</si>
  <si>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</si>
  <si>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</si>
  <si>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</si>
  <si>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</si>
  <si>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</si>
  <si>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</si>
  <si>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</si>
  <si>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</si>
  <si>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</si>
  <si>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</si>
  <si>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</si>
  <si>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</si>
  <si>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</si>
  <si>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</si>
  <si>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</si>
  <si>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</si>
  <si>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</si>
  <si>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</si>
  <si>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</si>
  <si>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</si>
  <si>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</si>
  <si>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</si>
  <si>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</si>
  <si>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</si>
  <si>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</si>
  <si>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</si>
  <si>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</si>
  <si>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</si>
  <si>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</si>
  <si>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</si>
  <si>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</si>
  <si>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</si>
  <si>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</si>
  <si>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</si>
  <si>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</si>
  <si>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</si>
  <si>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</si>
  <si>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</si>
  <si>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</si>
  <si>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</si>
  <si>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</si>
  <si>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</si>
  <si>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</si>
  <si>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</si>
  <si>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</si>
  <si>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</si>
  <si>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</si>
  <si>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</si>
  <si>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</si>
  <si>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</si>
  <si>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</si>
  <si>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</si>
  <si>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</si>
  <si>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</si>
  <si>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</si>
  <si>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</si>
  <si>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</si>
  <si>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</si>
  <si>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</si>
  <si>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</si>
  <si>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</si>
  <si>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</si>
  <si>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</si>
  <si>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</si>
  <si>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</si>
  <si>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</si>
  <si>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</si>
  <si>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</si>
  <si>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</si>
  <si>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</si>
  <si>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</si>
  <si>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</si>
  <si>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</si>
  <si>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</si>
  <si>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</si>
  <si>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</si>
  <si>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</si>
  <si>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</si>
  <si>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</si>
  <si>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</si>
  <si>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</si>
  <si>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</si>
  <si>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</si>
  <si>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</si>
  <si>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</si>
  <si>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</si>
  <si>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</si>
  <si>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</si>
  <si>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</si>
  <si>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</si>
  <si>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</si>
  <si>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</si>
  <si>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</si>
  <si>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</si>
  <si>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</si>
  <si>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</si>
  <si>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</si>
  <si>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</si>
  <si>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</si>
  <si>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</si>
  <si>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</si>
  <si>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</si>
  <si>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</si>
  <si>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</si>
  <si>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</si>
  <si>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</si>
  <si>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</si>
  <si>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</si>
  <si>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</si>
  <si>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</si>
  <si>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</si>
  <si>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</si>
  <si>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</si>
  <si>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</si>
  <si>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</si>
  <si>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</si>
  <si>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</si>
  <si>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</si>
  <si>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</si>
  <si>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</si>
  <si>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</si>
  <si>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</si>
  <si>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</si>
  <si>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</si>
  <si>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</si>
  <si>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</si>
  <si>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</si>
  <si>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</si>
  <si>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</si>
  <si>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</si>
  <si>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</si>
  <si>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</si>
  <si>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</si>
  <si>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</si>
  <si>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</si>
  <si>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</si>
  <si>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</si>
  <si>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</si>
  <si>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</si>
  <si>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</si>
  <si>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</si>
  <si>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</si>
  <si>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</si>
  <si>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</si>
  <si>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</si>
  <si>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</si>
  <si>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</si>
  <si>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</si>
  <si>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</si>
  <si>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</si>
  <si>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</si>
  <si>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</si>
  <si>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</si>
  <si>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</si>
  <si>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</si>
  <si>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</si>
  <si>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</si>
  <si>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</si>
  <si>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</si>
  <si>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</si>
  <si>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</si>
  <si>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</si>
  <si>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</si>
  <si>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</si>
  <si>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</si>
  <si>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</si>
  <si>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</si>
  <si>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</si>
  <si>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</si>
  <si>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</si>
  <si>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</si>
  <si>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</si>
  <si>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</si>
  <si>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</si>
  <si>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</si>
  <si>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</si>
  <si>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</si>
  <si>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</si>
  <si>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</si>
  <si>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</si>
  <si>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</si>
  <si>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</si>
  <si>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</si>
  <si>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</si>
  <si>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</si>
  <si>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</si>
  <si>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</si>
  <si>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</si>
  <si>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</si>
  <si>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</si>
  <si>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</si>
  <si>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</si>
  <si>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</si>
  <si>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</si>
  <si>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</si>
  <si>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</si>
  <si>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</si>
  <si>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</si>
  <si>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</si>
  <si>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</si>
  <si>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</si>
  <si>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</si>
  <si>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</si>
  <si>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</si>
  <si>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</si>
  <si>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</si>
  <si>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</si>
  <si>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</si>
  <si>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</si>
  <si>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</si>
  <si>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</si>
  <si>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</si>
  <si>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</si>
  <si>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</si>
  <si>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</si>
  <si>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</si>
  <si>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</si>
  <si>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</si>
  <si>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</si>
  <si>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</si>
  <si>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</si>
  <si>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</si>
  <si>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</si>
  <si>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</si>
  <si>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</si>
  <si>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</si>
  <si>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</si>
  <si>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</si>
  <si>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</si>
  <si>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</si>
  <si>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</si>
  <si>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</si>
  <si>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</si>
  <si>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</si>
  <si>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</si>
  <si>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</si>
  <si>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</si>
  <si>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</si>
  <si>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</si>
  <si>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</si>
  <si>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</si>
  <si>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</si>
  <si>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</si>
  <si>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</si>
  <si>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</si>
  <si>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</si>
  <si>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</si>
  <si>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</si>
  <si>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</si>
  <si>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</si>
  <si>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</si>
  <si>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</si>
  <si>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</si>
  <si>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</si>
  <si>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</si>
  <si>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</si>
  <si>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</si>
  <si>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</si>
  <si>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</si>
  <si>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</si>
  <si>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</si>
  <si>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</si>
  <si>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</si>
  <si>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</si>
  <si>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</si>
  <si>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</si>
  <si>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</si>
  <si>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</si>
  <si>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</si>
  <si>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</si>
  <si>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</si>
  <si>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</si>
  <si>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</si>
  <si>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</si>
  <si>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</si>
  <si>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</si>
  <si>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</si>
  <si>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</si>
  <si>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</si>
  <si>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</si>
  <si>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</si>
  <si>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</si>
  <si>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</si>
  <si>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</si>
  <si>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</si>
  <si>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</si>
  <si>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</si>
  <si>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</si>
  <si>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</si>
  <si>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</si>
  <si>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</si>
  <si>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</si>
  <si>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</si>
  <si>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</si>
  <si>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</si>
  <si>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</si>
  <si>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</si>
  <si>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</si>
  <si>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</si>
  <si>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</si>
  <si>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</si>
  <si>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</si>
  <si>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</si>
  <si>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</si>
  <si>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</si>
  <si>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</si>
  <si>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</si>
  <si>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</si>
  <si>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</si>
  <si>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</si>
  <si>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</si>
  <si>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</si>
  <si>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</si>
  <si>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</si>
  <si>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</si>
  <si>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</si>
  <si>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</si>
  <si>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</si>
  <si>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</si>
  <si>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</si>
  <si>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</si>
  <si>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</si>
  <si>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</si>
  <si>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</si>
  <si>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</si>
  <si>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</si>
  <si>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</si>
  <si>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</si>
  <si>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</si>
  <si>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</si>
  <si>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</si>
  <si>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</si>
  <si>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</si>
  <si>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</si>
  <si>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</si>
  <si>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</si>
  <si>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</si>
  <si>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</si>
  <si>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</si>
  <si>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</si>
  <si>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</si>
  <si>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</si>
  <si>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</si>
  <si>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</si>
  <si>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</si>
  <si>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</si>
  <si>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</si>
  <si>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</si>
  <si>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</si>
  <si>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</si>
  <si>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</si>
  <si>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</si>
  <si>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</si>
  <si>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</si>
  <si>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</si>
  <si>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</si>
  <si>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</si>
  <si>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</si>
  <si>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</si>
  <si>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</si>
  <si>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</si>
  <si>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</si>
  <si>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</si>
  <si>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</si>
  <si>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</si>
  <si>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</si>
  <si>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</si>
  <si>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</si>
  <si>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</si>
  <si>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</si>
  <si>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</si>
  <si>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</si>
  <si>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</si>
  <si>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</si>
  <si>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</si>
  <si>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</si>
  <si>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</si>
  <si>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</si>
  <si>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</si>
  <si>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</si>
  <si>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</si>
  <si>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</si>
  <si>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</si>
  <si>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</si>
  <si>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</si>
  <si>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</si>
  <si>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</si>
  <si>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</si>
  <si>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</si>
  <si>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</si>
  <si>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</si>
  <si>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</si>
  <si>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</si>
  <si>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</si>
  <si>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</si>
  <si>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</si>
  <si>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</si>
  <si>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</si>
  <si>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</si>
  <si>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</si>
  <si>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</si>
  <si>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</si>
  <si>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</si>
  <si>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</si>
  <si>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</si>
  <si>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</si>
  <si>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</si>
  <si>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</si>
  <si>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</si>
  <si>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</si>
  <si>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</si>
  <si>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</si>
  <si>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</si>
  <si>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</si>
  <si>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</si>
  <si>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</si>
  <si>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</si>
  <si>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</si>
  <si>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</si>
  <si>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</si>
  <si>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</si>
  <si>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</si>
  <si>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</si>
  <si>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</si>
  <si>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</si>
  <si>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</si>
  <si>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</si>
  <si>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</si>
  <si>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</si>
  <si>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</si>
  <si>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</si>
  <si>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</si>
  <si>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</si>
  <si>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</si>
  <si>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</si>
  <si>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</si>
  <si>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</si>
  <si>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</si>
  <si>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</si>
  <si>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</si>
  <si>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</si>
  <si>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</si>
  <si>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</si>
  <si>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</si>
  <si>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</si>
  <si>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</si>
  <si>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</si>
  <si>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</si>
  <si>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</si>
  <si>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</si>
  <si>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</si>
  <si>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</si>
  <si>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</si>
  <si>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</si>
  <si>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</si>
  <si>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</si>
  <si>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</si>
  <si>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</si>
  <si>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</si>
  <si>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</si>
  <si>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</si>
  <si>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</si>
  <si>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</si>
  <si>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</si>
  <si>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</si>
  <si>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</si>
  <si>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</si>
  <si>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</si>
  <si>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</si>
  <si>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</si>
  <si>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</si>
  <si>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</si>
  <si>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</si>
  <si>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</si>
  <si>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</si>
  <si>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</si>
  <si>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</si>
  <si>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</si>
  <si>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</si>
  <si>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</si>
  <si>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</si>
  <si>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</si>
  <si>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</si>
  <si>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</si>
  <si>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</si>
  <si>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</si>
  <si>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</si>
  <si>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</si>
  <si>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</si>
  <si>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</si>
  <si>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</si>
  <si>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</si>
  <si>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</si>
  <si>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</si>
  <si>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</si>
  <si>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</si>
  <si>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</si>
  <si>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</si>
  <si>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</si>
  <si>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</si>
  <si>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</si>
  <si>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</si>
  <si>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</si>
  <si>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</si>
  <si>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</si>
  <si>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</si>
  <si>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</si>
  <si>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</si>
  <si>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</si>
  <si>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</si>
  <si>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</si>
  <si>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</si>
  <si>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</si>
  <si>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</si>
  <si>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</si>
  <si>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</si>
  <si>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</si>
  <si>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</si>
  <si>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</si>
  <si>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</si>
  <si>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</si>
  <si>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</si>
  <si>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</si>
  <si>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</si>
  <si>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</si>
  <si>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</si>
  <si>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</si>
  <si>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</si>
  <si>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</si>
  <si>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</si>
  <si>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</si>
  <si>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</si>
  <si>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</si>
  <si>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</si>
  <si>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</si>
  <si>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</si>
  <si>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</si>
  <si>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</si>
  <si>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</si>
  <si>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</si>
  <si>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</si>
  <si>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</si>
  <si>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</si>
  <si>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</si>
  <si>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</si>
  <si>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</si>
  <si>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</si>
  <si>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</si>
  <si>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</si>
  <si>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</si>
  <si>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</si>
  <si>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</si>
  <si>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</si>
  <si>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</si>
  <si>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</si>
  <si>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</si>
  <si>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</si>
  <si>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</si>
  <si>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</si>
  <si>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</si>
  <si>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</si>
  <si>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</si>
  <si>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</si>
  <si>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</si>
  <si>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</si>
  <si>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</si>
  <si>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</si>
  <si>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</si>
  <si>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</si>
  <si>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</si>
  <si>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</si>
  <si>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</si>
  <si>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</si>
  <si>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</si>
  <si>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</si>
  <si>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</si>
  <si>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</si>
  <si>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</si>
  <si>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</si>
  <si>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</si>
  <si>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</si>
  <si>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</si>
  <si>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</si>
  <si>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</si>
  <si>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</si>
  <si>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</si>
  <si>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</si>
  <si>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</si>
  <si>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</si>
  <si>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</si>
  <si>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</si>
  <si>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</si>
  <si>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</si>
  <si>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</si>
  <si>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</si>
  <si>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</si>
  <si>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</si>
  <si>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</si>
  <si>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</si>
  <si>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</si>
  <si>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</si>
  <si>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</si>
  <si>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</si>
  <si>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</si>
  <si>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</si>
  <si>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</si>
  <si>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</si>
  <si>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</si>
  <si>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</si>
  <si>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</si>
  <si>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</si>
  <si>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</si>
  <si>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</si>
  <si>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</si>
  <si>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</si>
  <si>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</si>
  <si>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</si>
  <si>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</si>
  <si>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</si>
  <si>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</si>
  <si>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</si>
  <si>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</si>
  <si>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</si>
  <si>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</si>
  <si>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</si>
  <si>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</si>
  <si>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</si>
  <si>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</si>
  <si>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</si>
  <si>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</si>
  <si>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</si>
  <si>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</si>
  <si>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</si>
  <si>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</si>
  <si>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</si>
  <si>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</si>
  <si>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</si>
  <si>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</si>
  <si>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</si>
  <si>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</si>
  <si>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</si>
  <si>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</si>
  <si>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</si>
  <si>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</si>
  <si>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</si>
  <si>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</si>
  <si>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</si>
  <si>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</si>
  <si>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</si>
  <si>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</si>
  <si>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</si>
  <si>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</si>
  <si>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</si>
  <si>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</si>
  <si>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</si>
  <si>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</si>
  <si>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</si>
  <si>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</si>
  <si>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</si>
  <si>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</si>
  <si>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</si>
  <si>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</si>
  <si>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</si>
  <si>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</si>
  <si>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</si>
  <si>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</si>
  <si>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</si>
  <si>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</si>
  <si>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</si>
  <si>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</si>
  <si>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</si>
  <si>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</si>
  <si>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</si>
  <si>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</si>
  <si>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</si>
  <si>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</si>
  <si>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</si>
  <si>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</si>
  <si>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</si>
  <si>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</si>
  <si>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</si>
  <si>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</si>
  <si>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</si>
  <si>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</si>
  <si>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</si>
  <si>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</si>
  <si>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</si>
  <si>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</si>
  <si>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</si>
  <si>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</si>
  <si>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</si>
  <si>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</si>
  <si>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</si>
  <si>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</si>
  <si>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</si>
  <si>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</si>
  <si>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</si>
  <si>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</si>
  <si>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</si>
  <si>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</si>
  <si>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</si>
  <si>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</si>
  <si>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</si>
  <si>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</si>
  <si>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</si>
  <si>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</si>
  <si>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</si>
  <si>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</si>
  <si>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</si>
  <si>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</si>
  <si>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</si>
  <si>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</si>
  <si>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</si>
  <si>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</si>
  <si>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</si>
  <si>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</si>
  <si>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</si>
  <si>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</si>
  <si>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</si>
  <si>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</si>
  <si>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</si>
  <si>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</si>
  <si>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</si>
  <si>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</si>
  <si>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</si>
  <si>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</si>
  <si>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</si>
  <si>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</si>
  <si>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</si>
  <si>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</si>
  <si>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</si>
  <si>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</si>
  <si>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</si>
  <si>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</si>
  <si>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</si>
  <si>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</si>
  <si>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</si>
  <si>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</si>
  <si>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</si>
  <si>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</si>
  <si>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</si>
  <si>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</si>
  <si>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</si>
  <si>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</si>
  <si>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</si>
  <si>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</si>
  <si>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</si>
  <si>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</si>
  <si>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</si>
  <si>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</si>
  <si>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</si>
  <si>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</si>
  <si>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</si>
  <si>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</si>
  <si>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</si>
  <si>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</si>
  <si>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</si>
  <si>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</si>
  <si>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</si>
  <si>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</si>
  <si>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</si>
  <si>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</si>
  <si>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</si>
  <si>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</si>
  <si>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</si>
  <si>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</si>
  <si>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</si>
  <si>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</si>
  <si>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</si>
  <si>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</si>
  <si>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</si>
  <si>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</si>
  <si>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</si>
  <si>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</si>
  <si>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</si>
  <si>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</si>
  <si>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</si>
  <si>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</si>
  <si>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</si>
  <si>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</si>
  <si>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</si>
  <si>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</si>
  <si>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</si>
  <si>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</si>
  <si>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</si>
  <si>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</si>
  <si>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</si>
  <si>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</si>
  <si>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</si>
  <si>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</si>
  <si>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</si>
  <si>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</si>
  <si>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</si>
  <si>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</si>
  <si>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</si>
  <si>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</si>
  <si>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</si>
  <si>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</si>
  <si>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</si>
  <si>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</si>
  <si>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</si>
  <si>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</si>
  <si>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</si>
  <si>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</si>
  <si>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</si>
  <si>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</si>
  <si>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</si>
  <si>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</si>
  <si>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</si>
  <si>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</si>
  <si>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</si>
  <si>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</si>
  <si>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</si>
  <si>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</si>
  <si>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</si>
  <si>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</si>
  <si>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</si>
  <si>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</si>
  <si>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</si>
  <si>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</si>
  <si>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</si>
  <si>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</si>
  <si>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</si>
  <si>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</si>
  <si>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</si>
  <si>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</si>
  <si>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</si>
  <si>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</si>
  <si>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</si>
  <si>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</si>
  <si>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</si>
  <si>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</si>
  <si>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</si>
  <si>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</si>
  <si>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</si>
  <si>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</si>
  <si>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</si>
  <si>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</si>
  <si>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</si>
  <si>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</si>
  <si>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</si>
  <si>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</si>
  <si>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</si>
  <si>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</si>
  <si>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</si>
  <si>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</si>
  <si>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</si>
  <si>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</si>
  <si>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</si>
  <si>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</si>
  <si>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</si>
  <si>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</si>
  <si>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</si>
  <si>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</si>
  <si>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</si>
  <si>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</si>
  <si>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</si>
  <si>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</si>
  <si>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</si>
  <si>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</si>
  <si>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</si>
  <si>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</si>
  <si>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</si>
  <si>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</si>
  <si>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</si>
  <si>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</si>
  <si>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</si>
  <si>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</si>
  <si>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</si>
  <si>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</si>
  <si>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</si>
  <si>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</si>
  <si>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</si>
  <si>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</si>
  <si>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</si>
  <si>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</si>
  <si>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</si>
  <si>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</si>
  <si>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</si>
  <si>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</si>
  <si>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</si>
  <si>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</si>
  <si>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</si>
  <si>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</si>
  <si>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</si>
  <si>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</si>
  <si>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</si>
  <si>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</si>
  <si>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</si>
  <si>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</si>
  <si>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</si>
  <si>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</si>
  <si>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</si>
  <si>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</si>
  <si>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</si>
  <si>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</si>
  <si>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</si>
  <si>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</si>
  <si>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</si>
  <si>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</si>
  <si>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</si>
  <si>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</si>
  <si>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</si>
  <si>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</si>
  <si>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</si>
  <si>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</si>
  <si>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</si>
  <si>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</si>
  <si>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</si>
  <si>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</si>
  <si>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</si>
  <si>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</si>
  <si>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</si>
  <si>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</si>
  <si>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</si>
  <si>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</si>
  <si>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</si>
  <si>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</si>
  <si>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</si>
  <si>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</si>
  <si>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</si>
  <si>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</si>
  <si>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</si>
  <si>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</si>
  <si>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</si>
  <si>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</si>
  <si>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</si>
  <si>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</si>
  <si>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</si>
  <si>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</si>
  <si>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</si>
  <si>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</si>
  <si>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</si>
  <si>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</si>
  <si>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</si>
  <si>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</si>
  <si>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</si>
  <si>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</si>
  <si>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</si>
  <si>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</si>
  <si>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</si>
  <si>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</si>
  <si>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</si>
  <si>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</si>
  <si>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</si>
  <si>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</si>
  <si>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</si>
  <si>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</si>
  <si>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</si>
  <si>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</si>
  <si>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</si>
  <si>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</si>
  <si>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</si>
  <si>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</si>
  <si>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</si>
  <si>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</si>
  <si>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</si>
  <si>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</si>
  <si>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</si>
  <si>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</si>
  <si>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</si>
  <si>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</si>
  <si>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</si>
  <si>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</si>
  <si>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</si>
  <si>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</si>
  <si>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</si>
  <si>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</si>
  <si>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</si>
  <si>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</si>
  <si>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</si>
  <si>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</si>
  <si>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</si>
  <si>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</si>
  <si>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</si>
  <si>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</si>
  <si>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</si>
  <si>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</si>
  <si>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</si>
  <si>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</si>
  <si>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</si>
  <si>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</si>
  <si>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</si>
  <si>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</si>
  <si>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</si>
  <si>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</si>
  <si>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</si>
  <si>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</si>
  <si>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</si>
  <si>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</si>
  <si>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</si>
  <si>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</si>
  <si>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</si>
  <si>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</si>
  <si>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</si>
  <si>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</si>
  <si>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</si>
  <si>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</si>
  <si>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</si>
  <si>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</si>
  <si>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</si>
  <si>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</si>
  <si>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</si>
  <si>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</si>
  <si>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</si>
  <si>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</si>
  <si>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</si>
  <si>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</si>
  <si>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</si>
  <si>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</si>
  <si>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</si>
  <si>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</si>
  <si>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</si>
  <si>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</si>
  <si>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</si>
  <si>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</si>
  <si>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</si>
  <si>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</si>
  <si>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</si>
  <si>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</si>
  <si>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</si>
  <si>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</si>
  <si>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</si>
  <si>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</si>
  <si>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</si>
  <si>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</si>
  <si>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</si>
  <si>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</si>
  <si>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</si>
  <si>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</si>
  <si>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</si>
  <si>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</si>
  <si>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</si>
  <si>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</si>
  <si>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</si>
  <si>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</si>
  <si>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</si>
  <si>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</si>
  <si>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</si>
  <si>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</si>
  <si>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</si>
  <si>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</si>
  <si>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</si>
  <si>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</si>
  <si>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</si>
  <si>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</si>
  <si>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</si>
  <si>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</si>
  <si>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</si>
  <si>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</si>
  <si>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</si>
  <si>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</si>
  <si>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</si>
  <si>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</si>
  <si>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</si>
  <si>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</si>
  <si>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</si>
  <si>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</si>
  <si>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</si>
  <si>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</si>
  <si>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</si>
  <si>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</si>
  <si>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</si>
  <si>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</si>
  <si>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</si>
  <si>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</si>
  <si>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</si>
  <si>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</si>
  <si>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</si>
  <si>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</si>
  <si>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</si>
  <si>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</si>
  <si>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</si>
  <si>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</si>
  <si>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</si>
  <si>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</si>
  <si>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</si>
  <si>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</si>
  <si>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</si>
  <si>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</si>
  <si>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</si>
  <si>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</si>
  <si>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</si>
  <si>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</si>
  <si>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</si>
  <si>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</si>
  <si>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</si>
  <si>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</si>
  <si>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</si>
  <si>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</si>
  <si>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</si>
  <si>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</si>
  <si>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</si>
  <si>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</si>
  <si>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</si>
  <si>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</si>
  <si>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</si>
  <si>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</si>
  <si>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</si>
  <si>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</si>
  <si>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</si>
  <si>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</si>
  <si>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</si>
  <si>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</si>
  <si>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</si>
  <si>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</si>
  <si>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</si>
  <si>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</si>
  <si>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</si>
  <si>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</si>
  <si>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</si>
  <si>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</si>
  <si>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</si>
  <si>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</si>
  <si>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</si>
  <si>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</si>
  <si>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</si>
  <si>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</si>
  <si>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</si>
  <si>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</si>
  <si>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</si>
  <si>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</si>
  <si>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</si>
  <si>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</si>
  <si>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</si>
  <si>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</si>
  <si>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</si>
  <si>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</si>
  <si>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</si>
  <si>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</si>
  <si>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</si>
  <si>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</si>
  <si>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</si>
  <si>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</si>
  <si>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</si>
  <si>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</si>
  <si>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</si>
  <si>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</si>
  <si>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</si>
  <si>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</si>
  <si>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</si>
  <si>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</si>
  <si>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</si>
  <si>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</si>
  <si>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</si>
  <si>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</si>
  <si>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</si>
  <si>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</si>
  <si>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</si>
  <si>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</si>
  <si>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</si>
  <si>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</si>
  <si>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</si>
  <si>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</si>
  <si>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</si>
  <si>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</si>
  <si>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</si>
  <si>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</si>
  <si>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</si>
  <si>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</si>
  <si>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</si>
  <si>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</si>
  <si>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</si>
  <si>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</si>
  <si>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</si>
  <si>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</si>
  <si>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</si>
  <si>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</si>
  <si>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</si>
  <si>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</si>
  <si>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Part Profit of Rs.40/-</t>
  </si>
  <si>
    <t>Net Gain / Loss  %</t>
  </si>
  <si>
    <t>All charges</t>
  </si>
  <si>
    <t>18500-19000</t>
  </si>
  <si>
    <t>244-249</t>
  </si>
  <si>
    <t>*</t>
  </si>
  <si>
    <t>580-600</t>
  </si>
  <si>
    <t>A</t>
  </si>
  <si>
    <t>Profit of Rs.7/-</t>
  </si>
  <si>
    <t>Profit of Rs.90/-</t>
  </si>
  <si>
    <t>218-220</t>
  </si>
  <si>
    <t>Profit of Rs.80/-</t>
  </si>
  <si>
    <t>880-900</t>
  </si>
  <si>
    <t>COFORGE</t>
  </si>
  <si>
    <t>Part Profit of Rs.8.5/-</t>
  </si>
  <si>
    <t>310-320</t>
  </si>
  <si>
    <t>TCS SEP FUT</t>
  </si>
  <si>
    <t>235-245</t>
  </si>
  <si>
    <t>2400-2500</t>
  </si>
  <si>
    <t xml:space="preserve">SUNPHARMA </t>
  </si>
  <si>
    <t>514-520</t>
  </si>
  <si>
    <t>560-580</t>
  </si>
  <si>
    <t xml:space="preserve">TATACHEM </t>
  </si>
  <si>
    <t>340-350</t>
  </si>
  <si>
    <t xml:space="preserve">BHARTIARTL </t>
  </si>
  <si>
    <t>Loss of Rs.1080/-</t>
  </si>
  <si>
    <t xml:space="preserve">Retail Research Technical Calls &amp; Fundamental Performance Report for the month of September-2020 </t>
  </si>
  <si>
    <t>NIFTY 11400 PE 03-SEP</t>
  </si>
  <si>
    <t>NIFTY SEPT FUT</t>
  </si>
  <si>
    <t xml:space="preserve">ICICIPRULI </t>
  </si>
  <si>
    <t>415-410</t>
  </si>
  <si>
    <t xml:space="preserve">HINDALCO </t>
  </si>
  <si>
    <t>184-182</t>
  </si>
  <si>
    <t xml:space="preserve">ULTRACEMCO </t>
  </si>
  <si>
    <t>4050-4150</t>
  </si>
  <si>
    <t>11300-11250</t>
  </si>
  <si>
    <t>47.50</t>
  </si>
  <si>
    <t>Profit of Rs.15/-</t>
  </si>
  <si>
    <t>Profit of Rs.15.50/-</t>
  </si>
  <si>
    <t>Profit of Rs.65/-</t>
  </si>
  <si>
    <t>Loss of Rs.14/-</t>
  </si>
  <si>
    <t>Profit of Rs.12/-</t>
  </si>
  <si>
    <t>NIFTY 11500 PE 03-SEP</t>
  </si>
  <si>
    <t>TCS 2300 CE SEP</t>
  </si>
  <si>
    <t>75-85</t>
  </si>
  <si>
    <t>15900-16100</t>
  </si>
  <si>
    <t>17000-17500</t>
  </si>
  <si>
    <t>670-680</t>
  </si>
  <si>
    <t>1000-1010</t>
  </si>
  <si>
    <t>Profit of Rs.21.5/-</t>
  </si>
  <si>
    <t>Loss of Rs. 4/-</t>
  </si>
  <si>
    <t>Loss of Rs. 7/-</t>
  </si>
  <si>
    <t>Profit of Rs.26.5/-</t>
  </si>
  <si>
    <t>Loss of Rs.37.5/-</t>
  </si>
  <si>
    <t>BHARTIARTL 570 CE</t>
  </si>
  <si>
    <t>15-16</t>
  </si>
  <si>
    <t>Profit of Rs.2/-</t>
  </si>
  <si>
    <t>1080-1100</t>
  </si>
  <si>
    <t>NIFTY 11450 PE 03-SEP</t>
  </si>
  <si>
    <t>Loss of Rs.11/-</t>
  </si>
  <si>
    <t>Profit of Rs.17.5/-</t>
  </si>
  <si>
    <t>INFY 940 CE SEP</t>
  </si>
  <si>
    <t>Loss of Rs.3.3/-</t>
  </si>
  <si>
    <t>Profit of Rs.1.9/-</t>
  </si>
  <si>
    <t>MARUTI 7000 PE SEP</t>
  </si>
  <si>
    <t>200-250</t>
  </si>
  <si>
    <t>NIFTY 11200 PE 10-SEP</t>
  </si>
  <si>
    <t>80-100</t>
  </si>
  <si>
    <t>Profit of Rs.15.5/-</t>
  </si>
  <si>
    <t>Profit of Rs.6.5/-</t>
  </si>
  <si>
    <t>2220-2250</t>
  </si>
  <si>
    <t>410-405</t>
  </si>
  <si>
    <t>515-518</t>
  </si>
  <si>
    <t>Profit of Rs.3/-</t>
  </si>
  <si>
    <t>100-120</t>
  </si>
  <si>
    <t>Profit of Rs.19.5/-</t>
  </si>
  <si>
    <t>Part Profit of Rs.107.5/-</t>
  </si>
  <si>
    <t>Loss of Rs.19.5/-</t>
  </si>
  <si>
    <t>925-929</t>
  </si>
  <si>
    <t>980-1000</t>
  </si>
  <si>
    <t>Loss of Rs.30/-</t>
  </si>
  <si>
    <t>NIFTY 11300 PE 10-SEP</t>
  </si>
  <si>
    <t>Profit of Rs.17/-</t>
  </si>
  <si>
    <t>Profit of Rs.11.5/-</t>
  </si>
  <si>
    <t>3970-4000</t>
  </si>
  <si>
    <t>TCS 2380 CE SEP</t>
  </si>
  <si>
    <t>Loss of Rs.24/-</t>
  </si>
  <si>
    <t xml:space="preserve">NIFTY 11000 PE 17-SEP </t>
  </si>
  <si>
    <t>120-140</t>
  </si>
  <si>
    <t>GOYALASS</t>
  </si>
  <si>
    <t>Profit of Rs.86/-</t>
  </si>
  <si>
    <t>Loss of Rs. 35/-</t>
  </si>
  <si>
    <t>Loss of Rs.47.5/-</t>
  </si>
  <si>
    <t xml:space="preserve">NIFTY SEPT FUT </t>
  </si>
  <si>
    <t>AMBUJACEM SEPT FUT</t>
  </si>
  <si>
    <t>Profit of Rs.2.75/-</t>
  </si>
  <si>
    <t>410-415</t>
  </si>
  <si>
    <t>440-450</t>
  </si>
  <si>
    <t>1000-1020</t>
  </si>
  <si>
    <t>NIFTY 11350 PE 17-SEP</t>
  </si>
  <si>
    <t>Loss of Rs.42/-</t>
  </si>
  <si>
    <t>423-425</t>
  </si>
  <si>
    <t xml:space="preserve">HCLTECH </t>
  </si>
  <si>
    <t>Profit of Rs.6/-</t>
  </si>
  <si>
    <t>Loss of Rs. 14/-</t>
  </si>
  <si>
    <t>BINOY RAJEN SHAH</t>
  </si>
  <si>
    <t>MALAV RAJEN SHAH</t>
  </si>
  <si>
    <t>Loss of Rs.115/-</t>
  </si>
  <si>
    <t>Profit of Rs.12.5/-</t>
  </si>
  <si>
    <t>2180-2200</t>
  </si>
  <si>
    <t>Profit of Rs.42.5/-</t>
  </si>
  <si>
    <t>Profit of Rs.10/-</t>
  </si>
  <si>
    <t>262-265</t>
  </si>
  <si>
    <t>Loss of Rs.9.75/-</t>
  </si>
  <si>
    <t>920-930</t>
  </si>
  <si>
    <t>1020-1050</t>
  </si>
  <si>
    <t>250-255</t>
  </si>
  <si>
    <t>Profit of Rs.66/-</t>
  </si>
  <si>
    <t>Profit of Rs.60.5/-</t>
  </si>
  <si>
    <t>660-666</t>
  </si>
  <si>
    <t>79-79.5</t>
  </si>
  <si>
    <t>88-90</t>
  </si>
  <si>
    <t>Part Profit of Rs.35/-</t>
  </si>
  <si>
    <t>700-720</t>
  </si>
  <si>
    <t>123-125</t>
  </si>
  <si>
    <t>140-145</t>
  </si>
  <si>
    <t>Profit of Rs.16/-</t>
  </si>
  <si>
    <t>PARLEIND</t>
  </si>
  <si>
    <t>GLIMMER ENTERPRISE PRIVATE LIMITED</t>
  </si>
  <si>
    <t>1050-1060</t>
  </si>
  <si>
    <t>1100-1120</t>
  </si>
  <si>
    <t>197.5-198.5</t>
  </si>
  <si>
    <t>570-580</t>
  </si>
  <si>
    <t>210-212</t>
  </si>
  <si>
    <t>Profit of Rs.3.75/-</t>
  </si>
  <si>
    <t>Profit of Rs.22.5/-</t>
  </si>
  <si>
    <t>Profit of Rs.44/-</t>
  </si>
  <si>
    <t>AGIIL</t>
  </si>
  <si>
    <t>SHRI RAVINDRA MEDIA VENTURES PRIVATE LIMITED</t>
  </si>
  <si>
    <t>ARYAMAN BROKING LIMITED</t>
  </si>
  <si>
    <t>FRANKLININD</t>
  </si>
  <si>
    <t>NIKUNJ SURESHCHANDRA SHAH</t>
  </si>
  <si>
    <t>HITECHWIND</t>
  </si>
  <si>
    <t>NIMISH PANDE</t>
  </si>
  <si>
    <t>650-652</t>
  </si>
  <si>
    <t>Loss of Rs. 3.5/-</t>
  </si>
  <si>
    <t xml:space="preserve">NIFTY 11500 PE 17-SEP </t>
  </si>
  <si>
    <t>Loss of Rs.27.5/-</t>
  </si>
  <si>
    <t>BANKNIFTY SEPT FUT</t>
  </si>
  <si>
    <t>22000-21900</t>
  </si>
  <si>
    <t>Profit of Rs.125/-</t>
  </si>
  <si>
    <t>Loss of Rs.110/-</t>
  </si>
  <si>
    <t>DLF 150 PE SEP</t>
  </si>
  <si>
    <t>Loss of Rs.1.2/-</t>
  </si>
  <si>
    <t>5.0-6.0</t>
  </si>
  <si>
    <t>153-154</t>
  </si>
  <si>
    <t>160-162</t>
  </si>
  <si>
    <t>185.5-186.5</t>
  </si>
  <si>
    <t>Part Profit of Rs.9.5/-</t>
  </si>
  <si>
    <t>Profit of Rs.30.5/-</t>
  </si>
  <si>
    <t>SAJANKUMAR RAMESHWARLAL BAJAJ</t>
  </si>
  <si>
    <t>ALEXANDER</t>
  </si>
  <si>
    <t>KAHAR NIKLESH KANAIYABHAI</t>
  </si>
  <si>
    <t>CBPL</t>
  </si>
  <si>
    <t>VISMAY AMITKUMAR SHAH</t>
  </si>
  <si>
    <t>HAZOOR</t>
  </si>
  <si>
    <t>KEEMTEE FINANCIAL SERVICES LTD</t>
  </si>
  <si>
    <t>EAUGU UDYOG LIMITED</t>
  </si>
  <si>
    <t>DALMIA CEMENT (BHARAT) LIMITED</t>
  </si>
  <si>
    <t>DPVL VENTURES LLP</t>
  </si>
  <si>
    <t>KAPILRAJ</t>
  </si>
  <si>
    <t>RITA KISHOR BHIMJIYANI</t>
  </si>
  <si>
    <t>MANAKSIA STEELS LIMITED</t>
  </si>
  <si>
    <t>SUBHAM BUILDWELL PVT. LTD.</t>
  </si>
  <si>
    <t>JAYANTILAL HANSRAJ LODHA</t>
  </si>
  <si>
    <t>PRAVEG</t>
  </si>
  <si>
    <t>KOTHARI VINOD FOJMALJI</t>
  </si>
  <si>
    <t>PROFINC</t>
  </si>
  <si>
    <t>SHRENI CONSTRUCTION PRIVATE LIMITED</t>
  </si>
  <si>
    <t>PARUL GARG</t>
  </si>
  <si>
    <t>TIGERLOGS</t>
  </si>
  <si>
    <t>NISHIL SURENDRABHAI MARFATIA</t>
  </si>
  <si>
    <t>TRISHAKT</t>
  </si>
  <si>
    <t>SURESH JHANWAR HUF</t>
  </si>
  <si>
    <t>RAMESH JHANWAR HUF</t>
  </si>
  <si>
    <t>TULIVE</t>
  </si>
  <si>
    <t>ATUL GUPTA</t>
  </si>
  <si>
    <t>ASL CAPITAL HOLDINGS PRIVATE LIMITED</t>
  </si>
  <si>
    <t>UPASAFN</t>
  </si>
  <si>
    <t>REKHA M JAIN*</t>
  </si>
  <si>
    <t>BHARATKUMARPUKHRAJJI</t>
  </si>
  <si>
    <t>Elgi Rubber Co. Ltd</t>
  </si>
  <si>
    <t>VARADARAJ SUDARSAN</t>
  </si>
  <si>
    <t>Manaksia Limited</t>
  </si>
  <si>
    <t>Man Industries (I) Ltd</t>
  </si>
  <si>
    <t>N.K.SECURITIES</t>
  </si>
  <si>
    <t>TEMBO</t>
  </si>
  <si>
    <t>Tembo Global Ind Ltd</t>
  </si>
  <si>
    <t>VINOD HARILAL JHAVERI</t>
  </si>
  <si>
    <t>P CHANDRASEKARAN</t>
  </si>
  <si>
    <t>SUBHAM CAPITAL PRIVATE LIMITED</t>
  </si>
  <si>
    <t>Buy&lt;&gt;</t>
  </si>
</sst>
</file>

<file path=xl/styles.xml><?xml version="1.0" encoding="utf-8"?>
<styleSheet xmlns="http://schemas.openxmlformats.org/spreadsheetml/2006/main">
  <numFmts count="6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56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164" fontId="6" fillId="58" borderId="37" xfId="160" applyFont="1" applyFill="1" applyBorder="1"/>
    <xf numFmtId="164" fontId="8" fillId="58" borderId="37" xfId="160" applyFont="1" applyFill="1" applyBorder="1" applyAlignment="1">
      <alignment horizontal="left"/>
    </xf>
    <xf numFmtId="164" fontId="47" fillId="58" borderId="37" xfId="16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49" fontId="7" fillId="2" borderId="37" xfId="0" applyNumberFormat="1" applyFont="1" applyFill="1" applyBorder="1" applyAlignment="1">
      <alignment horizontal="center"/>
    </xf>
    <xf numFmtId="166" fontId="8" fillId="2" borderId="37" xfId="0" applyNumberFormat="1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6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16" fontId="8" fillId="2" borderId="37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6" fontId="8" fillId="60" borderId="37" xfId="0" applyNumberFormat="1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0" fillId="58" borderId="37" xfId="0" applyNumberForma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6" fontId="0" fillId="0" borderId="0" xfId="0" applyNumberFormat="1" applyBorder="1"/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6" fontId="0" fillId="58" borderId="37" xfId="0" applyNumberForma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60" borderId="5" xfId="0" applyFont="1" applyFill="1" applyBorder="1" applyAlignment="1">
      <alignment horizontal="center" vertical="top"/>
    </xf>
    <xf numFmtId="0" fontId="7" fillId="58" borderId="5" xfId="0" applyFont="1" applyFill="1" applyBorder="1" applyAlignment="1">
      <alignment horizontal="center" vertical="top"/>
    </xf>
    <xf numFmtId="0" fontId="47" fillId="3" borderId="0" xfId="0" applyFont="1" applyFill="1" applyAlignment="1">
      <alignment horizontal="center"/>
    </xf>
    <xf numFmtId="0" fontId="50" fillId="60" borderId="37" xfId="0" applyFont="1" applyFill="1" applyBorder="1"/>
    <xf numFmtId="164" fontId="47" fillId="59" borderId="37" xfId="160" applyFont="1" applyFill="1" applyBorder="1" applyAlignment="1">
      <alignment vertical="top"/>
    </xf>
    <xf numFmtId="166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0" fontId="6" fillId="58" borderId="37" xfId="0" applyFont="1" applyFill="1" applyBorder="1" applyAlignment="1">
      <alignment horizontal="center"/>
    </xf>
    <xf numFmtId="165" fontId="0" fillId="61" borderId="37" xfId="0" applyNumberFormat="1" applyFill="1" applyBorder="1" applyAlignment="1">
      <alignment horizontal="center" vertical="center"/>
    </xf>
    <xf numFmtId="164" fontId="6" fillId="61" borderId="37" xfId="160" applyFont="1" applyFill="1" applyBorder="1"/>
    <xf numFmtId="164" fontId="8" fillId="61" borderId="37" xfId="160" applyFont="1" applyFill="1" applyBorder="1" applyAlignment="1">
      <alignment horizontal="left" vertical="center"/>
    </xf>
    <xf numFmtId="164" fontId="47" fillId="61" borderId="37" xfId="160" applyFont="1" applyFill="1" applyBorder="1" applyAlignment="1">
      <alignment horizontal="center" vertical="top"/>
    </xf>
    <xf numFmtId="0" fontId="0" fillId="61" borderId="37" xfId="0" applyFill="1" applyBorder="1" applyAlignment="1">
      <alignment horizontal="center" vertical="center"/>
    </xf>
    <xf numFmtId="0" fontId="47" fillId="61" borderId="37" xfId="0" applyFont="1" applyFill="1" applyBorder="1" applyAlignment="1">
      <alignment horizontal="center" vertical="top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164" fontId="7" fillId="61" borderId="5" xfId="160" applyFont="1" applyFill="1" applyBorder="1" applyAlignment="1">
      <alignment horizontal="center" vertical="center"/>
    </xf>
    <xf numFmtId="16" fontId="7" fillId="61" borderId="37" xfId="160" applyNumberFormat="1" applyFont="1" applyFill="1" applyBorder="1" applyAlignment="1">
      <alignment horizontal="center" vertical="center"/>
    </xf>
    <xf numFmtId="165" fontId="0" fillId="25" borderId="37" xfId="0" applyNumberFormat="1" applyFill="1" applyBorder="1" applyAlignment="1">
      <alignment horizontal="center" vertical="center"/>
    </xf>
    <xf numFmtId="166" fontId="8" fillId="25" borderId="37" xfId="0" applyNumberFormat="1" applyFont="1" applyFill="1" applyBorder="1" applyAlignment="1">
      <alignment horizontal="center" vertical="center"/>
    </xf>
    <xf numFmtId="0" fontId="50" fillId="25" borderId="37" xfId="0" applyFont="1" applyFill="1" applyBorder="1"/>
    <xf numFmtId="0" fontId="8" fillId="25" borderId="37" xfId="0" applyFont="1" applyFill="1" applyBorder="1" applyAlignment="1">
      <alignment horizontal="center" vertical="center"/>
    </xf>
    <xf numFmtId="0" fontId="47" fillId="25" borderId="37" xfId="0" applyFont="1" applyFill="1" applyBorder="1" applyAlignment="1">
      <alignment horizontal="center" vertic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16" fontId="49" fillId="58" borderId="37" xfId="160" applyNumberFormat="1" applyFont="1" applyFill="1" applyBorder="1" applyAlignment="1">
      <alignment horizontal="center" vertical="center"/>
    </xf>
    <xf numFmtId="164" fontId="8" fillId="60" borderId="37" xfId="160" applyFont="1" applyFill="1" applyBorder="1" applyAlignment="1">
      <alignment horizontal="left"/>
    </xf>
    <xf numFmtId="16" fontId="47" fillId="58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150</xdr:row>
      <xdr:rowOff>56589</xdr:rowOff>
    </xdr:from>
    <xdr:to>
      <xdr:col>11</xdr:col>
      <xdr:colOff>368674</xdr:colOff>
      <xdr:row>164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150</xdr:row>
      <xdr:rowOff>79001</xdr:rowOff>
    </xdr:from>
    <xdr:to>
      <xdr:col>5</xdr:col>
      <xdr:colOff>64994</xdr:colOff>
      <xdr:row>154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513</xdr:row>
      <xdr:rowOff>89646</xdr:rowOff>
    </xdr:from>
    <xdr:to>
      <xdr:col>12</xdr:col>
      <xdr:colOff>414779</xdr:colOff>
      <xdr:row>519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514</xdr:row>
      <xdr:rowOff>44824</xdr:rowOff>
    </xdr:from>
    <xdr:to>
      <xdr:col>4</xdr:col>
      <xdr:colOff>42581</xdr:colOff>
      <xdr:row>517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44091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47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F20" sqref="F20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44091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45" t="s">
        <v>16</v>
      </c>
      <c r="B9" s="547" t="s">
        <v>17</v>
      </c>
      <c r="C9" s="547" t="s">
        <v>18</v>
      </c>
      <c r="D9" s="274" t="s">
        <v>19</v>
      </c>
      <c r="E9" s="274" t="s">
        <v>20</v>
      </c>
      <c r="F9" s="542" t="s">
        <v>21</v>
      </c>
      <c r="G9" s="543"/>
      <c r="H9" s="544"/>
      <c r="I9" s="542" t="s">
        <v>22</v>
      </c>
      <c r="J9" s="543"/>
      <c r="K9" s="544"/>
      <c r="L9" s="274"/>
      <c r="M9" s="281"/>
      <c r="N9" s="281"/>
      <c r="O9" s="281"/>
    </row>
    <row r="10" spans="1:15" ht="59.25" customHeight="1">
      <c r="A10" s="546"/>
      <c r="B10" s="548" t="s">
        <v>17</v>
      </c>
      <c r="C10" s="548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89" t="s">
        <v>34</v>
      </c>
      <c r="C11" s="277" t="s">
        <v>35</v>
      </c>
      <c r="D11" s="303">
        <v>22671.3</v>
      </c>
      <c r="E11" s="303">
        <v>22566.433333333334</v>
      </c>
      <c r="F11" s="315">
        <v>22384.866666666669</v>
      </c>
      <c r="G11" s="315">
        <v>22098.433333333334</v>
      </c>
      <c r="H11" s="315">
        <v>21916.866666666669</v>
      </c>
      <c r="I11" s="315">
        <v>22852.866666666669</v>
      </c>
      <c r="J11" s="315">
        <v>23034.433333333334</v>
      </c>
      <c r="K11" s="315">
        <v>23320.866666666669</v>
      </c>
      <c r="L11" s="302">
        <v>22748</v>
      </c>
      <c r="M11" s="302">
        <v>22280</v>
      </c>
      <c r="N11" s="319">
        <v>1933175</v>
      </c>
      <c r="O11" s="320">
        <v>3.9844548437415951E-2</v>
      </c>
    </row>
    <row r="12" spans="1:15" ht="15">
      <c r="A12" s="277">
        <v>2</v>
      </c>
      <c r="B12" s="389" t="s">
        <v>34</v>
      </c>
      <c r="C12" s="277" t="s">
        <v>36</v>
      </c>
      <c r="D12" s="316">
        <v>11616.4</v>
      </c>
      <c r="E12" s="316">
        <v>11584.783333333333</v>
      </c>
      <c r="F12" s="317">
        <v>11542.666666666666</v>
      </c>
      <c r="G12" s="317">
        <v>11468.933333333332</v>
      </c>
      <c r="H12" s="317">
        <v>11426.816666666666</v>
      </c>
      <c r="I12" s="317">
        <v>11658.516666666666</v>
      </c>
      <c r="J12" s="317">
        <v>11700.633333333335</v>
      </c>
      <c r="K12" s="317">
        <v>11774.366666666667</v>
      </c>
      <c r="L12" s="304">
        <v>11626.9</v>
      </c>
      <c r="M12" s="304">
        <v>11511.05</v>
      </c>
      <c r="N12" s="319">
        <v>13030125</v>
      </c>
      <c r="O12" s="320">
        <v>5.6358153052910635E-2</v>
      </c>
    </row>
    <row r="13" spans="1:15" ht="15">
      <c r="A13" s="277">
        <v>3</v>
      </c>
      <c r="B13" s="389" t="s">
        <v>37</v>
      </c>
      <c r="C13" s="277" t="s">
        <v>38</v>
      </c>
      <c r="D13" s="316">
        <v>1395.2</v>
      </c>
      <c r="E13" s="316">
        <v>1391.0166666666667</v>
      </c>
      <c r="F13" s="317">
        <v>1382.3833333333332</v>
      </c>
      <c r="G13" s="317">
        <v>1369.5666666666666</v>
      </c>
      <c r="H13" s="317">
        <v>1360.9333333333332</v>
      </c>
      <c r="I13" s="317">
        <v>1403.8333333333333</v>
      </c>
      <c r="J13" s="317">
        <v>1412.4666666666669</v>
      </c>
      <c r="K13" s="317">
        <v>1425.2833333333333</v>
      </c>
      <c r="L13" s="304">
        <v>1399.65</v>
      </c>
      <c r="M13" s="304">
        <v>1378.2</v>
      </c>
      <c r="N13" s="319">
        <v>2309000</v>
      </c>
      <c r="O13" s="320">
        <v>3.1955307262569829E-2</v>
      </c>
    </row>
    <row r="14" spans="1:15" ht="15">
      <c r="A14" s="277">
        <v>4</v>
      </c>
      <c r="B14" s="389" t="s">
        <v>39</v>
      </c>
      <c r="C14" s="277" t="s">
        <v>40</v>
      </c>
      <c r="D14" s="316">
        <v>299.05</v>
      </c>
      <c r="E14" s="316">
        <v>298.51666666666665</v>
      </c>
      <c r="F14" s="317">
        <v>295.0333333333333</v>
      </c>
      <c r="G14" s="317">
        <v>291.01666666666665</v>
      </c>
      <c r="H14" s="317">
        <v>287.5333333333333</v>
      </c>
      <c r="I14" s="317">
        <v>302.5333333333333</v>
      </c>
      <c r="J14" s="317">
        <v>306.01666666666665</v>
      </c>
      <c r="K14" s="317">
        <v>310.0333333333333</v>
      </c>
      <c r="L14" s="304">
        <v>302</v>
      </c>
      <c r="M14" s="304">
        <v>294.5</v>
      </c>
      <c r="N14" s="319">
        <v>17436000</v>
      </c>
      <c r="O14" s="320">
        <v>-2.2864828513786146E-2</v>
      </c>
    </row>
    <row r="15" spans="1:15" ht="15">
      <c r="A15" s="277">
        <v>5</v>
      </c>
      <c r="B15" s="389" t="s">
        <v>39</v>
      </c>
      <c r="C15" s="277" t="s">
        <v>41</v>
      </c>
      <c r="D15" s="316">
        <v>354.9</v>
      </c>
      <c r="E15" s="316">
        <v>354.04999999999995</v>
      </c>
      <c r="F15" s="317">
        <v>351.39999999999992</v>
      </c>
      <c r="G15" s="317">
        <v>347.9</v>
      </c>
      <c r="H15" s="317">
        <v>345.24999999999994</v>
      </c>
      <c r="I15" s="317">
        <v>357.5499999999999</v>
      </c>
      <c r="J15" s="317">
        <v>360.2</v>
      </c>
      <c r="K15" s="317">
        <v>363.69999999999987</v>
      </c>
      <c r="L15" s="304">
        <v>356.7</v>
      </c>
      <c r="M15" s="304">
        <v>350.55</v>
      </c>
      <c r="N15" s="319">
        <v>28905000</v>
      </c>
      <c r="O15" s="320">
        <v>-6.0178817056396145E-3</v>
      </c>
    </row>
    <row r="16" spans="1:15" ht="15">
      <c r="A16" s="277">
        <v>6</v>
      </c>
      <c r="B16" s="389" t="s">
        <v>44</v>
      </c>
      <c r="C16" s="277" t="s">
        <v>45</v>
      </c>
      <c r="D16" s="316">
        <v>777.7</v>
      </c>
      <c r="E16" s="316">
        <v>781.0333333333333</v>
      </c>
      <c r="F16" s="317">
        <v>768.76666666666665</v>
      </c>
      <c r="G16" s="317">
        <v>759.83333333333337</v>
      </c>
      <c r="H16" s="317">
        <v>747.56666666666672</v>
      </c>
      <c r="I16" s="317">
        <v>789.96666666666658</v>
      </c>
      <c r="J16" s="317">
        <v>802.23333333333323</v>
      </c>
      <c r="K16" s="317">
        <v>811.16666666666652</v>
      </c>
      <c r="L16" s="304">
        <v>793.3</v>
      </c>
      <c r="M16" s="304">
        <v>772.1</v>
      </c>
      <c r="N16" s="319">
        <v>1124000</v>
      </c>
      <c r="O16" s="320">
        <v>-1.7761989342806395E-3</v>
      </c>
    </row>
    <row r="17" spans="1:15" ht="15">
      <c r="A17" s="277">
        <v>7</v>
      </c>
      <c r="B17" s="389" t="s">
        <v>37</v>
      </c>
      <c r="C17" s="277" t="s">
        <v>46</v>
      </c>
      <c r="D17" s="316">
        <v>219.05</v>
      </c>
      <c r="E17" s="316">
        <v>218.93333333333337</v>
      </c>
      <c r="F17" s="317">
        <v>216.71666666666673</v>
      </c>
      <c r="G17" s="317">
        <v>214.38333333333335</v>
      </c>
      <c r="H17" s="317">
        <v>212.16666666666671</v>
      </c>
      <c r="I17" s="317">
        <v>221.26666666666674</v>
      </c>
      <c r="J17" s="317">
        <v>223.48333333333338</v>
      </c>
      <c r="K17" s="317">
        <v>225.81666666666675</v>
      </c>
      <c r="L17" s="304">
        <v>221.15</v>
      </c>
      <c r="M17" s="304">
        <v>216.6</v>
      </c>
      <c r="N17" s="319">
        <v>13113000</v>
      </c>
      <c r="O17" s="320">
        <v>-1.0190217391304348E-2</v>
      </c>
    </row>
    <row r="18" spans="1:15" ht="15">
      <c r="A18" s="277">
        <v>8</v>
      </c>
      <c r="B18" s="389" t="s">
        <v>39</v>
      </c>
      <c r="C18" s="277" t="s">
        <v>47</v>
      </c>
      <c r="D18" s="316">
        <v>1689.2</v>
      </c>
      <c r="E18" s="316">
        <v>1701.2333333333333</v>
      </c>
      <c r="F18" s="317">
        <v>1664.4666666666667</v>
      </c>
      <c r="G18" s="317">
        <v>1639.7333333333333</v>
      </c>
      <c r="H18" s="317">
        <v>1602.9666666666667</v>
      </c>
      <c r="I18" s="317">
        <v>1725.9666666666667</v>
      </c>
      <c r="J18" s="317">
        <v>1762.7333333333336</v>
      </c>
      <c r="K18" s="317">
        <v>1787.4666666666667</v>
      </c>
      <c r="L18" s="304">
        <v>1738</v>
      </c>
      <c r="M18" s="304">
        <v>1676.5</v>
      </c>
      <c r="N18" s="319">
        <v>1161500</v>
      </c>
      <c r="O18" s="320">
        <v>1.663019693654267E-2</v>
      </c>
    </row>
    <row r="19" spans="1:15" ht="15">
      <c r="A19" s="277">
        <v>9</v>
      </c>
      <c r="B19" s="389" t="s">
        <v>44</v>
      </c>
      <c r="C19" s="277" t="s">
        <v>48</v>
      </c>
      <c r="D19" s="316">
        <v>129</v>
      </c>
      <c r="E19" s="316">
        <v>128.26666666666665</v>
      </c>
      <c r="F19" s="317">
        <v>127.08333333333331</v>
      </c>
      <c r="G19" s="317">
        <v>125.16666666666666</v>
      </c>
      <c r="H19" s="317">
        <v>123.98333333333332</v>
      </c>
      <c r="I19" s="317">
        <v>130.18333333333331</v>
      </c>
      <c r="J19" s="317">
        <v>131.36666666666665</v>
      </c>
      <c r="K19" s="317">
        <v>133.2833333333333</v>
      </c>
      <c r="L19" s="304">
        <v>129.44999999999999</v>
      </c>
      <c r="M19" s="304">
        <v>126.35</v>
      </c>
      <c r="N19" s="319">
        <v>8710000</v>
      </c>
      <c r="O19" s="320">
        <v>-6.2749572162007989E-3</v>
      </c>
    </row>
    <row r="20" spans="1:15" ht="15">
      <c r="A20" s="277">
        <v>10</v>
      </c>
      <c r="B20" s="389" t="s">
        <v>44</v>
      </c>
      <c r="C20" s="277" t="s">
        <v>49</v>
      </c>
      <c r="D20" s="316">
        <v>78.849999999999994</v>
      </c>
      <c r="E20" s="316">
        <v>78.683333333333337</v>
      </c>
      <c r="F20" s="317">
        <v>76.966666666666669</v>
      </c>
      <c r="G20" s="317">
        <v>75.083333333333329</v>
      </c>
      <c r="H20" s="317">
        <v>73.36666666666666</v>
      </c>
      <c r="I20" s="317">
        <v>80.566666666666677</v>
      </c>
      <c r="J20" s="317">
        <v>82.283333333333346</v>
      </c>
      <c r="K20" s="317">
        <v>84.166666666666686</v>
      </c>
      <c r="L20" s="304">
        <v>80.400000000000006</v>
      </c>
      <c r="M20" s="304">
        <v>76.8</v>
      </c>
      <c r="N20" s="319">
        <v>31275000</v>
      </c>
      <c r="O20" s="320">
        <v>-9.055221146296781E-2</v>
      </c>
    </row>
    <row r="21" spans="1:15" ht="15">
      <c r="A21" s="277">
        <v>11</v>
      </c>
      <c r="B21" s="389" t="s">
        <v>50</v>
      </c>
      <c r="C21" s="277" t="s">
        <v>51</v>
      </c>
      <c r="D21" s="316">
        <v>2020.3</v>
      </c>
      <c r="E21" s="316">
        <v>2016.5333333333335</v>
      </c>
      <c r="F21" s="317">
        <v>2005.7666666666671</v>
      </c>
      <c r="G21" s="317">
        <v>1991.2333333333336</v>
      </c>
      <c r="H21" s="317">
        <v>1980.4666666666672</v>
      </c>
      <c r="I21" s="317">
        <v>2031.0666666666671</v>
      </c>
      <c r="J21" s="317">
        <v>2041.8333333333335</v>
      </c>
      <c r="K21" s="317">
        <v>2056.3666666666668</v>
      </c>
      <c r="L21" s="304">
        <v>2027.3</v>
      </c>
      <c r="M21" s="304">
        <v>2002</v>
      </c>
      <c r="N21" s="319">
        <v>3576600</v>
      </c>
      <c r="O21" s="320">
        <v>-3.0968056571567912E-2</v>
      </c>
    </row>
    <row r="22" spans="1:15" ht="15">
      <c r="A22" s="277">
        <v>12</v>
      </c>
      <c r="B22" s="389" t="s">
        <v>52</v>
      </c>
      <c r="C22" s="277" t="s">
        <v>53</v>
      </c>
      <c r="D22" s="316">
        <v>833.05</v>
      </c>
      <c r="E22" s="316">
        <v>836.06666666666661</v>
      </c>
      <c r="F22" s="317">
        <v>820.48333333333323</v>
      </c>
      <c r="G22" s="317">
        <v>807.91666666666663</v>
      </c>
      <c r="H22" s="317">
        <v>792.33333333333326</v>
      </c>
      <c r="I22" s="317">
        <v>848.63333333333321</v>
      </c>
      <c r="J22" s="317">
        <v>864.2166666666667</v>
      </c>
      <c r="K22" s="317">
        <v>876.78333333333319</v>
      </c>
      <c r="L22" s="304">
        <v>851.65</v>
      </c>
      <c r="M22" s="304">
        <v>823.5</v>
      </c>
      <c r="N22" s="319">
        <v>15645500</v>
      </c>
      <c r="O22" s="320">
        <v>3.1630378878793074E-2</v>
      </c>
    </row>
    <row r="23" spans="1:15" ht="15">
      <c r="A23" s="277">
        <v>13</v>
      </c>
      <c r="B23" s="389" t="s">
        <v>54</v>
      </c>
      <c r="C23" s="277" t="s">
        <v>55</v>
      </c>
      <c r="D23" s="316">
        <v>447.65</v>
      </c>
      <c r="E23" s="316">
        <v>446.68333333333334</v>
      </c>
      <c r="F23" s="317">
        <v>441.61666666666667</v>
      </c>
      <c r="G23" s="317">
        <v>435.58333333333331</v>
      </c>
      <c r="H23" s="317">
        <v>430.51666666666665</v>
      </c>
      <c r="I23" s="317">
        <v>452.7166666666667</v>
      </c>
      <c r="J23" s="317">
        <v>457.78333333333342</v>
      </c>
      <c r="K23" s="317">
        <v>463.81666666666672</v>
      </c>
      <c r="L23" s="304">
        <v>451.75</v>
      </c>
      <c r="M23" s="304">
        <v>440.65</v>
      </c>
      <c r="N23" s="319">
        <v>56109600</v>
      </c>
      <c r="O23" s="320">
        <v>4.6391406512252431E-2</v>
      </c>
    </row>
    <row r="24" spans="1:15" ht="15">
      <c r="A24" s="277">
        <v>14</v>
      </c>
      <c r="B24" s="389" t="s">
        <v>44</v>
      </c>
      <c r="C24" s="277" t="s">
        <v>56</v>
      </c>
      <c r="D24" s="316">
        <v>3038.85</v>
      </c>
      <c r="E24" s="316">
        <v>3010.5333333333328</v>
      </c>
      <c r="F24" s="317">
        <v>2974.0166666666655</v>
      </c>
      <c r="G24" s="317">
        <v>2909.1833333333325</v>
      </c>
      <c r="H24" s="317">
        <v>2872.6666666666652</v>
      </c>
      <c r="I24" s="317">
        <v>3075.3666666666659</v>
      </c>
      <c r="J24" s="317">
        <v>3111.8833333333332</v>
      </c>
      <c r="K24" s="317">
        <v>3176.7166666666662</v>
      </c>
      <c r="L24" s="304">
        <v>3047.05</v>
      </c>
      <c r="M24" s="304">
        <v>2945.7</v>
      </c>
      <c r="N24" s="319">
        <v>1521250</v>
      </c>
      <c r="O24" s="320">
        <v>-5.1441932969602491E-2</v>
      </c>
    </row>
    <row r="25" spans="1:15" ht="15">
      <c r="A25" s="277">
        <v>15</v>
      </c>
      <c r="B25" s="389" t="s">
        <v>57</v>
      </c>
      <c r="C25" s="277" t="s">
        <v>58</v>
      </c>
      <c r="D25" s="316">
        <v>6170.3</v>
      </c>
      <c r="E25" s="316">
        <v>6180.8</v>
      </c>
      <c r="F25" s="317">
        <v>6104.6</v>
      </c>
      <c r="G25" s="317">
        <v>6038.9000000000005</v>
      </c>
      <c r="H25" s="317">
        <v>5962.7000000000007</v>
      </c>
      <c r="I25" s="317">
        <v>6246.5</v>
      </c>
      <c r="J25" s="317">
        <v>6322.6999999999989</v>
      </c>
      <c r="K25" s="317">
        <v>6388.4</v>
      </c>
      <c r="L25" s="304">
        <v>6257</v>
      </c>
      <c r="M25" s="304">
        <v>6115.1</v>
      </c>
      <c r="N25" s="319">
        <v>786000</v>
      </c>
      <c r="O25" s="320">
        <v>2.9975429975429974E-2</v>
      </c>
    </row>
    <row r="26" spans="1:15" ht="15">
      <c r="A26" s="277">
        <v>16</v>
      </c>
      <c r="B26" s="389" t="s">
        <v>57</v>
      </c>
      <c r="C26" s="277" t="s">
        <v>59</v>
      </c>
      <c r="D26" s="316">
        <v>3532.4</v>
      </c>
      <c r="E26" s="316">
        <v>3530.9500000000003</v>
      </c>
      <c r="F26" s="317">
        <v>3486.8500000000004</v>
      </c>
      <c r="G26" s="317">
        <v>3441.3</v>
      </c>
      <c r="H26" s="317">
        <v>3397.2000000000003</v>
      </c>
      <c r="I26" s="317">
        <v>3576.5000000000005</v>
      </c>
      <c r="J26" s="317">
        <v>3620.6</v>
      </c>
      <c r="K26" s="317">
        <v>3666.1500000000005</v>
      </c>
      <c r="L26" s="304">
        <v>3575.05</v>
      </c>
      <c r="M26" s="304">
        <v>3485.4</v>
      </c>
      <c r="N26" s="319">
        <v>5103750</v>
      </c>
      <c r="O26" s="320">
        <v>-1.8556800153838759E-2</v>
      </c>
    </row>
    <row r="27" spans="1:15" ht="15">
      <c r="A27" s="277">
        <v>17</v>
      </c>
      <c r="B27" s="389" t="s">
        <v>44</v>
      </c>
      <c r="C27" s="277" t="s">
        <v>60</v>
      </c>
      <c r="D27" s="316">
        <v>1371.4</v>
      </c>
      <c r="E27" s="316">
        <v>1378.7666666666667</v>
      </c>
      <c r="F27" s="317">
        <v>1346.6333333333332</v>
      </c>
      <c r="G27" s="317">
        <v>1321.8666666666666</v>
      </c>
      <c r="H27" s="317">
        <v>1289.7333333333331</v>
      </c>
      <c r="I27" s="317">
        <v>1403.5333333333333</v>
      </c>
      <c r="J27" s="317">
        <v>1435.666666666667</v>
      </c>
      <c r="K27" s="317">
        <v>1460.4333333333334</v>
      </c>
      <c r="L27" s="304">
        <v>1410.9</v>
      </c>
      <c r="M27" s="304">
        <v>1354</v>
      </c>
      <c r="N27" s="319">
        <v>1614400</v>
      </c>
      <c r="O27" s="320">
        <v>3.3811475409836068E-2</v>
      </c>
    </row>
    <row r="28" spans="1:15" ht="15">
      <c r="A28" s="277">
        <v>18</v>
      </c>
      <c r="B28" s="389" t="s">
        <v>54</v>
      </c>
      <c r="C28" s="277" t="s">
        <v>233</v>
      </c>
      <c r="D28" s="316">
        <v>306.2</v>
      </c>
      <c r="E28" s="316">
        <v>306.16666666666663</v>
      </c>
      <c r="F28" s="317">
        <v>303.43333333333328</v>
      </c>
      <c r="G28" s="317">
        <v>300.66666666666663</v>
      </c>
      <c r="H28" s="317">
        <v>297.93333333333328</v>
      </c>
      <c r="I28" s="317">
        <v>308.93333333333328</v>
      </c>
      <c r="J28" s="317">
        <v>311.66666666666663</v>
      </c>
      <c r="K28" s="317">
        <v>314.43333333333328</v>
      </c>
      <c r="L28" s="304">
        <v>308.89999999999998</v>
      </c>
      <c r="M28" s="304">
        <v>303.39999999999998</v>
      </c>
      <c r="N28" s="319">
        <v>19119600</v>
      </c>
      <c r="O28" s="320">
        <v>-2.1013824884792628E-2</v>
      </c>
    </row>
    <row r="29" spans="1:15" ht="15">
      <c r="A29" s="277">
        <v>19</v>
      </c>
      <c r="B29" s="389" t="s">
        <v>54</v>
      </c>
      <c r="C29" s="277" t="s">
        <v>61</v>
      </c>
      <c r="D29" s="316">
        <v>46.45</v>
      </c>
      <c r="E29" s="316">
        <v>46.116666666666674</v>
      </c>
      <c r="F29" s="317">
        <v>45.633333333333347</v>
      </c>
      <c r="G29" s="317">
        <v>44.81666666666667</v>
      </c>
      <c r="H29" s="317">
        <v>44.333333333333343</v>
      </c>
      <c r="I29" s="317">
        <v>46.933333333333351</v>
      </c>
      <c r="J29" s="317">
        <v>47.416666666666671</v>
      </c>
      <c r="K29" s="317">
        <v>48.233333333333356</v>
      </c>
      <c r="L29" s="304">
        <v>46.6</v>
      </c>
      <c r="M29" s="304">
        <v>45.3</v>
      </c>
      <c r="N29" s="319">
        <v>50364400</v>
      </c>
      <c r="O29" s="320">
        <v>-1.2222579607590866E-2</v>
      </c>
    </row>
    <row r="30" spans="1:15" ht="15">
      <c r="A30" s="277">
        <v>20</v>
      </c>
      <c r="B30" s="389" t="s">
        <v>50</v>
      </c>
      <c r="C30" s="277" t="s">
        <v>63</v>
      </c>
      <c r="D30" s="316">
        <v>1333.65</v>
      </c>
      <c r="E30" s="316">
        <v>1335.8166666666666</v>
      </c>
      <c r="F30" s="317">
        <v>1320.8333333333333</v>
      </c>
      <c r="G30" s="317">
        <v>1308.0166666666667</v>
      </c>
      <c r="H30" s="317">
        <v>1293.0333333333333</v>
      </c>
      <c r="I30" s="317">
        <v>1348.6333333333332</v>
      </c>
      <c r="J30" s="317">
        <v>1363.6166666666668</v>
      </c>
      <c r="K30" s="317">
        <v>1376.4333333333332</v>
      </c>
      <c r="L30" s="304">
        <v>1350.8</v>
      </c>
      <c r="M30" s="304">
        <v>1323</v>
      </c>
      <c r="N30" s="319">
        <v>2203850</v>
      </c>
      <c r="O30" s="320">
        <v>-9.3943139678615579E-3</v>
      </c>
    </row>
    <row r="31" spans="1:15" ht="15">
      <c r="A31" s="277">
        <v>21</v>
      </c>
      <c r="B31" s="389" t="s">
        <v>64</v>
      </c>
      <c r="C31" s="277" t="s">
        <v>65</v>
      </c>
      <c r="D31" s="316">
        <v>103.7</v>
      </c>
      <c r="E31" s="316">
        <v>103.91666666666667</v>
      </c>
      <c r="F31" s="317">
        <v>102.18333333333334</v>
      </c>
      <c r="G31" s="317">
        <v>100.66666666666667</v>
      </c>
      <c r="H31" s="317">
        <v>98.933333333333337</v>
      </c>
      <c r="I31" s="317">
        <v>105.43333333333334</v>
      </c>
      <c r="J31" s="317">
        <v>107.16666666666666</v>
      </c>
      <c r="K31" s="317">
        <v>108.68333333333334</v>
      </c>
      <c r="L31" s="304">
        <v>105.65</v>
      </c>
      <c r="M31" s="304">
        <v>102.4</v>
      </c>
      <c r="N31" s="319">
        <v>35811200</v>
      </c>
      <c r="O31" s="320">
        <v>8.4961767204757861E-4</v>
      </c>
    </row>
    <row r="32" spans="1:15" ht="15">
      <c r="A32" s="277">
        <v>22</v>
      </c>
      <c r="B32" s="389" t="s">
        <v>50</v>
      </c>
      <c r="C32" s="277" t="s">
        <v>66</v>
      </c>
      <c r="D32" s="316">
        <v>584.65</v>
      </c>
      <c r="E32" s="316">
        <v>583.08333333333337</v>
      </c>
      <c r="F32" s="317">
        <v>578.2166666666667</v>
      </c>
      <c r="G32" s="317">
        <v>571.7833333333333</v>
      </c>
      <c r="H32" s="317">
        <v>566.91666666666663</v>
      </c>
      <c r="I32" s="317">
        <v>589.51666666666677</v>
      </c>
      <c r="J32" s="317">
        <v>594.38333333333333</v>
      </c>
      <c r="K32" s="317">
        <v>600.81666666666683</v>
      </c>
      <c r="L32" s="304">
        <v>587.95000000000005</v>
      </c>
      <c r="M32" s="304">
        <v>576.65</v>
      </c>
      <c r="N32" s="319">
        <v>3040400</v>
      </c>
      <c r="O32" s="320">
        <v>-1.2151536812008578E-2</v>
      </c>
    </row>
    <row r="33" spans="1:15" ht="15">
      <c r="A33" s="277">
        <v>23</v>
      </c>
      <c r="B33" s="389" t="s">
        <v>44</v>
      </c>
      <c r="C33" s="277" t="s">
        <v>67</v>
      </c>
      <c r="D33" s="316">
        <v>481.9</v>
      </c>
      <c r="E33" s="316">
        <v>482.01666666666665</v>
      </c>
      <c r="F33" s="317">
        <v>475.63333333333333</v>
      </c>
      <c r="G33" s="317">
        <v>469.36666666666667</v>
      </c>
      <c r="H33" s="317">
        <v>462.98333333333335</v>
      </c>
      <c r="I33" s="317">
        <v>488.2833333333333</v>
      </c>
      <c r="J33" s="317">
        <v>494.66666666666663</v>
      </c>
      <c r="K33" s="317">
        <v>500.93333333333328</v>
      </c>
      <c r="L33" s="304">
        <v>488.4</v>
      </c>
      <c r="M33" s="304">
        <v>475.75</v>
      </c>
      <c r="N33" s="319">
        <v>6625500</v>
      </c>
      <c r="O33" s="320">
        <v>2.3875753361149745E-2</v>
      </c>
    </row>
    <row r="34" spans="1:15" ht="15">
      <c r="A34" s="277">
        <v>24</v>
      </c>
      <c r="B34" s="389" t="s">
        <v>68</v>
      </c>
      <c r="C34" s="277" t="s">
        <v>69</v>
      </c>
      <c r="D34" s="316">
        <v>482.6</v>
      </c>
      <c r="E34" s="316">
        <v>485.15000000000003</v>
      </c>
      <c r="F34" s="317">
        <v>478.80000000000007</v>
      </c>
      <c r="G34" s="317">
        <v>475.00000000000006</v>
      </c>
      <c r="H34" s="317">
        <v>468.65000000000009</v>
      </c>
      <c r="I34" s="317">
        <v>488.95000000000005</v>
      </c>
      <c r="J34" s="317">
        <v>495.30000000000007</v>
      </c>
      <c r="K34" s="317">
        <v>499.1</v>
      </c>
      <c r="L34" s="304">
        <v>491.5</v>
      </c>
      <c r="M34" s="304">
        <v>481.35</v>
      </c>
      <c r="N34" s="319">
        <v>139034163</v>
      </c>
      <c r="O34" s="320">
        <v>-7.7149688891237434E-3</v>
      </c>
    </row>
    <row r="35" spans="1:15" ht="15">
      <c r="A35" s="277">
        <v>25</v>
      </c>
      <c r="B35" s="389" t="s">
        <v>64</v>
      </c>
      <c r="C35" s="277" t="s">
        <v>70</v>
      </c>
      <c r="D35" s="316">
        <v>35.65</v>
      </c>
      <c r="E35" s="316">
        <v>35.75</v>
      </c>
      <c r="F35" s="317">
        <v>35.5</v>
      </c>
      <c r="G35" s="317">
        <v>35.35</v>
      </c>
      <c r="H35" s="317">
        <v>35.1</v>
      </c>
      <c r="I35" s="317">
        <v>35.9</v>
      </c>
      <c r="J35" s="317">
        <v>36.15</v>
      </c>
      <c r="K35" s="317">
        <v>36.299999999999997</v>
      </c>
      <c r="L35" s="304">
        <v>36</v>
      </c>
      <c r="M35" s="304">
        <v>35.6</v>
      </c>
      <c r="N35" s="319">
        <v>58128000</v>
      </c>
      <c r="O35" s="320">
        <v>-8.5959885386819486E-3</v>
      </c>
    </row>
    <row r="36" spans="1:15" ht="15">
      <c r="A36" s="277">
        <v>26</v>
      </c>
      <c r="B36" s="389" t="s">
        <v>52</v>
      </c>
      <c r="C36" s="277" t="s">
        <v>71</v>
      </c>
      <c r="D36" s="316">
        <v>439.15</v>
      </c>
      <c r="E36" s="316">
        <v>442.8</v>
      </c>
      <c r="F36" s="317">
        <v>431.6</v>
      </c>
      <c r="G36" s="317">
        <v>424.05</v>
      </c>
      <c r="H36" s="317">
        <v>412.85</v>
      </c>
      <c r="I36" s="317">
        <v>450.35</v>
      </c>
      <c r="J36" s="317">
        <v>461.54999999999995</v>
      </c>
      <c r="K36" s="317">
        <v>469.1</v>
      </c>
      <c r="L36" s="304">
        <v>454</v>
      </c>
      <c r="M36" s="304">
        <v>435.25</v>
      </c>
      <c r="N36" s="319">
        <v>14209400</v>
      </c>
      <c r="O36" s="320">
        <v>-1.7773469058006139E-3</v>
      </c>
    </row>
    <row r="37" spans="1:15" ht="15">
      <c r="A37" s="277">
        <v>27</v>
      </c>
      <c r="B37" s="389" t="s">
        <v>44</v>
      </c>
      <c r="C37" s="277" t="s">
        <v>72</v>
      </c>
      <c r="D37" s="316">
        <v>13155.05</v>
      </c>
      <c r="E37" s="316">
        <v>13140.733333333332</v>
      </c>
      <c r="F37" s="317">
        <v>12963.366666666663</v>
      </c>
      <c r="G37" s="317">
        <v>12771.683333333331</v>
      </c>
      <c r="H37" s="317">
        <v>12594.316666666662</v>
      </c>
      <c r="I37" s="317">
        <v>13332.416666666664</v>
      </c>
      <c r="J37" s="317">
        <v>13509.783333333333</v>
      </c>
      <c r="K37" s="317">
        <v>13701.466666666665</v>
      </c>
      <c r="L37" s="304">
        <v>13318.1</v>
      </c>
      <c r="M37" s="304">
        <v>12949.05</v>
      </c>
      <c r="N37" s="319">
        <v>94850</v>
      </c>
      <c r="O37" s="320">
        <v>-2.0144628099173553E-2</v>
      </c>
    </row>
    <row r="38" spans="1:15" ht="15">
      <c r="A38" s="277">
        <v>28</v>
      </c>
      <c r="B38" s="389" t="s">
        <v>73</v>
      </c>
      <c r="C38" s="277" t="s">
        <v>74</v>
      </c>
      <c r="D38" s="316">
        <v>414.15</v>
      </c>
      <c r="E38" s="316">
        <v>415.7166666666667</v>
      </c>
      <c r="F38" s="317">
        <v>410.03333333333342</v>
      </c>
      <c r="G38" s="317">
        <v>405.91666666666674</v>
      </c>
      <c r="H38" s="317">
        <v>400.23333333333346</v>
      </c>
      <c r="I38" s="317">
        <v>419.83333333333337</v>
      </c>
      <c r="J38" s="317">
        <v>425.51666666666665</v>
      </c>
      <c r="K38" s="317">
        <v>429.63333333333333</v>
      </c>
      <c r="L38" s="304">
        <v>421.4</v>
      </c>
      <c r="M38" s="304">
        <v>411.6</v>
      </c>
      <c r="N38" s="319">
        <v>22867200</v>
      </c>
      <c r="O38" s="320">
        <v>-1.3434806243690301E-2</v>
      </c>
    </row>
    <row r="39" spans="1:15" ht="15">
      <c r="A39" s="277">
        <v>29</v>
      </c>
      <c r="B39" s="389" t="s">
        <v>50</v>
      </c>
      <c r="C39" s="277" t="s">
        <v>75</v>
      </c>
      <c r="D39" s="316">
        <v>3855.85</v>
      </c>
      <c r="E39" s="316">
        <v>3822.35</v>
      </c>
      <c r="F39" s="317">
        <v>3779.7999999999997</v>
      </c>
      <c r="G39" s="317">
        <v>3703.75</v>
      </c>
      <c r="H39" s="317">
        <v>3661.2</v>
      </c>
      <c r="I39" s="317">
        <v>3898.3999999999996</v>
      </c>
      <c r="J39" s="317">
        <v>3940.95</v>
      </c>
      <c r="K39" s="317">
        <v>4016.9999999999995</v>
      </c>
      <c r="L39" s="304">
        <v>3864.9</v>
      </c>
      <c r="M39" s="304">
        <v>3746.3</v>
      </c>
      <c r="N39" s="319">
        <v>1106200</v>
      </c>
      <c r="O39" s="320">
        <v>1.2632735261808862E-2</v>
      </c>
    </row>
    <row r="40" spans="1:15" ht="15">
      <c r="A40" s="277">
        <v>30</v>
      </c>
      <c r="B40" s="389" t="s">
        <v>52</v>
      </c>
      <c r="C40" s="277" t="s">
        <v>76</v>
      </c>
      <c r="D40" s="316">
        <v>389.3</v>
      </c>
      <c r="E40" s="316">
        <v>385.11666666666662</v>
      </c>
      <c r="F40" s="317">
        <v>379.23333333333323</v>
      </c>
      <c r="G40" s="317">
        <v>369.16666666666663</v>
      </c>
      <c r="H40" s="317">
        <v>363.28333333333325</v>
      </c>
      <c r="I40" s="317">
        <v>395.18333333333322</v>
      </c>
      <c r="J40" s="317">
        <v>401.06666666666655</v>
      </c>
      <c r="K40" s="317">
        <v>411.13333333333321</v>
      </c>
      <c r="L40" s="304">
        <v>391</v>
      </c>
      <c r="M40" s="304">
        <v>375.05</v>
      </c>
      <c r="N40" s="319">
        <v>9515000</v>
      </c>
      <c r="O40" s="320">
        <v>-1.4357338195077484E-2</v>
      </c>
    </row>
    <row r="41" spans="1:15" ht="15">
      <c r="A41" s="277">
        <v>31</v>
      </c>
      <c r="B41" s="389" t="s">
        <v>54</v>
      </c>
      <c r="C41" s="277" t="s">
        <v>77</v>
      </c>
      <c r="D41" s="316">
        <v>100.5</v>
      </c>
      <c r="E41" s="316">
        <v>100.56666666666666</v>
      </c>
      <c r="F41" s="317">
        <v>99.433333333333323</v>
      </c>
      <c r="G41" s="317">
        <v>98.36666666666666</v>
      </c>
      <c r="H41" s="317">
        <v>97.23333333333332</v>
      </c>
      <c r="I41" s="317">
        <v>101.63333333333333</v>
      </c>
      <c r="J41" s="317">
        <v>102.76666666666665</v>
      </c>
      <c r="K41" s="317">
        <v>103.83333333333333</v>
      </c>
      <c r="L41" s="304">
        <v>101.7</v>
      </c>
      <c r="M41" s="304">
        <v>99.5</v>
      </c>
      <c r="N41" s="319">
        <v>11995000</v>
      </c>
      <c r="O41" s="320">
        <v>-1.1536876802637E-2</v>
      </c>
    </row>
    <row r="42" spans="1:15" ht="15">
      <c r="A42" s="277">
        <v>32</v>
      </c>
      <c r="B42" s="389" t="s">
        <v>57</v>
      </c>
      <c r="C42" s="277" t="s">
        <v>82</v>
      </c>
      <c r="D42" s="316">
        <v>237.85</v>
      </c>
      <c r="E42" s="316">
        <v>236.4</v>
      </c>
      <c r="F42" s="317">
        <v>234.3</v>
      </c>
      <c r="G42" s="317">
        <v>230.75</v>
      </c>
      <c r="H42" s="317">
        <v>228.65</v>
      </c>
      <c r="I42" s="317">
        <v>239.95000000000002</v>
      </c>
      <c r="J42" s="317">
        <v>242.04999999999998</v>
      </c>
      <c r="K42" s="317">
        <v>245.60000000000002</v>
      </c>
      <c r="L42" s="304">
        <v>238.5</v>
      </c>
      <c r="M42" s="304">
        <v>232.85</v>
      </c>
      <c r="N42" s="319">
        <v>5867500</v>
      </c>
      <c r="O42" s="320">
        <v>7.5618698441796514E-2</v>
      </c>
    </row>
    <row r="43" spans="1:15" ht="15">
      <c r="A43" s="277">
        <v>33</v>
      </c>
      <c r="B43" s="389" t="s">
        <v>52</v>
      </c>
      <c r="C43" s="277" t="s">
        <v>83</v>
      </c>
      <c r="D43" s="316">
        <v>754.75</v>
      </c>
      <c r="E43" s="316">
        <v>748.51666666666677</v>
      </c>
      <c r="F43" s="317">
        <v>739.38333333333355</v>
      </c>
      <c r="G43" s="317">
        <v>724.01666666666677</v>
      </c>
      <c r="H43" s="317">
        <v>714.88333333333355</v>
      </c>
      <c r="I43" s="317">
        <v>763.88333333333355</v>
      </c>
      <c r="J43" s="317">
        <v>773.01666666666677</v>
      </c>
      <c r="K43" s="317">
        <v>788.38333333333355</v>
      </c>
      <c r="L43" s="304">
        <v>757.65</v>
      </c>
      <c r="M43" s="304">
        <v>733.15</v>
      </c>
      <c r="N43" s="319">
        <v>14608100</v>
      </c>
      <c r="O43" s="320">
        <v>-1.2826144250197662E-2</v>
      </c>
    </row>
    <row r="44" spans="1:15" ht="15">
      <c r="A44" s="277">
        <v>34</v>
      </c>
      <c r="B44" s="389" t="s">
        <v>39</v>
      </c>
      <c r="C44" s="277" t="s">
        <v>84</v>
      </c>
      <c r="D44" s="316">
        <v>124.25</v>
      </c>
      <c r="E44" s="316">
        <v>124.18333333333332</v>
      </c>
      <c r="F44" s="317">
        <v>123.41666666666664</v>
      </c>
      <c r="G44" s="317">
        <v>122.58333333333331</v>
      </c>
      <c r="H44" s="317">
        <v>121.81666666666663</v>
      </c>
      <c r="I44" s="317">
        <v>125.01666666666665</v>
      </c>
      <c r="J44" s="317">
        <v>125.78333333333333</v>
      </c>
      <c r="K44" s="317">
        <v>126.61666666666666</v>
      </c>
      <c r="L44" s="304">
        <v>124.95</v>
      </c>
      <c r="M44" s="304">
        <v>123.35</v>
      </c>
      <c r="N44" s="319">
        <v>42664700</v>
      </c>
      <c r="O44" s="320">
        <v>5.4407461594732989E-2</v>
      </c>
    </row>
    <row r="45" spans="1:15" ht="15">
      <c r="A45" s="277">
        <v>35</v>
      </c>
      <c r="B45" s="430" t="s">
        <v>107</v>
      </c>
      <c r="C45" s="277" t="s">
        <v>3642</v>
      </c>
      <c r="D45" s="316">
        <v>2188.65</v>
      </c>
      <c r="E45" s="316">
        <v>2176.5499999999997</v>
      </c>
      <c r="F45" s="317">
        <v>2150.0999999999995</v>
      </c>
      <c r="G45" s="317">
        <v>2111.5499999999997</v>
      </c>
      <c r="H45" s="317">
        <v>2085.0999999999995</v>
      </c>
      <c r="I45" s="317">
        <v>2215.0999999999995</v>
      </c>
      <c r="J45" s="317">
        <v>2241.5499999999993</v>
      </c>
      <c r="K45" s="317">
        <v>2280.0999999999995</v>
      </c>
      <c r="L45" s="304">
        <v>2203</v>
      </c>
      <c r="M45" s="304">
        <v>2138</v>
      </c>
      <c r="N45" s="319">
        <v>568875</v>
      </c>
      <c r="O45" s="320">
        <v>2.6437541308658294E-3</v>
      </c>
    </row>
    <row r="46" spans="1:15" ht="15">
      <c r="A46" s="277">
        <v>36</v>
      </c>
      <c r="B46" s="389" t="s">
        <v>50</v>
      </c>
      <c r="C46" s="277" t="s">
        <v>85</v>
      </c>
      <c r="D46" s="316">
        <v>1422.7</v>
      </c>
      <c r="E46" s="316">
        <v>1420.3666666666668</v>
      </c>
      <c r="F46" s="317">
        <v>1415.3333333333335</v>
      </c>
      <c r="G46" s="317">
        <v>1407.9666666666667</v>
      </c>
      <c r="H46" s="317">
        <v>1402.9333333333334</v>
      </c>
      <c r="I46" s="317">
        <v>1427.7333333333336</v>
      </c>
      <c r="J46" s="317">
        <v>1432.7666666666669</v>
      </c>
      <c r="K46" s="317">
        <v>1440.1333333333337</v>
      </c>
      <c r="L46" s="304">
        <v>1425.4</v>
      </c>
      <c r="M46" s="304">
        <v>1413</v>
      </c>
      <c r="N46" s="319">
        <v>2543100</v>
      </c>
      <c r="O46" s="320">
        <v>-2.2861753630984399E-2</v>
      </c>
    </row>
    <row r="47" spans="1:15" ht="15">
      <c r="A47" s="277">
        <v>37</v>
      </c>
      <c r="B47" s="389" t="s">
        <v>39</v>
      </c>
      <c r="C47" s="277" t="s">
        <v>86</v>
      </c>
      <c r="D47" s="316">
        <v>385.65</v>
      </c>
      <c r="E47" s="316">
        <v>385.4666666666667</v>
      </c>
      <c r="F47" s="317">
        <v>382.43333333333339</v>
      </c>
      <c r="G47" s="317">
        <v>379.2166666666667</v>
      </c>
      <c r="H47" s="317">
        <v>376.18333333333339</v>
      </c>
      <c r="I47" s="317">
        <v>388.68333333333339</v>
      </c>
      <c r="J47" s="317">
        <v>391.7166666666667</v>
      </c>
      <c r="K47" s="317">
        <v>394.93333333333339</v>
      </c>
      <c r="L47" s="304">
        <v>388.5</v>
      </c>
      <c r="M47" s="304">
        <v>382.25</v>
      </c>
      <c r="N47" s="319">
        <v>6997551</v>
      </c>
      <c r="O47" s="320">
        <v>-1.7837235228539577E-3</v>
      </c>
    </row>
    <row r="48" spans="1:15" ht="15">
      <c r="A48" s="277">
        <v>38</v>
      </c>
      <c r="B48" s="389" t="s">
        <v>64</v>
      </c>
      <c r="C48" s="277" t="s">
        <v>87</v>
      </c>
      <c r="D48" s="316">
        <v>484.05</v>
      </c>
      <c r="E48" s="316">
        <v>483.7166666666667</v>
      </c>
      <c r="F48" s="317">
        <v>476.08333333333337</v>
      </c>
      <c r="G48" s="317">
        <v>468.11666666666667</v>
      </c>
      <c r="H48" s="317">
        <v>460.48333333333335</v>
      </c>
      <c r="I48" s="317">
        <v>491.68333333333339</v>
      </c>
      <c r="J48" s="317">
        <v>499.31666666666672</v>
      </c>
      <c r="K48" s="317">
        <v>507.28333333333342</v>
      </c>
      <c r="L48" s="304">
        <v>491.35</v>
      </c>
      <c r="M48" s="304">
        <v>475.75</v>
      </c>
      <c r="N48" s="319">
        <v>2461200</v>
      </c>
      <c r="O48" s="320">
        <v>4.4074436826640551E-3</v>
      </c>
    </row>
    <row r="49" spans="1:15" ht="15">
      <c r="A49" s="277">
        <v>39</v>
      </c>
      <c r="B49" s="389" t="s">
        <v>50</v>
      </c>
      <c r="C49" s="277" t="s">
        <v>88</v>
      </c>
      <c r="D49" s="316">
        <v>510.1</v>
      </c>
      <c r="E49" s="316">
        <v>509.2833333333333</v>
      </c>
      <c r="F49" s="317">
        <v>505.41666666666663</v>
      </c>
      <c r="G49" s="317">
        <v>500.73333333333335</v>
      </c>
      <c r="H49" s="317">
        <v>496.86666666666667</v>
      </c>
      <c r="I49" s="317">
        <v>513.96666666666658</v>
      </c>
      <c r="J49" s="317">
        <v>517.83333333333326</v>
      </c>
      <c r="K49" s="317">
        <v>522.51666666666654</v>
      </c>
      <c r="L49" s="304">
        <v>513.15</v>
      </c>
      <c r="M49" s="304">
        <v>504.6</v>
      </c>
      <c r="N49" s="319">
        <v>9803750</v>
      </c>
      <c r="O49" s="320">
        <v>-2.8369672943508423E-2</v>
      </c>
    </row>
    <row r="50" spans="1:15" ht="15">
      <c r="A50" s="277">
        <v>40</v>
      </c>
      <c r="B50" s="389" t="s">
        <v>52</v>
      </c>
      <c r="C50" s="277" t="s">
        <v>91</v>
      </c>
      <c r="D50" s="316">
        <v>3254.95</v>
      </c>
      <c r="E50" s="316">
        <v>3239.1166666666663</v>
      </c>
      <c r="F50" s="317">
        <v>3202.5333333333328</v>
      </c>
      <c r="G50" s="317">
        <v>3150.1166666666663</v>
      </c>
      <c r="H50" s="317">
        <v>3113.5333333333328</v>
      </c>
      <c r="I50" s="317">
        <v>3291.5333333333328</v>
      </c>
      <c r="J50" s="317">
        <v>3328.1166666666659</v>
      </c>
      <c r="K50" s="317">
        <v>3380.5333333333328</v>
      </c>
      <c r="L50" s="304">
        <v>3275.7</v>
      </c>
      <c r="M50" s="304">
        <v>3186.7</v>
      </c>
      <c r="N50" s="319">
        <v>3284000</v>
      </c>
      <c r="O50" s="320">
        <v>7.9803560466543896E-3</v>
      </c>
    </row>
    <row r="51" spans="1:15" ht="15">
      <c r="A51" s="277">
        <v>41</v>
      </c>
      <c r="B51" s="389" t="s">
        <v>92</v>
      </c>
      <c r="C51" s="277" t="s">
        <v>93</v>
      </c>
      <c r="D51" s="316">
        <v>164.05</v>
      </c>
      <c r="E51" s="316">
        <v>161.08333333333334</v>
      </c>
      <c r="F51" s="317">
        <v>157.36666666666667</v>
      </c>
      <c r="G51" s="317">
        <v>150.68333333333334</v>
      </c>
      <c r="H51" s="317">
        <v>146.96666666666667</v>
      </c>
      <c r="I51" s="317">
        <v>167.76666666666668</v>
      </c>
      <c r="J51" s="317">
        <v>171.48333333333332</v>
      </c>
      <c r="K51" s="317">
        <v>178.16666666666669</v>
      </c>
      <c r="L51" s="304">
        <v>164.8</v>
      </c>
      <c r="M51" s="304">
        <v>154.4</v>
      </c>
      <c r="N51" s="319">
        <v>31838400</v>
      </c>
      <c r="O51" s="320">
        <v>6.2789160608063443E-2</v>
      </c>
    </row>
    <row r="52" spans="1:15" ht="15">
      <c r="A52" s="277">
        <v>42</v>
      </c>
      <c r="B52" s="389" t="s">
        <v>52</v>
      </c>
      <c r="C52" s="277" t="s">
        <v>94</v>
      </c>
      <c r="D52" s="316">
        <v>4638.8</v>
      </c>
      <c r="E52" s="316">
        <v>4573.75</v>
      </c>
      <c r="F52" s="317">
        <v>4489.05</v>
      </c>
      <c r="G52" s="317">
        <v>4339.3</v>
      </c>
      <c r="H52" s="317">
        <v>4254.6000000000004</v>
      </c>
      <c r="I52" s="317">
        <v>4723.5</v>
      </c>
      <c r="J52" s="317">
        <v>4808.2000000000007</v>
      </c>
      <c r="K52" s="317">
        <v>4957.95</v>
      </c>
      <c r="L52" s="304">
        <v>4658.45</v>
      </c>
      <c r="M52" s="304">
        <v>4424</v>
      </c>
      <c r="N52" s="319">
        <v>3075500</v>
      </c>
      <c r="O52" s="320">
        <v>2.7478493276538878E-2</v>
      </c>
    </row>
    <row r="53" spans="1:15" ht="15">
      <c r="A53" s="277">
        <v>43</v>
      </c>
      <c r="B53" s="389" t="s">
        <v>44</v>
      </c>
      <c r="C53" s="277" t="s">
        <v>95</v>
      </c>
      <c r="D53" s="316">
        <v>2172.25</v>
      </c>
      <c r="E53" s="316">
        <v>2172.6666666666665</v>
      </c>
      <c r="F53" s="317">
        <v>2151.2833333333328</v>
      </c>
      <c r="G53" s="317">
        <v>2130.3166666666662</v>
      </c>
      <c r="H53" s="317">
        <v>2108.9333333333325</v>
      </c>
      <c r="I53" s="317">
        <v>2193.6333333333332</v>
      </c>
      <c r="J53" s="317">
        <v>2215.0166666666673</v>
      </c>
      <c r="K53" s="317">
        <v>2235.9833333333336</v>
      </c>
      <c r="L53" s="304">
        <v>2194.0500000000002</v>
      </c>
      <c r="M53" s="304">
        <v>2151.6999999999998</v>
      </c>
      <c r="N53" s="319">
        <v>2326800</v>
      </c>
      <c r="O53" s="320">
        <v>8.6481565771506595E-3</v>
      </c>
    </row>
    <row r="54" spans="1:15" ht="15">
      <c r="A54" s="277">
        <v>44</v>
      </c>
      <c r="B54" s="389" t="s">
        <v>44</v>
      </c>
      <c r="C54" s="277" t="s">
        <v>97</v>
      </c>
      <c r="D54" s="316">
        <v>1256.5999999999999</v>
      </c>
      <c r="E54" s="316">
        <v>1256.8666666666666</v>
      </c>
      <c r="F54" s="317">
        <v>1243.7333333333331</v>
      </c>
      <c r="G54" s="317">
        <v>1230.8666666666666</v>
      </c>
      <c r="H54" s="317">
        <v>1217.7333333333331</v>
      </c>
      <c r="I54" s="317">
        <v>1269.7333333333331</v>
      </c>
      <c r="J54" s="317">
        <v>1282.8666666666668</v>
      </c>
      <c r="K54" s="317">
        <v>1295.7333333333331</v>
      </c>
      <c r="L54" s="304">
        <v>1270</v>
      </c>
      <c r="M54" s="304">
        <v>1244</v>
      </c>
      <c r="N54" s="319">
        <v>2652100</v>
      </c>
      <c r="O54" s="320">
        <v>-3.7524950099800398E-2</v>
      </c>
    </row>
    <row r="55" spans="1:15" ht="15">
      <c r="A55" s="277">
        <v>45</v>
      </c>
      <c r="B55" s="389" t="s">
        <v>44</v>
      </c>
      <c r="C55" s="277" t="s">
        <v>98</v>
      </c>
      <c r="D55" s="316">
        <v>166.25</v>
      </c>
      <c r="E55" s="316">
        <v>165.36666666666667</v>
      </c>
      <c r="F55" s="317">
        <v>163.53333333333336</v>
      </c>
      <c r="G55" s="317">
        <v>160.81666666666669</v>
      </c>
      <c r="H55" s="317">
        <v>158.98333333333338</v>
      </c>
      <c r="I55" s="317">
        <v>168.08333333333334</v>
      </c>
      <c r="J55" s="317">
        <v>169.91666666666666</v>
      </c>
      <c r="K55" s="317">
        <v>172.63333333333333</v>
      </c>
      <c r="L55" s="304">
        <v>167.2</v>
      </c>
      <c r="M55" s="304">
        <v>162.65</v>
      </c>
      <c r="N55" s="319">
        <v>9104400</v>
      </c>
      <c r="O55" s="320">
        <v>-4.0955631399317405E-2</v>
      </c>
    </row>
    <row r="56" spans="1:15" ht="15">
      <c r="A56" s="277">
        <v>46</v>
      </c>
      <c r="B56" s="389" t="s">
        <v>54</v>
      </c>
      <c r="C56" s="277" t="s">
        <v>99</v>
      </c>
      <c r="D56" s="316">
        <v>53.8</v>
      </c>
      <c r="E56" s="316">
        <v>53.75</v>
      </c>
      <c r="F56" s="317">
        <v>52.95</v>
      </c>
      <c r="G56" s="317">
        <v>52.1</v>
      </c>
      <c r="H56" s="317">
        <v>51.300000000000004</v>
      </c>
      <c r="I56" s="317">
        <v>54.6</v>
      </c>
      <c r="J56" s="317">
        <v>55.4</v>
      </c>
      <c r="K56" s="317">
        <v>56.25</v>
      </c>
      <c r="L56" s="304">
        <v>54.55</v>
      </c>
      <c r="M56" s="304">
        <v>52.9</v>
      </c>
      <c r="N56" s="319">
        <v>95676000</v>
      </c>
      <c r="O56" s="320">
        <v>4.2125729099157488E-2</v>
      </c>
    </row>
    <row r="57" spans="1:15" ht="15">
      <c r="A57" s="277">
        <v>47</v>
      </c>
      <c r="B57" s="389" t="s">
        <v>73</v>
      </c>
      <c r="C57" s="277" t="s">
        <v>100</v>
      </c>
      <c r="D57" s="316">
        <v>92.2</v>
      </c>
      <c r="E57" s="316">
        <v>92.133333333333326</v>
      </c>
      <c r="F57" s="317">
        <v>91.466666666666654</v>
      </c>
      <c r="G57" s="317">
        <v>90.733333333333334</v>
      </c>
      <c r="H57" s="317">
        <v>90.066666666666663</v>
      </c>
      <c r="I57" s="317">
        <v>92.866666666666646</v>
      </c>
      <c r="J57" s="317">
        <v>93.533333333333331</v>
      </c>
      <c r="K57" s="317">
        <v>94.266666666666637</v>
      </c>
      <c r="L57" s="304">
        <v>92.8</v>
      </c>
      <c r="M57" s="304">
        <v>91.4</v>
      </c>
      <c r="N57" s="319">
        <v>26211700</v>
      </c>
      <c r="O57" s="320">
        <v>-4.402224281742354E-3</v>
      </c>
    </row>
    <row r="58" spans="1:15" ht="15">
      <c r="A58" s="277">
        <v>48</v>
      </c>
      <c r="B58" s="389" t="s">
        <v>52</v>
      </c>
      <c r="C58" s="277" t="s">
        <v>101</v>
      </c>
      <c r="D58" s="316">
        <v>499.1</v>
      </c>
      <c r="E58" s="316">
        <v>496.88333333333338</v>
      </c>
      <c r="F58" s="317">
        <v>490.46666666666675</v>
      </c>
      <c r="G58" s="317">
        <v>481.83333333333337</v>
      </c>
      <c r="H58" s="317">
        <v>475.41666666666674</v>
      </c>
      <c r="I58" s="317">
        <v>505.51666666666677</v>
      </c>
      <c r="J58" s="317">
        <v>511.93333333333339</v>
      </c>
      <c r="K58" s="317">
        <v>520.56666666666683</v>
      </c>
      <c r="L58" s="304">
        <v>503.3</v>
      </c>
      <c r="M58" s="304">
        <v>488.25</v>
      </c>
      <c r="N58" s="319">
        <v>7925800</v>
      </c>
      <c r="O58" s="320">
        <v>4.7734873821830344E-2</v>
      </c>
    </row>
    <row r="59" spans="1:15" ht="15">
      <c r="A59" s="277">
        <v>49</v>
      </c>
      <c r="B59" s="389" t="s">
        <v>102</v>
      </c>
      <c r="C59" s="277" t="s">
        <v>103</v>
      </c>
      <c r="D59" s="316">
        <v>23.95</v>
      </c>
      <c r="E59" s="316">
        <v>23.933333333333334</v>
      </c>
      <c r="F59" s="317">
        <v>23.716666666666669</v>
      </c>
      <c r="G59" s="317">
        <v>23.483333333333334</v>
      </c>
      <c r="H59" s="317">
        <v>23.266666666666669</v>
      </c>
      <c r="I59" s="317">
        <v>24.166666666666668</v>
      </c>
      <c r="J59" s="317">
        <v>24.383333333333329</v>
      </c>
      <c r="K59" s="317">
        <v>24.616666666666667</v>
      </c>
      <c r="L59" s="304">
        <v>24.15</v>
      </c>
      <c r="M59" s="304">
        <v>23.7</v>
      </c>
      <c r="N59" s="319">
        <v>89730000</v>
      </c>
      <c r="O59" s="320">
        <v>3.5844155844155845E-2</v>
      </c>
    </row>
    <row r="60" spans="1:15" ht="15">
      <c r="A60" s="277">
        <v>50</v>
      </c>
      <c r="B60" s="389" t="s">
        <v>50</v>
      </c>
      <c r="C60" s="277" t="s">
        <v>104</v>
      </c>
      <c r="D60" s="316">
        <v>708.35</v>
      </c>
      <c r="E60" s="316">
        <v>707.69999999999993</v>
      </c>
      <c r="F60" s="317">
        <v>701.74999999999989</v>
      </c>
      <c r="G60" s="317">
        <v>695.15</v>
      </c>
      <c r="H60" s="317">
        <v>689.19999999999993</v>
      </c>
      <c r="I60" s="317">
        <v>714.29999999999984</v>
      </c>
      <c r="J60" s="317">
        <v>720.24999999999989</v>
      </c>
      <c r="K60" s="317">
        <v>726.8499999999998</v>
      </c>
      <c r="L60" s="304">
        <v>713.65</v>
      </c>
      <c r="M60" s="304">
        <v>701.1</v>
      </c>
      <c r="N60" s="319">
        <v>4875000</v>
      </c>
      <c r="O60" s="320">
        <v>-6.1500615006150063E-4</v>
      </c>
    </row>
    <row r="61" spans="1:15" ht="15">
      <c r="A61" s="277">
        <v>51</v>
      </c>
      <c r="B61" s="430" t="s">
        <v>39</v>
      </c>
      <c r="C61" s="277" t="s">
        <v>248</v>
      </c>
      <c r="D61" s="316">
        <v>907.55</v>
      </c>
      <c r="E61" s="316">
        <v>905.18333333333339</v>
      </c>
      <c r="F61" s="317">
        <v>898.36666666666679</v>
      </c>
      <c r="G61" s="317">
        <v>889.18333333333339</v>
      </c>
      <c r="H61" s="317">
        <v>882.36666666666679</v>
      </c>
      <c r="I61" s="317">
        <v>914.36666666666679</v>
      </c>
      <c r="J61" s="317">
        <v>921.18333333333339</v>
      </c>
      <c r="K61" s="317">
        <v>930.36666666666679</v>
      </c>
      <c r="L61" s="304">
        <v>912</v>
      </c>
      <c r="M61" s="304">
        <v>896</v>
      </c>
      <c r="N61" s="319">
        <v>758550</v>
      </c>
      <c r="O61" s="320">
        <v>-7.6530612244897957E-3</v>
      </c>
    </row>
    <row r="62" spans="1:15" ht="15">
      <c r="A62" s="277">
        <v>52</v>
      </c>
      <c r="B62" s="389" t="s">
        <v>37</v>
      </c>
      <c r="C62" s="277" t="s">
        <v>105</v>
      </c>
      <c r="D62" s="316">
        <v>723.25</v>
      </c>
      <c r="E62" s="316">
        <v>725.85</v>
      </c>
      <c r="F62" s="317">
        <v>712.40000000000009</v>
      </c>
      <c r="G62" s="317">
        <v>701.55000000000007</v>
      </c>
      <c r="H62" s="317">
        <v>688.10000000000014</v>
      </c>
      <c r="I62" s="317">
        <v>736.7</v>
      </c>
      <c r="J62" s="317">
        <v>750.15000000000009</v>
      </c>
      <c r="K62" s="317">
        <v>761</v>
      </c>
      <c r="L62" s="304">
        <v>739.3</v>
      </c>
      <c r="M62" s="304">
        <v>715</v>
      </c>
      <c r="N62" s="319">
        <v>18033850</v>
      </c>
      <c r="O62" s="320">
        <v>-6.1256544502617805E-3</v>
      </c>
    </row>
    <row r="63" spans="1:15" ht="15">
      <c r="A63" s="277">
        <v>53</v>
      </c>
      <c r="B63" s="389" t="s">
        <v>39</v>
      </c>
      <c r="C63" s="277" t="s">
        <v>106</v>
      </c>
      <c r="D63" s="316">
        <v>677.35</v>
      </c>
      <c r="E63" s="316">
        <v>675.1</v>
      </c>
      <c r="F63" s="317">
        <v>671.2</v>
      </c>
      <c r="G63" s="317">
        <v>665.05000000000007</v>
      </c>
      <c r="H63" s="317">
        <v>661.15000000000009</v>
      </c>
      <c r="I63" s="317">
        <v>681.25</v>
      </c>
      <c r="J63" s="317">
        <v>685.14999999999986</v>
      </c>
      <c r="K63" s="317">
        <v>691.3</v>
      </c>
      <c r="L63" s="304">
        <v>679</v>
      </c>
      <c r="M63" s="304">
        <v>668.95</v>
      </c>
      <c r="N63" s="319">
        <v>5689000</v>
      </c>
      <c r="O63" s="320">
        <v>7.0165537998495106E-2</v>
      </c>
    </row>
    <row r="64" spans="1:15" ht="15">
      <c r="A64" s="277">
        <v>54</v>
      </c>
      <c r="B64" s="389" t="s">
        <v>107</v>
      </c>
      <c r="C64" s="277" t="s">
        <v>108</v>
      </c>
      <c r="D64" s="316">
        <v>792.4</v>
      </c>
      <c r="E64" s="316">
        <v>791.18333333333339</v>
      </c>
      <c r="F64" s="317">
        <v>783.41666666666674</v>
      </c>
      <c r="G64" s="317">
        <v>774.43333333333339</v>
      </c>
      <c r="H64" s="317">
        <v>766.66666666666674</v>
      </c>
      <c r="I64" s="317">
        <v>800.16666666666674</v>
      </c>
      <c r="J64" s="317">
        <v>807.93333333333339</v>
      </c>
      <c r="K64" s="317">
        <v>816.91666666666674</v>
      </c>
      <c r="L64" s="304">
        <v>798.95</v>
      </c>
      <c r="M64" s="304">
        <v>782.2</v>
      </c>
      <c r="N64" s="319">
        <v>15709400</v>
      </c>
      <c r="O64" s="320">
        <v>4.0522997032640951E-2</v>
      </c>
    </row>
    <row r="65" spans="1:15" ht="15">
      <c r="A65" s="277">
        <v>55</v>
      </c>
      <c r="B65" s="389" t="s">
        <v>57</v>
      </c>
      <c r="C65" s="277" t="s">
        <v>109</v>
      </c>
      <c r="D65" s="316">
        <v>1774.1</v>
      </c>
      <c r="E65" s="316">
        <v>1767.3666666666668</v>
      </c>
      <c r="F65" s="317">
        <v>1755.0333333333335</v>
      </c>
      <c r="G65" s="317">
        <v>1735.9666666666667</v>
      </c>
      <c r="H65" s="317">
        <v>1723.6333333333334</v>
      </c>
      <c r="I65" s="317">
        <v>1786.4333333333336</v>
      </c>
      <c r="J65" s="317">
        <v>1798.7666666666667</v>
      </c>
      <c r="K65" s="317">
        <v>1817.8333333333337</v>
      </c>
      <c r="L65" s="304">
        <v>1779.7</v>
      </c>
      <c r="M65" s="304">
        <v>1748.3</v>
      </c>
      <c r="N65" s="319">
        <v>27825300</v>
      </c>
      <c r="O65" s="320">
        <v>8.7880534679094652E-3</v>
      </c>
    </row>
    <row r="66" spans="1:15" ht="15">
      <c r="A66" s="277">
        <v>56</v>
      </c>
      <c r="B66" s="389" t="s">
        <v>54</v>
      </c>
      <c r="C66" s="277" t="s">
        <v>110</v>
      </c>
      <c r="D66" s="316">
        <v>1093.8</v>
      </c>
      <c r="E66" s="316">
        <v>1087.3833333333334</v>
      </c>
      <c r="F66" s="317">
        <v>1078.7666666666669</v>
      </c>
      <c r="G66" s="317">
        <v>1063.7333333333333</v>
      </c>
      <c r="H66" s="317">
        <v>1055.1166666666668</v>
      </c>
      <c r="I66" s="317">
        <v>1102.416666666667</v>
      </c>
      <c r="J66" s="317">
        <v>1111.0333333333333</v>
      </c>
      <c r="K66" s="317">
        <v>1126.0666666666671</v>
      </c>
      <c r="L66" s="304">
        <v>1096</v>
      </c>
      <c r="M66" s="304">
        <v>1072.3499999999999</v>
      </c>
      <c r="N66" s="319">
        <v>43132650</v>
      </c>
      <c r="O66" s="320">
        <v>1.1492029097662901E-2</v>
      </c>
    </row>
    <row r="67" spans="1:15" ht="15">
      <c r="A67" s="277">
        <v>57</v>
      </c>
      <c r="B67" s="389" t="s">
        <v>57</v>
      </c>
      <c r="C67" s="277" t="s">
        <v>253</v>
      </c>
      <c r="D67" s="316">
        <v>600.79999999999995</v>
      </c>
      <c r="E67" s="316">
        <v>600.31666666666661</v>
      </c>
      <c r="F67" s="317">
        <v>594.73333333333323</v>
      </c>
      <c r="G67" s="317">
        <v>588.66666666666663</v>
      </c>
      <c r="H67" s="317">
        <v>583.08333333333326</v>
      </c>
      <c r="I67" s="317">
        <v>606.38333333333321</v>
      </c>
      <c r="J67" s="317">
        <v>611.9666666666667</v>
      </c>
      <c r="K67" s="317">
        <v>618.03333333333319</v>
      </c>
      <c r="L67" s="304">
        <v>605.9</v>
      </c>
      <c r="M67" s="304">
        <v>594.25</v>
      </c>
      <c r="N67" s="319">
        <v>10159600</v>
      </c>
      <c r="O67" s="320">
        <v>-8.3744900150311361E-3</v>
      </c>
    </row>
    <row r="68" spans="1:15" ht="15">
      <c r="A68" s="277">
        <v>58</v>
      </c>
      <c r="B68" s="389" t="s">
        <v>44</v>
      </c>
      <c r="C68" s="277" t="s">
        <v>111</v>
      </c>
      <c r="D68" s="316">
        <v>3065.55</v>
      </c>
      <c r="E68" s="316">
        <v>3069.1833333333329</v>
      </c>
      <c r="F68" s="317">
        <v>3026.3666666666659</v>
      </c>
      <c r="G68" s="317">
        <v>2987.1833333333329</v>
      </c>
      <c r="H68" s="317">
        <v>2944.3666666666659</v>
      </c>
      <c r="I68" s="317">
        <v>3108.3666666666659</v>
      </c>
      <c r="J68" s="317">
        <v>3151.1833333333325</v>
      </c>
      <c r="K68" s="317">
        <v>3190.3666666666659</v>
      </c>
      <c r="L68" s="304">
        <v>3112</v>
      </c>
      <c r="M68" s="304">
        <v>3030</v>
      </c>
      <c r="N68" s="319">
        <v>1869000</v>
      </c>
      <c r="O68" s="320">
        <v>2.4334100624794474E-2</v>
      </c>
    </row>
    <row r="69" spans="1:15" ht="15">
      <c r="A69" s="277">
        <v>59</v>
      </c>
      <c r="B69" s="389" t="s">
        <v>113</v>
      </c>
      <c r="C69" s="277" t="s">
        <v>114</v>
      </c>
      <c r="D69" s="316">
        <v>184.25</v>
      </c>
      <c r="E69" s="316">
        <v>181.75</v>
      </c>
      <c r="F69" s="317">
        <v>178.8</v>
      </c>
      <c r="G69" s="317">
        <v>173.35000000000002</v>
      </c>
      <c r="H69" s="317">
        <v>170.40000000000003</v>
      </c>
      <c r="I69" s="317">
        <v>187.2</v>
      </c>
      <c r="J69" s="317">
        <v>190.14999999999998</v>
      </c>
      <c r="K69" s="317">
        <v>195.59999999999997</v>
      </c>
      <c r="L69" s="304">
        <v>184.7</v>
      </c>
      <c r="M69" s="304">
        <v>176.3</v>
      </c>
      <c r="N69" s="319">
        <v>28724000</v>
      </c>
      <c r="O69" s="320">
        <v>1.1508176862507571E-2</v>
      </c>
    </row>
    <row r="70" spans="1:15" ht="15">
      <c r="A70" s="277">
        <v>60</v>
      </c>
      <c r="B70" s="389" t="s">
        <v>73</v>
      </c>
      <c r="C70" s="277" t="s">
        <v>115</v>
      </c>
      <c r="D70" s="316">
        <v>196.1</v>
      </c>
      <c r="E70" s="316">
        <v>196.73333333333332</v>
      </c>
      <c r="F70" s="317">
        <v>193.76666666666665</v>
      </c>
      <c r="G70" s="317">
        <v>191.43333333333334</v>
      </c>
      <c r="H70" s="317">
        <v>188.46666666666667</v>
      </c>
      <c r="I70" s="317">
        <v>199.06666666666663</v>
      </c>
      <c r="J70" s="317">
        <v>202.03333333333327</v>
      </c>
      <c r="K70" s="317">
        <v>204.36666666666662</v>
      </c>
      <c r="L70" s="304">
        <v>199.7</v>
      </c>
      <c r="M70" s="304">
        <v>194.4</v>
      </c>
      <c r="N70" s="319">
        <v>33277500</v>
      </c>
      <c r="O70" s="320">
        <v>1.7417863628859172E-2</v>
      </c>
    </row>
    <row r="71" spans="1:15" ht="15">
      <c r="A71" s="277">
        <v>61</v>
      </c>
      <c r="B71" s="389" t="s">
        <v>50</v>
      </c>
      <c r="C71" s="277" t="s">
        <v>116</v>
      </c>
      <c r="D71" s="316">
        <v>2145.9</v>
      </c>
      <c r="E71" s="316">
        <v>2140.1</v>
      </c>
      <c r="F71" s="317">
        <v>2120.7999999999997</v>
      </c>
      <c r="G71" s="317">
        <v>2095.6999999999998</v>
      </c>
      <c r="H71" s="317">
        <v>2076.3999999999996</v>
      </c>
      <c r="I71" s="317">
        <v>2165.1999999999998</v>
      </c>
      <c r="J71" s="317">
        <v>2184.5</v>
      </c>
      <c r="K71" s="317">
        <v>2209.6</v>
      </c>
      <c r="L71" s="304">
        <v>2159.4</v>
      </c>
      <c r="M71" s="304">
        <v>2115</v>
      </c>
      <c r="N71" s="319">
        <v>14253600</v>
      </c>
      <c r="O71" s="320">
        <v>-1.6253597531937801E-2</v>
      </c>
    </row>
    <row r="72" spans="1:15" ht="15">
      <c r="A72" s="277">
        <v>62</v>
      </c>
      <c r="B72" s="389" t="s">
        <v>57</v>
      </c>
      <c r="C72" s="277" t="s">
        <v>117</v>
      </c>
      <c r="D72" s="316">
        <v>186.2</v>
      </c>
      <c r="E72" s="316">
        <v>188.11666666666667</v>
      </c>
      <c r="F72" s="317">
        <v>184.08333333333334</v>
      </c>
      <c r="G72" s="317">
        <v>181.96666666666667</v>
      </c>
      <c r="H72" s="317">
        <v>177.93333333333334</v>
      </c>
      <c r="I72" s="317">
        <v>190.23333333333335</v>
      </c>
      <c r="J72" s="317">
        <v>194.26666666666665</v>
      </c>
      <c r="K72" s="317">
        <v>196.38333333333335</v>
      </c>
      <c r="L72" s="304">
        <v>192.15</v>
      </c>
      <c r="M72" s="304">
        <v>186</v>
      </c>
      <c r="N72" s="319">
        <v>15630200</v>
      </c>
      <c r="O72" s="320">
        <v>-4.7374654559810504E-3</v>
      </c>
    </row>
    <row r="73" spans="1:15" ht="15">
      <c r="A73" s="277">
        <v>63</v>
      </c>
      <c r="B73" s="389" t="s">
        <v>54</v>
      </c>
      <c r="C73" s="277" t="s">
        <v>118</v>
      </c>
      <c r="D73" s="316">
        <v>375.9</v>
      </c>
      <c r="E73" s="316">
        <v>373.33333333333331</v>
      </c>
      <c r="F73" s="317">
        <v>368.66666666666663</v>
      </c>
      <c r="G73" s="317">
        <v>361.43333333333334</v>
      </c>
      <c r="H73" s="317">
        <v>356.76666666666665</v>
      </c>
      <c r="I73" s="317">
        <v>380.56666666666661</v>
      </c>
      <c r="J73" s="317">
        <v>385.23333333333323</v>
      </c>
      <c r="K73" s="317">
        <v>392.46666666666658</v>
      </c>
      <c r="L73" s="304">
        <v>378</v>
      </c>
      <c r="M73" s="304">
        <v>366.1</v>
      </c>
      <c r="N73" s="319">
        <v>121708125</v>
      </c>
      <c r="O73" s="320">
        <v>2.400509023600185E-2</v>
      </c>
    </row>
    <row r="74" spans="1:15" ht="15">
      <c r="A74" s="277">
        <v>64</v>
      </c>
      <c r="B74" s="389" t="s">
        <v>57</v>
      </c>
      <c r="C74" s="277" t="s">
        <v>119</v>
      </c>
      <c r="D74" s="316">
        <v>435.75</v>
      </c>
      <c r="E74" s="316">
        <v>433.86666666666662</v>
      </c>
      <c r="F74" s="317">
        <v>429.43333333333322</v>
      </c>
      <c r="G74" s="317">
        <v>423.11666666666662</v>
      </c>
      <c r="H74" s="317">
        <v>418.68333333333322</v>
      </c>
      <c r="I74" s="317">
        <v>440.18333333333322</v>
      </c>
      <c r="J74" s="317">
        <v>444.61666666666662</v>
      </c>
      <c r="K74" s="317">
        <v>450.93333333333322</v>
      </c>
      <c r="L74" s="304">
        <v>438.3</v>
      </c>
      <c r="M74" s="304">
        <v>427.55</v>
      </c>
      <c r="N74" s="319">
        <v>7893000</v>
      </c>
      <c r="O74" s="320">
        <v>-2.1751254880089235E-2</v>
      </c>
    </row>
    <row r="75" spans="1:15" ht="15">
      <c r="A75" s="277">
        <v>65</v>
      </c>
      <c r="B75" s="389" t="s">
        <v>68</v>
      </c>
      <c r="C75" s="277" t="s">
        <v>120</v>
      </c>
      <c r="D75" s="316">
        <v>11.65</v>
      </c>
      <c r="E75" s="316">
        <v>11.700000000000001</v>
      </c>
      <c r="F75" s="317">
        <v>11.550000000000002</v>
      </c>
      <c r="G75" s="317">
        <v>11.450000000000001</v>
      </c>
      <c r="H75" s="317">
        <v>11.300000000000002</v>
      </c>
      <c r="I75" s="317">
        <v>11.800000000000002</v>
      </c>
      <c r="J75" s="317">
        <v>11.950000000000001</v>
      </c>
      <c r="K75" s="317">
        <v>12.050000000000002</v>
      </c>
      <c r="L75" s="304">
        <v>11.85</v>
      </c>
      <c r="M75" s="304">
        <v>11.6</v>
      </c>
      <c r="N75" s="319">
        <v>394520000</v>
      </c>
      <c r="O75" s="320">
        <v>-2.525077827741266E-2</v>
      </c>
    </row>
    <row r="76" spans="1:15" ht="15">
      <c r="A76" s="277">
        <v>66</v>
      </c>
      <c r="B76" s="389" t="s">
        <v>54</v>
      </c>
      <c r="C76" s="277" t="s">
        <v>121</v>
      </c>
      <c r="D76" s="316">
        <v>32.15</v>
      </c>
      <c r="E76" s="316">
        <v>31.983333333333334</v>
      </c>
      <c r="F76" s="317">
        <v>31.616666666666667</v>
      </c>
      <c r="G76" s="317">
        <v>31.083333333333332</v>
      </c>
      <c r="H76" s="317">
        <v>30.716666666666665</v>
      </c>
      <c r="I76" s="317">
        <v>32.516666666666666</v>
      </c>
      <c r="J76" s="317">
        <v>32.88333333333334</v>
      </c>
      <c r="K76" s="317">
        <v>33.416666666666671</v>
      </c>
      <c r="L76" s="304">
        <v>32.35</v>
      </c>
      <c r="M76" s="304">
        <v>31.45</v>
      </c>
      <c r="N76" s="319">
        <v>175560000</v>
      </c>
      <c r="O76" s="320">
        <v>-1.4294858118199274E-2</v>
      </c>
    </row>
    <row r="77" spans="1:15" ht="15">
      <c r="A77" s="277">
        <v>67</v>
      </c>
      <c r="B77" s="389" t="s">
        <v>73</v>
      </c>
      <c r="C77" s="277" t="s">
        <v>122</v>
      </c>
      <c r="D77" s="316">
        <v>411.9</v>
      </c>
      <c r="E77" s="316">
        <v>413.36666666666662</v>
      </c>
      <c r="F77" s="317">
        <v>406.03333333333325</v>
      </c>
      <c r="G77" s="317">
        <v>400.16666666666663</v>
      </c>
      <c r="H77" s="317">
        <v>392.83333333333326</v>
      </c>
      <c r="I77" s="317">
        <v>419.23333333333323</v>
      </c>
      <c r="J77" s="317">
        <v>426.56666666666661</v>
      </c>
      <c r="K77" s="317">
        <v>432.43333333333322</v>
      </c>
      <c r="L77" s="304">
        <v>420.7</v>
      </c>
      <c r="M77" s="304">
        <v>407.5</v>
      </c>
      <c r="N77" s="319">
        <v>6699000</v>
      </c>
      <c r="O77" s="320">
        <v>6.6115702479338841E-3</v>
      </c>
    </row>
    <row r="78" spans="1:15" ht="15">
      <c r="A78" s="277">
        <v>68</v>
      </c>
      <c r="B78" s="389" t="s">
        <v>39</v>
      </c>
      <c r="C78" s="277" t="s">
        <v>123</v>
      </c>
      <c r="D78" s="316">
        <v>1320.9</v>
      </c>
      <c r="E78" s="316">
        <v>1328.6499999999999</v>
      </c>
      <c r="F78" s="317">
        <v>1305.2999999999997</v>
      </c>
      <c r="G78" s="317">
        <v>1289.6999999999998</v>
      </c>
      <c r="H78" s="317">
        <v>1266.3499999999997</v>
      </c>
      <c r="I78" s="317">
        <v>1344.2499999999998</v>
      </c>
      <c r="J78" s="317">
        <v>1367.5999999999997</v>
      </c>
      <c r="K78" s="317">
        <v>1383.1999999999998</v>
      </c>
      <c r="L78" s="304">
        <v>1352</v>
      </c>
      <c r="M78" s="304">
        <v>1313.05</v>
      </c>
      <c r="N78" s="319">
        <v>3660000</v>
      </c>
      <c r="O78" s="320">
        <v>4.1000410004100039E-4</v>
      </c>
    </row>
    <row r="79" spans="1:15" ht="15">
      <c r="A79" s="277">
        <v>69</v>
      </c>
      <c r="B79" s="389" t="s">
        <v>54</v>
      </c>
      <c r="C79" s="277" t="s">
        <v>124</v>
      </c>
      <c r="D79" s="316">
        <v>621.6</v>
      </c>
      <c r="E79" s="316">
        <v>626.23333333333335</v>
      </c>
      <c r="F79" s="317">
        <v>609.66666666666674</v>
      </c>
      <c r="G79" s="317">
        <v>597.73333333333335</v>
      </c>
      <c r="H79" s="317">
        <v>581.16666666666674</v>
      </c>
      <c r="I79" s="317">
        <v>638.16666666666674</v>
      </c>
      <c r="J79" s="317">
        <v>654.73333333333335</v>
      </c>
      <c r="K79" s="317">
        <v>666.66666666666674</v>
      </c>
      <c r="L79" s="304">
        <v>642.79999999999995</v>
      </c>
      <c r="M79" s="304">
        <v>614.29999999999995</v>
      </c>
      <c r="N79" s="319">
        <v>30086400</v>
      </c>
      <c r="O79" s="320">
        <v>2.9334897861219263E-3</v>
      </c>
    </row>
    <row r="80" spans="1:15" ht="15">
      <c r="A80" s="277">
        <v>70</v>
      </c>
      <c r="B80" s="389" t="s">
        <v>68</v>
      </c>
      <c r="C80" s="277" t="s">
        <v>125</v>
      </c>
      <c r="D80" s="316">
        <v>200.55</v>
      </c>
      <c r="E80" s="316">
        <v>201.35</v>
      </c>
      <c r="F80" s="317">
        <v>198.2</v>
      </c>
      <c r="G80" s="317">
        <v>195.85</v>
      </c>
      <c r="H80" s="317">
        <v>192.7</v>
      </c>
      <c r="I80" s="317">
        <v>203.7</v>
      </c>
      <c r="J80" s="317">
        <v>206.85000000000002</v>
      </c>
      <c r="K80" s="317">
        <v>209.2</v>
      </c>
      <c r="L80" s="304">
        <v>204.5</v>
      </c>
      <c r="M80" s="304">
        <v>199</v>
      </c>
      <c r="N80" s="319">
        <v>16920400</v>
      </c>
      <c r="O80" s="320">
        <v>1.0873201739712278E-2</v>
      </c>
    </row>
    <row r="81" spans="1:15" ht="15">
      <c r="A81" s="277">
        <v>71</v>
      </c>
      <c r="B81" s="389" t="s">
        <v>107</v>
      </c>
      <c r="C81" s="277" t="s">
        <v>126</v>
      </c>
      <c r="D81" s="316">
        <v>1003.2</v>
      </c>
      <c r="E81" s="316">
        <v>997.56666666666661</v>
      </c>
      <c r="F81" s="317">
        <v>988.63333333333321</v>
      </c>
      <c r="G81" s="317">
        <v>974.06666666666661</v>
      </c>
      <c r="H81" s="317">
        <v>965.13333333333321</v>
      </c>
      <c r="I81" s="317">
        <v>1012.1333333333332</v>
      </c>
      <c r="J81" s="317">
        <v>1021.0666666666666</v>
      </c>
      <c r="K81" s="317">
        <v>1035.6333333333332</v>
      </c>
      <c r="L81" s="304">
        <v>1006.5</v>
      </c>
      <c r="M81" s="304">
        <v>983</v>
      </c>
      <c r="N81" s="319">
        <v>45192000</v>
      </c>
      <c r="O81" s="320">
        <v>1.9408277616869231E-2</v>
      </c>
    </row>
    <row r="82" spans="1:15" ht="15">
      <c r="A82" s="277">
        <v>72</v>
      </c>
      <c r="B82" s="389" t="s">
        <v>73</v>
      </c>
      <c r="C82" s="277" t="s">
        <v>127</v>
      </c>
      <c r="D82" s="316">
        <v>82.8</v>
      </c>
      <c r="E82" s="316">
        <v>82.466666666666654</v>
      </c>
      <c r="F82" s="317">
        <v>81.833333333333314</v>
      </c>
      <c r="G82" s="317">
        <v>80.86666666666666</v>
      </c>
      <c r="H82" s="317">
        <v>80.23333333333332</v>
      </c>
      <c r="I82" s="317">
        <v>83.433333333333309</v>
      </c>
      <c r="J82" s="317">
        <v>84.066666666666663</v>
      </c>
      <c r="K82" s="317">
        <v>85.033333333333303</v>
      </c>
      <c r="L82" s="304">
        <v>83.1</v>
      </c>
      <c r="M82" s="304">
        <v>81.5</v>
      </c>
      <c r="N82" s="319">
        <v>61320600</v>
      </c>
      <c r="O82" s="320">
        <v>-1.0758620689655173E-2</v>
      </c>
    </row>
    <row r="83" spans="1:15" ht="15">
      <c r="A83" s="277">
        <v>73</v>
      </c>
      <c r="B83" s="389" t="s">
        <v>50</v>
      </c>
      <c r="C83" s="277" t="s">
        <v>128</v>
      </c>
      <c r="D83" s="316">
        <v>181.45</v>
      </c>
      <c r="E83" s="316">
        <v>182.03333333333333</v>
      </c>
      <c r="F83" s="317">
        <v>179.81666666666666</v>
      </c>
      <c r="G83" s="317">
        <v>178.18333333333334</v>
      </c>
      <c r="H83" s="317">
        <v>175.96666666666667</v>
      </c>
      <c r="I83" s="317">
        <v>183.66666666666666</v>
      </c>
      <c r="J83" s="317">
        <v>185.8833333333333</v>
      </c>
      <c r="K83" s="317">
        <v>187.51666666666665</v>
      </c>
      <c r="L83" s="304">
        <v>184.25</v>
      </c>
      <c r="M83" s="304">
        <v>180.4</v>
      </c>
      <c r="N83" s="319">
        <v>121702400</v>
      </c>
      <c r="O83" s="320">
        <v>0.11207930056434398</v>
      </c>
    </row>
    <row r="84" spans="1:15" ht="15">
      <c r="A84" s="277">
        <v>74</v>
      </c>
      <c r="B84" s="389" t="s">
        <v>113</v>
      </c>
      <c r="C84" s="277" t="s">
        <v>129</v>
      </c>
      <c r="D84" s="316">
        <v>199.75</v>
      </c>
      <c r="E84" s="316">
        <v>200.43333333333331</v>
      </c>
      <c r="F84" s="317">
        <v>195.51666666666662</v>
      </c>
      <c r="G84" s="317">
        <v>191.2833333333333</v>
      </c>
      <c r="H84" s="317">
        <v>186.36666666666662</v>
      </c>
      <c r="I84" s="317">
        <v>204.66666666666663</v>
      </c>
      <c r="J84" s="317">
        <v>209.58333333333331</v>
      </c>
      <c r="K84" s="317">
        <v>213.81666666666663</v>
      </c>
      <c r="L84" s="304">
        <v>205.35</v>
      </c>
      <c r="M84" s="304">
        <v>196.2</v>
      </c>
      <c r="N84" s="319">
        <v>22450000</v>
      </c>
      <c r="O84" s="320">
        <v>-2.2222222222222222E-3</v>
      </c>
    </row>
    <row r="85" spans="1:15" ht="15">
      <c r="A85" s="277">
        <v>75</v>
      </c>
      <c r="B85" s="389" t="s">
        <v>113</v>
      </c>
      <c r="C85" s="277" t="s">
        <v>130</v>
      </c>
      <c r="D85" s="316">
        <v>289.5</v>
      </c>
      <c r="E85" s="316">
        <v>289.66666666666669</v>
      </c>
      <c r="F85" s="317">
        <v>286.88333333333338</v>
      </c>
      <c r="G85" s="317">
        <v>284.26666666666671</v>
      </c>
      <c r="H85" s="317">
        <v>281.48333333333341</v>
      </c>
      <c r="I85" s="317">
        <v>292.28333333333336</v>
      </c>
      <c r="J85" s="317">
        <v>295.06666666666666</v>
      </c>
      <c r="K85" s="317">
        <v>297.68333333333334</v>
      </c>
      <c r="L85" s="304">
        <v>292.45</v>
      </c>
      <c r="M85" s="304">
        <v>287.05</v>
      </c>
      <c r="N85" s="319">
        <v>43804800</v>
      </c>
      <c r="O85" s="320">
        <v>4.3954683340555935E-3</v>
      </c>
    </row>
    <row r="86" spans="1:15" ht="15">
      <c r="A86" s="277">
        <v>76</v>
      </c>
      <c r="B86" s="389" t="s">
        <v>39</v>
      </c>
      <c r="C86" s="277" t="s">
        <v>131</v>
      </c>
      <c r="D86" s="316">
        <v>2384.35</v>
      </c>
      <c r="E86" s="316">
        <v>2372.4500000000003</v>
      </c>
      <c r="F86" s="317">
        <v>2353.4000000000005</v>
      </c>
      <c r="G86" s="317">
        <v>2322.4500000000003</v>
      </c>
      <c r="H86" s="317">
        <v>2303.4000000000005</v>
      </c>
      <c r="I86" s="317">
        <v>2403.4000000000005</v>
      </c>
      <c r="J86" s="317">
        <v>2422.4500000000007</v>
      </c>
      <c r="K86" s="317">
        <v>2453.4000000000005</v>
      </c>
      <c r="L86" s="304">
        <v>2391.5</v>
      </c>
      <c r="M86" s="304">
        <v>2341.5</v>
      </c>
      <c r="N86" s="319">
        <v>2481000</v>
      </c>
      <c r="O86" s="320">
        <v>9.768009768009768E-3</v>
      </c>
    </row>
    <row r="87" spans="1:15" ht="15">
      <c r="A87" s="277">
        <v>77</v>
      </c>
      <c r="B87" s="389" t="s">
        <v>54</v>
      </c>
      <c r="C87" s="277" t="s">
        <v>133</v>
      </c>
      <c r="D87" s="316">
        <v>1329.4</v>
      </c>
      <c r="E87" s="316">
        <v>1323.6833333333334</v>
      </c>
      <c r="F87" s="317">
        <v>1310.8666666666668</v>
      </c>
      <c r="G87" s="317">
        <v>1292.3333333333335</v>
      </c>
      <c r="H87" s="317">
        <v>1279.5166666666669</v>
      </c>
      <c r="I87" s="317">
        <v>1342.2166666666667</v>
      </c>
      <c r="J87" s="317">
        <v>1355.0333333333333</v>
      </c>
      <c r="K87" s="317">
        <v>1373.5666666666666</v>
      </c>
      <c r="L87" s="304">
        <v>1336.5</v>
      </c>
      <c r="M87" s="304">
        <v>1305.1500000000001</v>
      </c>
      <c r="N87" s="319">
        <v>13142400</v>
      </c>
      <c r="O87" s="320">
        <v>2.4029920523609163E-2</v>
      </c>
    </row>
    <row r="88" spans="1:15" ht="15">
      <c r="A88" s="277">
        <v>78</v>
      </c>
      <c r="B88" s="389" t="s">
        <v>57</v>
      </c>
      <c r="C88" s="277" t="s">
        <v>134</v>
      </c>
      <c r="D88" s="316">
        <v>65.95</v>
      </c>
      <c r="E88" s="316">
        <v>65.233333333333334</v>
      </c>
      <c r="F88" s="317">
        <v>64.166666666666671</v>
      </c>
      <c r="G88" s="317">
        <v>62.38333333333334</v>
      </c>
      <c r="H88" s="317">
        <v>61.316666666666677</v>
      </c>
      <c r="I88" s="317">
        <v>67.016666666666666</v>
      </c>
      <c r="J88" s="317">
        <v>68.083333333333329</v>
      </c>
      <c r="K88" s="317">
        <v>69.86666666666666</v>
      </c>
      <c r="L88" s="304">
        <v>66.3</v>
      </c>
      <c r="M88" s="304">
        <v>63.45</v>
      </c>
      <c r="N88" s="319">
        <v>34666400</v>
      </c>
      <c r="O88" s="320">
        <v>6.9211409395973159E-2</v>
      </c>
    </row>
    <row r="89" spans="1:15" ht="15">
      <c r="A89" s="277">
        <v>79</v>
      </c>
      <c r="B89" s="389" t="s">
        <v>57</v>
      </c>
      <c r="C89" s="277" t="s">
        <v>135</v>
      </c>
      <c r="D89" s="316">
        <v>302.39999999999998</v>
      </c>
      <c r="E89" s="316">
        <v>299.8</v>
      </c>
      <c r="F89" s="317">
        <v>294.85000000000002</v>
      </c>
      <c r="G89" s="317">
        <v>287.3</v>
      </c>
      <c r="H89" s="317">
        <v>282.35000000000002</v>
      </c>
      <c r="I89" s="317">
        <v>307.35000000000002</v>
      </c>
      <c r="J89" s="317">
        <v>312.29999999999995</v>
      </c>
      <c r="K89" s="317">
        <v>319.85000000000002</v>
      </c>
      <c r="L89" s="304">
        <v>304.75</v>
      </c>
      <c r="M89" s="304">
        <v>292.25</v>
      </c>
      <c r="N89" s="319">
        <v>9374000</v>
      </c>
      <c r="O89" s="320">
        <v>-5.446842848497075E-2</v>
      </c>
    </row>
    <row r="90" spans="1:15" ht="15">
      <c r="A90" s="277">
        <v>80</v>
      </c>
      <c r="B90" s="389" t="s">
        <v>64</v>
      </c>
      <c r="C90" s="277" t="s">
        <v>136</v>
      </c>
      <c r="D90" s="316">
        <v>924.75</v>
      </c>
      <c r="E90" s="316">
        <v>921.41666666666663</v>
      </c>
      <c r="F90" s="317">
        <v>915.83333333333326</v>
      </c>
      <c r="G90" s="317">
        <v>906.91666666666663</v>
      </c>
      <c r="H90" s="317">
        <v>901.33333333333326</v>
      </c>
      <c r="I90" s="317">
        <v>930.33333333333326</v>
      </c>
      <c r="J90" s="317">
        <v>935.91666666666652</v>
      </c>
      <c r="K90" s="317">
        <v>944.83333333333326</v>
      </c>
      <c r="L90" s="304">
        <v>927</v>
      </c>
      <c r="M90" s="304">
        <v>912.5</v>
      </c>
      <c r="N90" s="319">
        <v>15029300</v>
      </c>
      <c r="O90" s="320">
        <v>-5.4955053317319938E-3</v>
      </c>
    </row>
    <row r="91" spans="1:15" ht="15">
      <c r="A91" s="277">
        <v>81</v>
      </c>
      <c r="B91" s="389" t="s">
        <v>52</v>
      </c>
      <c r="C91" s="277" t="s">
        <v>137</v>
      </c>
      <c r="D91" s="316">
        <v>1031.25</v>
      </c>
      <c r="E91" s="316">
        <v>1021.3833333333332</v>
      </c>
      <c r="F91" s="317">
        <v>1007.4166666666665</v>
      </c>
      <c r="G91" s="317">
        <v>983.58333333333326</v>
      </c>
      <c r="H91" s="317">
        <v>969.61666666666656</v>
      </c>
      <c r="I91" s="317">
        <v>1045.2166666666665</v>
      </c>
      <c r="J91" s="317">
        <v>1059.1833333333332</v>
      </c>
      <c r="K91" s="317">
        <v>1083.0166666666664</v>
      </c>
      <c r="L91" s="304">
        <v>1035.3499999999999</v>
      </c>
      <c r="M91" s="304">
        <v>997.55</v>
      </c>
      <c r="N91" s="319">
        <v>7124700</v>
      </c>
      <c r="O91" s="320">
        <v>6.8859984697781179E-2</v>
      </c>
    </row>
    <row r="92" spans="1:15" ht="15">
      <c r="A92" s="277">
        <v>82</v>
      </c>
      <c r="B92" s="389" t="s">
        <v>44</v>
      </c>
      <c r="C92" s="277" t="s">
        <v>138</v>
      </c>
      <c r="D92" s="316">
        <v>641.9</v>
      </c>
      <c r="E92" s="316">
        <v>636</v>
      </c>
      <c r="F92" s="317">
        <v>621.35</v>
      </c>
      <c r="G92" s="317">
        <v>600.80000000000007</v>
      </c>
      <c r="H92" s="317">
        <v>586.15000000000009</v>
      </c>
      <c r="I92" s="317">
        <v>656.55</v>
      </c>
      <c r="J92" s="317">
        <v>671.2</v>
      </c>
      <c r="K92" s="317">
        <v>691.74999999999989</v>
      </c>
      <c r="L92" s="304">
        <v>650.65</v>
      </c>
      <c r="M92" s="304">
        <v>615.45000000000005</v>
      </c>
      <c r="N92" s="319">
        <v>15999200</v>
      </c>
      <c r="O92" s="320">
        <v>3.8625829319276564E-2</v>
      </c>
    </row>
    <row r="93" spans="1:15" ht="15">
      <c r="A93" s="277">
        <v>83</v>
      </c>
      <c r="B93" s="389" t="s">
        <v>57</v>
      </c>
      <c r="C93" s="277" t="s">
        <v>139</v>
      </c>
      <c r="D93" s="316">
        <v>137.85</v>
      </c>
      <c r="E93" s="316">
        <v>138.71666666666667</v>
      </c>
      <c r="F93" s="317">
        <v>135.63333333333333</v>
      </c>
      <c r="G93" s="317">
        <v>133.41666666666666</v>
      </c>
      <c r="H93" s="317">
        <v>130.33333333333331</v>
      </c>
      <c r="I93" s="317">
        <v>140.93333333333334</v>
      </c>
      <c r="J93" s="317">
        <v>144.01666666666665</v>
      </c>
      <c r="K93" s="317">
        <v>146.23333333333335</v>
      </c>
      <c r="L93" s="304">
        <v>141.80000000000001</v>
      </c>
      <c r="M93" s="304">
        <v>136.5</v>
      </c>
      <c r="N93" s="319">
        <v>16624188</v>
      </c>
      <c r="O93" s="320">
        <v>4.5484080571799868E-2</v>
      </c>
    </row>
    <row r="94" spans="1:15" ht="15">
      <c r="A94" s="277">
        <v>84</v>
      </c>
      <c r="B94" s="389" t="s">
        <v>57</v>
      </c>
      <c r="C94" s="277" t="s">
        <v>140</v>
      </c>
      <c r="D94" s="316">
        <v>161.35</v>
      </c>
      <c r="E94" s="316">
        <v>161.21666666666667</v>
      </c>
      <c r="F94" s="317">
        <v>159.23333333333335</v>
      </c>
      <c r="G94" s="317">
        <v>157.11666666666667</v>
      </c>
      <c r="H94" s="317">
        <v>155.13333333333335</v>
      </c>
      <c r="I94" s="317">
        <v>163.33333333333334</v>
      </c>
      <c r="J94" s="317">
        <v>165.31666666666663</v>
      </c>
      <c r="K94" s="317">
        <v>167.43333333333334</v>
      </c>
      <c r="L94" s="304">
        <v>163.19999999999999</v>
      </c>
      <c r="M94" s="304">
        <v>159.1</v>
      </c>
      <c r="N94" s="319">
        <v>17640000</v>
      </c>
      <c r="O94" s="320">
        <v>1.344364012409514E-2</v>
      </c>
    </row>
    <row r="95" spans="1:15" ht="15">
      <c r="A95" s="277">
        <v>85</v>
      </c>
      <c r="B95" s="389" t="s">
        <v>50</v>
      </c>
      <c r="C95" s="277" t="s">
        <v>141</v>
      </c>
      <c r="D95" s="316">
        <v>365.7</v>
      </c>
      <c r="E95" s="316">
        <v>365.23333333333335</v>
      </c>
      <c r="F95" s="317">
        <v>363.41666666666669</v>
      </c>
      <c r="G95" s="317">
        <v>361.13333333333333</v>
      </c>
      <c r="H95" s="317">
        <v>359.31666666666666</v>
      </c>
      <c r="I95" s="317">
        <v>367.51666666666671</v>
      </c>
      <c r="J95" s="317">
        <v>369.33333333333331</v>
      </c>
      <c r="K95" s="317">
        <v>371.61666666666673</v>
      </c>
      <c r="L95" s="304">
        <v>367.05</v>
      </c>
      <c r="M95" s="304">
        <v>362.95</v>
      </c>
      <c r="N95" s="319">
        <v>8962000</v>
      </c>
      <c r="O95" s="320">
        <v>6.287895800583876E-3</v>
      </c>
    </row>
    <row r="96" spans="1:15" ht="15">
      <c r="A96" s="277">
        <v>86</v>
      </c>
      <c r="B96" s="389" t="s">
        <v>44</v>
      </c>
      <c r="C96" s="277" t="s">
        <v>142</v>
      </c>
      <c r="D96" s="316">
        <v>7085.95</v>
      </c>
      <c r="E96" s="316">
        <v>7114.3166666666666</v>
      </c>
      <c r="F96" s="317">
        <v>7038.6333333333332</v>
      </c>
      <c r="G96" s="317">
        <v>6991.3166666666666</v>
      </c>
      <c r="H96" s="317">
        <v>6915.6333333333332</v>
      </c>
      <c r="I96" s="317">
        <v>7161.6333333333332</v>
      </c>
      <c r="J96" s="317">
        <v>7237.3166666666657</v>
      </c>
      <c r="K96" s="317">
        <v>7284.6333333333332</v>
      </c>
      <c r="L96" s="304">
        <v>7190</v>
      </c>
      <c r="M96" s="304">
        <v>7067</v>
      </c>
      <c r="N96" s="319">
        <v>2077700</v>
      </c>
      <c r="O96" s="320">
        <v>-1.5214712295004266E-2</v>
      </c>
    </row>
    <row r="97" spans="1:15" ht="15">
      <c r="A97" s="277">
        <v>87</v>
      </c>
      <c r="B97" s="389" t="s">
        <v>50</v>
      </c>
      <c r="C97" s="277" t="s">
        <v>143</v>
      </c>
      <c r="D97" s="316">
        <v>550.15</v>
      </c>
      <c r="E97" s="316">
        <v>547.11666666666667</v>
      </c>
      <c r="F97" s="317">
        <v>539.5333333333333</v>
      </c>
      <c r="G97" s="317">
        <v>528.91666666666663</v>
      </c>
      <c r="H97" s="317">
        <v>521.33333333333326</v>
      </c>
      <c r="I97" s="317">
        <v>557.73333333333335</v>
      </c>
      <c r="J97" s="317">
        <v>565.31666666666661</v>
      </c>
      <c r="K97" s="317">
        <v>575.93333333333339</v>
      </c>
      <c r="L97" s="304">
        <v>554.70000000000005</v>
      </c>
      <c r="M97" s="304">
        <v>536.5</v>
      </c>
      <c r="N97" s="319">
        <v>16832500</v>
      </c>
      <c r="O97" s="320">
        <v>4.5984154109057013E-2</v>
      </c>
    </row>
    <row r="98" spans="1:15" ht="15">
      <c r="A98" s="277">
        <v>88</v>
      </c>
      <c r="B98" s="389" t="s">
        <v>57</v>
      </c>
      <c r="C98" s="277" t="s">
        <v>144</v>
      </c>
      <c r="D98" s="316">
        <v>622.75</v>
      </c>
      <c r="E98" s="316">
        <v>623.11666666666667</v>
      </c>
      <c r="F98" s="317">
        <v>616.0333333333333</v>
      </c>
      <c r="G98" s="317">
        <v>609.31666666666661</v>
      </c>
      <c r="H98" s="317">
        <v>602.23333333333323</v>
      </c>
      <c r="I98" s="317">
        <v>629.83333333333337</v>
      </c>
      <c r="J98" s="317">
        <v>636.91666666666663</v>
      </c>
      <c r="K98" s="317">
        <v>643.63333333333344</v>
      </c>
      <c r="L98" s="304">
        <v>630.20000000000005</v>
      </c>
      <c r="M98" s="304">
        <v>616.4</v>
      </c>
      <c r="N98" s="319">
        <v>1937000</v>
      </c>
      <c r="O98" s="320">
        <v>4.720161834120027E-3</v>
      </c>
    </row>
    <row r="99" spans="1:15" ht="15">
      <c r="A99" s="277">
        <v>89</v>
      </c>
      <c r="B99" s="389" t="s">
        <v>73</v>
      </c>
      <c r="C99" s="277" t="s">
        <v>145</v>
      </c>
      <c r="D99" s="316">
        <v>913.05</v>
      </c>
      <c r="E99" s="316">
        <v>912.13333333333321</v>
      </c>
      <c r="F99" s="317">
        <v>905.21666666666647</v>
      </c>
      <c r="G99" s="317">
        <v>897.38333333333321</v>
      </c>
      <c r="H99" s="317">
        <v>890.46666666666647</v>
      </c>
      <c r="I99" s="317">
        <v>919.96666666666647</v>
      </c>
      <c r="J99" s="317">
        <v>926.88333333333321</v>
      </c>
      <c r="K99" s="317">
        <v>934.71666666666647</v>
      </c>
      <c r="L99" s="304">
        <v>919.05</v>
      </c>
      <c r="M99" s="304">
        <v>904.3</v>
      </c>
      <c r="N99" s="319">
        <v>1849200</v>
      </c>
      <c r="O99" s="320">
        <v>-2.837326607818411E-2</v>
      </c>
    </row>
    <row r="100" spans="1:15" ht="15">
      <c r="A100" s="277">
        <v>90</v>
      </c>
      <c r="B100" s="389" t="s">
        <v>107</v>
      </c>
      <c r="C100" s="277" t="s">
        <v>146</v>
      </c>
      <c r="D100" s="316">
        <v>1263.3499999999999</v>
      </c>
      <c r="E100" s="316">
        <v>1258.8833333333334</v>
      </c>
      <c r="F100" s="317">
        <v>1249.8666666666668</v>
      </c>
      <c r="G100" s="317">
        <v>1236.3833333333334</v>
      </c>
      <c r="H100" s="317">
        <v>1227.3666666666668</v>
      </c>
      <c r="I100" s="317">
        <v>1272.3666666666668</v>
      </c>
      <c r="J100" s="317">
        <v>1281.3833333333337</v>
      </c>
      <c r="K100" s="317">
        <v>1294.8666666666668</v>
      </c>
      <c r="L100" s="304">
        <v>1267.9000000000001</v>
      </c>
      <c r="M100" s="304">
        <v>1245.4000000000001</v>
      </c>
      <c r="N100" s="319">
        <v>2240800</v>
      </c>
      <c r="O100" s="320">
        <v>1.632801161103048E-2</v>
      </c>
    </row>
    <row r="101" spans="1:15" ht="15">
      <c r="A101" s="277">
        <v>91</v>
      </c>
      <c r="B101" s="389" t="s">
        <v>44</v>
      </c>
      <c r="C101" s="277" t="s">
        <v>147</v>
      </c>
      <c r="D101" s="316">
        <v>122.6</v>
      </c>
      <c r="E101" s="316">
        <v>122.73333333333333</v>
      </c>
      <c r="F101" s="317">
        <v>120.71666666666667</v>
      </c>
      <c r="G101" s="317">
        <v>118.83333333333333</v>
      </c>
      <c r="H101" s="317">
        <v>116.81666666666666</v>
      </c>
      <c r="I101" s="317">
        <v>124.61666666666667</v>
      </c>
      <c r="J101" s="317">
        <v>126.63333333333335</v>
      </c>
      <c r="K101" s="317">
        <v>128.51666666666668</v>
      </c>
      <c r="L101" s="304">
        <v>124.75</v>
      </c>
      <c r="M101" s="304">
        <v>120.85</v>
      </c>
      <c r="N101" s="319">
        <v>23814000</v>
      </c>
      <c r="O101" s="320">
        <v>-5.7356608478802994E-2</v>
      </c>
    </row>
    <row r="102" spans="1:15" ht="15">
      <c r="A102" s="277">
        <v>92</v>
      </c>
      <c r="B102" s="389" t="s">
        <v>44</v>
      </c>
      <c r="C102" s="277" t="s">
        <v>148</v>
      </c>
      <c r="D102" s="316">
        <v>59798.15</v>
      </c>
      <c r="E102" s="316">
        <v>59510.15</v>
      </c>
      <c r="F102" s="317">
        <v>58948.05</v>
      </c>
      <c r="G102" s="317">
        <v>58097.950000000004</v>
      </c>
      <c r="H102" s="317">
        <v>57535.850000000006</v>
      </c>
      <c r="I102" s="317">
        <v>60360.25</v>
      </c>
      <c r="J102" s="317">
        <v>60922.349999999991</v>
      </c>
      <c r="K102" s="317">
        <v>61772.45</v>
      </c>
      <c r="L102" s="304">
        <v>60072.25</v>
      </c>
      <c r="M102" s="304">
        <v>58660.05</v>
      </c>
      <c r="N102" s="319">
        <v>43730</v>
      </c>
      <c r="O102" s="320">
        <v>-4.326047358834244E-3</v>
      </c>
    </row>
    <row r="103" spans="1:15" ht="15">
      <c r="A103" s="277">
        <v>93</v>
      </c>
      <c r="B103" s="389" t="s">
        <v>57</v>
      </c>
      <c r="C103" s="277" t="s">
        <v>149</v>
      </c>
      <c r="D103" s="316">
        <v>1146.45</v>
      </c>
      <c r="E103" s="316">
        <v>1151.4166666666667</v>
      </c>
      <c r="F103" s="317">
        <v>1126.0333333333335</v>
      </c>
      <c r="G103" s="317">
        <v>1105.6166666666668</v>
      </c>
      <c r="H103" s="317">
        <v>1080.2333333333336</v>
      </c>
      <c r="I103" s="317">
        <v>1171.8333333333335</v>
      </c>
      <c r="J103" s="317">
        <v>1197.2166666666667</v>
      </c>
      <c r="K103" s="317">
        <v>1217.6333333333334</v>
      </c>
      <c r="L103" s="304">
        <v>1176.8</v>
      </c>
      <c r="M103" s="304">
        <v>1131</v>
      </c>
      <c r="N103" s="319">
        <v>4132500</v>
      </c>
      <c r="O103" s="320">
        <v>6.392694063926941E-3</v>
      </c>
    </row>
    <row r="104" spans="1:15" ht="15">
      <c r="A104" s="277">
        <v>94</v>
      </c>
      <c r="B104" s="389" t="s">
        <v>113</v>
      </c>
      <c r="C104" s="277" t="s">
        <v>150</v>
      </c>
      <c r="D104" s="316">
        <v>34.700000000000003</v>
      </c>
      <c r="E104" s="316">
        <v>34.43333333333333</v>
      </c>
      <c r="F104" s="317">
        <v>34.066666666666663</v>
      </c>
      <c r="G104" s="317">
        <v>33.43333333333333</v>
      </c>
      <c r="H104" s="317">
        <v>33.066666666666663</v>
      </c>
      <c r="I104" s="317">
        <v>35.066666666666663</v>
      </c>
      <c r="J104" s="317">
        <v>35.433333333333323</v>
      </c>
      <c r="K104" s="317">
        <v>36.066666666666663</v>
      </c>
      <c r="L104" s="304">
        <v>34.799999999999997</v>
      </c>
      <c r="M104" s="304">
        <v>33.799999999999997</v>
      </c>
      <c r="N104" s="319">
        <v>44149000</v>
      </c>
      <c r="O104" s="320">
        <v>7.3700543056633046E-3</v>
      </c>
    </row>
    <row r="105" spans="1:15" ht="15">
      <c r="A105" s="277">
        <v>95</v>
      </c>
      <c r="B105" s="389" t="s">
        <v>39</v>
      </c>
      <c r="C105" s="277" t="s">
        <v>261</v>
      </c>
      <c r="D105" s="316">
        <v>3543.1</v>
      </c>
      <c r="E105" s="316">
        <v>3545.8833333333337</v>
      </c>
      <c r="F105" s="317">
        <v>3508.7666666666673</v>
      </c>
      <c r="G105" s="317">
        <v>3474.4333333333338</v>
      </c>
      <c r="H105" s="317">
        <v>3437.3166666666675</v>
      </c>
      <c r="I105" s="317">
        <v>3580.2166666666672</v>
      </c>
      <c r="J105" s="317">
        <v>3617.333333333333</v>
      </c>
      <c r="K105" s="317">
        <v>3651.666666666667</v>
      </c>
      <c r="L105" s="304">
        <v>3583</v>
      </c>
      <c r="M105" s="304">
        <v>3511.55</v>
      </c>
      <c r="N105" s="319">
        <v>605250</v>
      </c>
      <c r="O105" s="320">
        <v>-2.883031301482702E-3</v>
      </c>
    </row>
    <row r="106" spans="1:15" ht="15">
      <c r="A106" s="277">
        <v>96</v>
      </c>
      <c r="B106" s="389" t="s">
        <v>50</v>
      </c>
      <c r="C106" s="277" t="s">
        <v>153</v>
      </c>
      <c r="D106" s="316">
        <v>16250.05</v>
      </c>
      <c r="E106" s="316">
        <v>16207.683333333334</v>
      </c>
      <c r="F106" s="317">
        <v>16145.366666666669</v>
      </c>
      <c r="G106" s="317">
        <v>16040.683333333334</v>
      </c>
      <c r="H106" s="317">
        <v>15978.366666666669</v>
      </c>
      <c r="I106" s="317">
        <v>16312.366666666669</v>
      </c>
      <c r="J106" s="317">
        <v>16374.683333333334</v>
      </c>
      <c r="K106" s="317">
        <v>16479.366666666669</v>
      </c>
      <c r="L106" s="304">
        <v>16270</v>
      </c>
      <c r="M106" s="304">
        <v>16103</v>
      </c>
      <c r="N106" s="319">
        <v>451200</v>
      </c>
      <c r="O106" s="320">
        <v>-1.3231273920174959E-2</v>
      </c>
    </row>
    <row r="107" spans="1:15" ht="15">
      <c r="A107" s="277">
        <v>97</v>
      </c>
      <c r="B107" s="389" t="s">
        <v>113</v>
      </c>
      <c r="C107" s="277" t="s">
        <v>155</v>
      </c>
      <c r="D107" s="316">
        <v>91.15</v>
      </c>
      <c r="E107" s="316">
        <v>91.966666666666654</v>
      </c>
      <c r="F107" s="317">
        <v>89.083333333333314</v>
      </c>
      <c r="G107" s="317">
        <v>87.016666666666666</v>
      </c>
      <c r="H107" s="317">
        <v>84.133333333333326</v>
      </c>
      <c r="I107" s="317">
        <v>94.033333333333303</v>
      </c>
      <c r="J107" s="317">
        <v>96.916666666666657</v>
      </c>
      <c r="K107" s="317">
        <v>98.983333333333292</v>
      </c>
      <c r="L107" s="304">
        <v>94.85</v>
      </c>
      <c r="M107" s="304">
        <v>89.9</v>
      </c>
      <c r="N107" s="319">
        <v>41144700</v>
      </c>
      <c r="O107" s="320">
        <v>0.18643740340030912</v>
      </c>
    </row>
    <row r="108" spans="1:15" ht="15">
      <c r="A108" s="277">
        <v>98</v>
      </c>
      <c r="B108" s="389" t="s">
        <v>42</v>
      </c>
      <c r="C108" s="277" t="s">
        <v>156</v>
      </c>
      <c r="D108" s="316">
        <v>89.9</v>
      </c>
      <c r="E108" s="316">
        <v>90.350000000000009</v>
      </c>
      <c r="F108" s="317">
        <v>89.000000000000014</v>
      </c>
      <c r="G108" s="317">
        <v>88.100000000000009</v>
      </c>
      <c r="H108" s="317">
        <v>86.750000000000014</v>
      </c>
      <c r="I108" s="317">
        <v>91.250000000000014</v>
      </c>
      <c r="J108" s="317">
        <v>92.600000000000009</v>
      </c>
      <c r="K108" s="317">
        <v>93.500000000000014</v>
      </c>
      <c r="L108" s="304">
        <v>91.7</v>
      </c>
      <c r="M108" s="304">
        <v>89.45</v>
      </c>
      <c r="N108" s="319">
        <v>49755300</v>
      </c>
      <c r="O108" s="320">
        <v>1.7247407062113973E-2</v>
      </c>
    </row>
    <row r="109" spans="1:15" ht="15">
      <c r="A109" s="277">
        <v>99</v>
      </c>
      <c r="B109" s="389" t="s">
        <v>73</v>
      </c>
      <c r="C109" s="277" t="s">
        <v>158</v>
      </c>
      <c r="D109" s="316">
        <v>73.349999999999994</v>
      </c>
      <c r="E109" s="316">
        <v>73.5</v>
      </c>
      <c r="F109" s="317">
        <v>72.5</v>
      </c>
      <c r="G109" s="317">
        <v>71.650000000000006</v>
      </c>
      <c r="H109" s="317">
        <v>70.650000000000006</v>
      </c>
      <c r="I109" s="317">
        <v>74.349999999999994</v>
      </c>
      <c r="J109" s="317">
        <v>75.349999999999994</v>
      </c>
      <c r="K109" s="317">
        <v>76.199999999999989</v>
      </c>
      <c r="L109" s="304">
        <v>74.5</v>
      </c>
      <c r="M109" s="304">
        <v>72.650000000000006</v>
      </c>
      <c r="N109" s="319">
        <v>61299700</v>
      </c>
      <c r="O109" s="320">
        <v>1.8682021753039027E-2</v>
      </c>
    </row>
    <row r="110" spans="1:15" ht="15">
      <c r="A110" s="277">
        <v>100</v>
      </c>
      <c r="B110" s="389" t="s">
        <v>79</v>
      </c>
      <c r="C110" s="277" t="s">
        <v>159</v>
      </c>
      <c r="D110" s="316">
        <v>18910.3</v>
      </c>
      <c r="E110" s="316">
        <v>18931.066666666666</v>
      </c>
      <c r="F110" s="317">
        <v>18741.783333333333</v>
      </c>
      <c r="G110" s="317">
        <v>18573.266666666666</v>
      </c>
      <c r="H110" s="317">
        <v>18383.983333333334</v>
      </c>
      <c r="I110" s="317">
        <v>19099.583333333332</v>
      </c>
      <c r="J110" s="317">
        <v>19288.866666666665</v>
      </c>
      <c r="K110" s="317">
        <v>19457.383333333331</v>
      </c>
      <c r="L110" s="304">
        <v>19120.349999999999</v>
      </c>
      <c r="M110" s="304">
        <v>18762.55</v>
      </c>
      <c r="N110" s="319">
        <v>140490</v>
      </c>
      <c r="O110" s="320">
        <v>2.78372591006424E-3</v>
      </c>
    </row>
    <row r="111" spans="1:15" ht="15">
      <c r="A111" s="277">
        <v>101</v>
      </c>
      <c r="B111" s="389" t="s">
        <v>52</v>
      </c>
      <c r="C111" s="277" t="s">
        <v>160</v>
      </c>
      <c r="D111" s="316">
        <v>1365.7</v>
      </c>
      <c r="E111" s="316">
        <v>1365.3499999999997</v>
      </c>
      <c r="F111" s="317">
        <v>1342.6999999999994</v>
      </c>
      <c r="G111" s="317">
        <v>1319.6999999999996</v>
      </c>
      <c r="H111" s="317">
        <v>1297.0499999999993</v>
      </c>
      <c r="I111" s="317">
        <v>1388.3499999999995</v>
      </c>
      <c r="J111" s="317">
        <v>1410.9999999999995</v>
      </c>
      <c r="K111" s="317">
        <v>1433.9999999999995</v>
      </c>
      <c r="L111" s="304">
        <v>1388</v>
      </c>
      <c r="M111" s="304">
        <v>1342.35</v>
      </c>
      <c r="N111" s="319">
        <v>3302750</v>
      </c>
      <c r="O111" s="320">
        <v>-1.991186551330178E-2</v>
      </c>
    </row>
    <row r="112" spans="1:15" ht="15">
      <c r="A112" s="277">
        <v>102</v>
      </c>
      <c r="B112" s="389" t="s">
        <v>73</v>
      </c>
      <c r="C112" s="277" t="s">
        <v>161</v>
      </c>
      <c r="D112" s="316">
        <v>238.6</v>
      </c>
      <c r="E112" s="316">
        <v>239.51666666666665</v>
      </c>
      <c r="F112" s="317">
        <v>236.93333333333331</v>
      </c>
      <c r="G112" s="317">
        <v>235.26666666666665</v>
      </c>
      <c r="H112" s="317">
        <v>232.68333333333331</v>
      </c>
      <c r="I112" s="317">
        <v>241.18333333333331</v>
      </c>
      <c r="J112" s="317">
        <v>243.76666666666668</v>
      </c>
      <c r="K112" s="317">
        <v>245.43333333333331</v>
      </c>
      <c r="L112" s="304">
        <v>242.1</v>
      </c>
      <c r="M112" s="304">
        <v>237.85</v>
      </c>
      <c r="N112" s="319">
        <v>10626000</v>
      </c>
      <c r="O112" s="320">
        <v>1.1305822498586771E-3</v>
      </c>
    </row>
    <row r="113" spans="1:15" ht="15">
      <c r="A113" s="277">
        <v>103</v>
      </c>
      <c r="B113" s="389" t="s">
        <v>57</v>
      </c>
      <c r="C113" s="277" t="s">
        <v>162</v>
      </c>
      <c r="D113" s="316">
        <v>94.75</v>
      </c>
      <c r="E113" s="316">
        <v>94.466666666666654</v>
      </c>
      <c r="F113" s="317">
        <v>93.483333333333306</v>
      </c>
      <c r="G113" s="317">
        <v>92.216666666666654</v>
      </c>
      <c r="H113" s="317">
        <v>91.233333333333306</v>
      </c>
      <c r="I113" s="317">
        <v>95.733333333333306</v>
      </c>
      <c r="J113" s="317">
        <v>96.716666666666654</v>
      </c>
      <c r="K113" s="317">
        <v>97.983333333333306</v>
      </c>
      <c r="L113" s="304">
        <v>95.45</v>
      </c>
      <c r="M113" s="304">
        <v>93.2</v>
      </c>
      <c r="N113" s="319">
        <v>47070400</v>
      </c>
      <c r="O113" s="320">
        <v>-2.5166923472008218E-2</v>
      </c>
    </row>
    <row r="114" spans="1:15" ht="15">
      <c r="A114" s="277">
        <v>104</v>
      </c>
      <c r="B114" s="389" t="s">
        <v>50</v>
      </c>
      <c r="C114" s="277" t="s">
        <v>163</v>
      </c>
      <c r="D114" s="316">
        <v>1495.85</v>
      </c>
      <c r="E114" s="316">
        <v>1500.4833333333333</v>
      </c>
      <c r="F114" s="317">
        <v>1486.1666666666667</v>
      </c>
      <c r="G114" s="317">
        <v>1476.4833333333333</v>
      </c>
      <c r="H114" s="317">
        <v>1462.1666666666667</v>
      </c>
      <c r="I114" s="317">
        <v>1510.1666666666667</v>
      </c>
      <c r="J114" s="317">
        <v>1524.4833333333333</v>
      </c>
      <c r="K114" s="317">
        <v>1534.1666666666667</v>
      </c>
      <c r="L114" s="304">
        <v>1514.8</v>
      </c>
      <c r="M114" s="304">
        <v>1490.8</v>
      </c>
      <c r="N114" s="319">
        <v>3034500</v>
      </c>
      <c r="O114" s="320">
        <v>-9.7895252080274098E-3</v>
      </c>
    </row>
    <row r="115" spans="1:15" ht="15">
      <c r="A115" s="277">
        <v>105</v>
      </c>
      <c r="B115" s="389" t="s">
        <v>54</v>
      </c>
      <c r="C115" s="277" t="s">
        <v>164</v>
      </c>
      <c r="D115" s="316">
        <v>33.700000000000003</v>
      </c>
      <c r="E115" s="316">
        <v>33.416666666666664</v>
      </c>
      <c r="F115" s="317">
        <v>33.083333333333329</v>
      </c>
      <c r="G115" s="317">
        <v>32.466666666666661</v>
      </c>
      <c r="H115" s="317">
        <v>32.133333333333326</v>
      </c>
      <c r="I115" s="317">
        <v>34.033333333333331</v>
      </c>
      <c r="J115" s="317">
        <v>34.36666666666666</v>
      </c>
      <c r="K115" s="317">
        <v>34.983333333333334</v>
      </c>
      <c r="L115" s="304">
        <v>33.75</v>
      </c>
      <c r="M115" s="304">
        <v>32.799999999999997</v>
      </c>
      <c r="N115" s="319">
        <v>55258000</v>
      </c>
      <c r="O115" s="320">
        <v>9.0030378348522511E-2</v>
      </c>
    </row>
    <row r="116" spans="1:15" ht="15">
      <c r="A116" s="277">
        <v>106</v>
      </c>
      <c r="B116" s="389" t="s">
        <v>42</v>
      </c>
      <c r="C116" s="277" t="s">
        <v>165</v>
      </c>
      <c r="D116" s="316">
        <v>172.3</v>
      </c>
      <c r="E116" s="316">
        <v>172.33333333333334</v>
      </c>
      <c r="F116" s="317">
        <v>171.06666666666669</v>
      </c>
      <c r="G116" s="317">
        <v>169.83333333333334</v>
      </c>
      <c r="H116" s="317">
        <v>168.56666666666669</v>
      </c>
      <c r="I116" s="317">
        <v>173.56666666666669</v>
      </c>
      <c r="J116" s="317">
        <v>174.83333333333334</v>
      </c>
      <c r="K116" s="317">
        <v>176.06666666666669</v>
      </c>
      <c r="L116" s="304">
        <v>173.6</v>
      </c>
      <c r="M116" s="304">
        <v>171.1</v>
      </c>
      <c r="N116" s="319">
        <v>13368000</v>
      </c>
      <c r="O116" s="320">
        <v>3.3075734157650694E-2</v>
      </c>
    </row>
    <row r="117" spans="1:15" ht="15">
      <c r="A117" s="277">
        <v>107</v>
      </c>
      <c r="B117" s="389" t="s">
        <v>89</v>
      </c>
      <c r="C117" s="277" t="s">
        <v>166</v>
      </c>
      <c r="D117" s="316">
        <v>1248.55</v>
      </c>
      <c r="E117" s="316">
        <v>1254.7833333333335</v>
      </c>
      <c r="F117" s="317">
        <v>1227.5666666666671</v>
      </c>
      <c r="G117" s="317">
        <v>1206.5833333333335</v>
      </c>
      <c r="H117" s="317">
        <v>1179.366666666667</v>
      </c>
      <c r="I117" s="317">
        <v>1275.7666666666671</v>
      </c>
      <c r="J117" s="317">
        <v>1302.9833333333338</v>
      </c>
      <c r="K117" s="317">
        <v>1323.9666666666672</v>
      </c>
      <c r="L117" s="304">
        <v>1282</v>
      </c>
      <c r="M117" s="304">
        <v>1233.8</v>
      </c>
      <c r="N117" s="319">
        <v>2095643</v>
      </c>
      <c r="O117" s="320">
        <v>4.0412204485754701E-2</v>
      </c>
    </row>
    <row r="118" spans="1:15" ht="15">
      <c r="A118" s="277">
        <v>108</v>
      </c>
      <c r="B118" s="389" t="s">
        <v>37</v>
      </c>
      <c r="C118" s="277" t="s">
        <v>167</v>
      </c>
      <c r="D118" s="316">
        <v>766.15</v>
      </c>
      <c r="E118" s="316">
        <v>757.35</v>
      </c>
      <c r="F118" s="317">
        <v>743.1</v>
      </c>
      <c r="G118" s="317">
        <v>720.05</v>
      </c>
      <c r="H118" s="317">
        <v>705.8</v>
      </c>
      <c r="I118" s="317">
        <v>780.40000000000009</v>
      </c>
      <c r="J118" s="317">
        <v>794.65000000000009</v>
      </c>
      <c r="K118" s="317">
        <v>817.70000000000016</v>
      </c>
      <c r="L118" s="304">
        <v>771.6</v>
      </c>
      <c r="M118" s="304">
        <v>734.3</v>
      </c>
      <c r="N118" s="319">
        <v>1238450</v>
      </c>
      <c r="O118" s="320">
        <v>1.9594121763470959E-2</v>
      </c>
    </row>
    <row r="119" spans="1:15" ht="15">
      <c r="A119" s="277">
        <v>109</v>
      </c>
      <c r="B119" s="389" t="s">
        <v>54</v>
      </c>
      <c r="C119" s="277" t="s">
        <v>168</v>
      </c>
      <c r="D119" s="316">
        <v>186.1</v>
      </c>
      <c r="E119" s="316">
        <v>185.28333333333333</v>
      </c>
      <c r="F119" s="317">
        <v>182.96666666666667</v>
      </c>
      <c r="G119" s="317">
        <v>179.83333333333334</v>
      </c>
      <c r="H119" s="317">
        <v>177.51666666666668</v>
      </c>
      <c r="I119" s="317">
        <v>188.41666666666666</v>
      </c>
      <c r="J119" s="317">
        <v>190.73333333333332</v>
      </c>
      <c r="K119" s="317">
        <v>193.86666666666665</v>
      </c>
      <c r="L119" s="304">
        <v>187.6</v>
      </c>
      <c r="M119" s="304">
        <v>182.15</v>
      </c>
      <c r="N119" s="319">
        <v>20571200</v>
      </c>
      <c r="O119" s="320">
        <v>1.1376709702160297E-2</v>
      </c>
    </row>
    <row r="120" spans="1:15" ht="15">
      <c r="A120" s="277">
        <v>110</v>
      </c>
      <c r="B120" s="389" t="s">
        <v>42</v>
      </c>
      <c r="C120" s="277" t="s">
        <v>169</v>
      </c>
      <c r="D120" s="316">
        <v>109.3</v>
      </c>
      <c r="E120" s="316">
        <v>109.58333333333333</v>
      </c>
      <c r="F120" s="317">
        <v>108.01666666666665</v>
      </c>
      <c r="G120" s="317">
        <v>106.73333333333332</v>
      </c>
      <c r="H120" s="317">
        <v>105.16666666666664</v>
      </c>
      <c r="I120" s="317">
        <v>110.86666666666666</v>
      </c>
      <c r="J120" s="317">
        <v>112.43333333333335</v>
      </c>
      <c r="K120" s="317">
        <v>113.71666666666667</v>
      </c>
      <c r="L120" s="304">
        <v>111.15</v>
      </c>
      <c r="M120" s="304">
        <v>108.3</v>
      </c>
      <c r="N120" s="319">
        <v>17466000</v>
      </c>
      <c r="O120" s="320">
        <v>1.7120894479385047E-2</v>
      </c>
    </row>
    <row r="121" spans="1:15" ht="15">
      <c r="A121" s="277">
        <v>111</v>
      </c>
      <c r="B121" s="389" t="s">
        <v>73</v>
      </c>
      <c r="C121" s="277" t="s">
        <v>170</v>
      </c>
      <c r="D121" s="316">
        <v>2330.85</v>
      </c>
      <c r="E121" s="316">
        <v>2337.8166666666671</v>
      </c>
      <c r="F121" s="317">
        <v>2305.6333333333341</v>
      </c>
      <c r="G121" s="317">
        <v>2280.416666666667</v>
      </c>
      <c r="H121" s="317">
        <v>2248.233333333334</v>
      </c>
      <c r="I121" s="317">
        <v>2363.0333333333342</v>
      </c>
      <c r="J121" s="317">
        <v>2395.2166666666676</v>
      </c>
      <c r="K121" s="317">
        <v>2420.4333333333343</v>
      </c>
      <c r="L121" s="304">
        <v>2370</v>
      </c>
      <c r="M121" s="304">
        <v>2312.6</v>
      </c>
      <c r="N121" s="319">
        <v>33319900</v>
      </c>
      <c r="O121" s="320">
        <v>9.7640108965137279E-3</v>
      </c>
    </row>
    <row r="122" spans="1:15" ht="15">
      <c r="A122" s="277">
        <v>112</v>
      </c>
      <c r="B122" s="389" t="s">
        <v>113</v>
      </c>
      <c r="C122" s="277" t="s">
        <v>171</v>
      </c>
      <c r="D122" s="316">
        <v>38.200000000000003</v>
      </c>
      <c r="E122" s="316">
        <v>38.666666666666664</v>
      </c>
      <c r="F122" s="317">
        <v>37.533333333333331</v>
      </c>
      <c r="G122" s="317">
        <v>36.866666666666667</v>
      </c>
      <c r="H122" s="317">
        <v>35.733333333333334</v>
      </c>
      <c r="I122" s="317">
        <v>39.333333333333329</v>
      </c>
      <c r="J122" s="317">
        <v>40.466666666666669</v>
      </c>
      <c r="K122" s="317">
        <v>41.133333333333326</v>
      </c>
      <c r="L122" s="304">
        <v>39.799999999999997</v>
      </c>
      <c r="M122" s="304">
        <v>38</v>
      </c>
      <c r="N122" s="319">
        <v>55081000</v>
      </c>
      <c r="O122" s="320">
        <v>7.330618289522399E-2</v>
      </c>
    </row>
    <row r="123" spans="1:15" ht="15">
      <c r="A123" s="277">
        <v>113</v>
      </c>
      <c r="B123" s="430" t="s">
        <v>57</v>
      </c>
      <c r="C123" s="277" t="s">
        <v>280</v>
      </c>
      <c r="D123" s="316">
        <v>868.05</v>
      </c>
      <c r="E123" s="316">
        <v>868.1</v>
      </c>
      <c r="F123" s="317">
        <v>862.2</v>
      </c>
      <c r="G123" s="317">
        <v>856.35</v>
      </c>
      <c r="H123" s="317">
        <v>850.45</v>
      </c>
      <c r="I123" s="317">
        <v>873.95</v>
      </c>
      <c r="J123" s="317">
        <v>879.84999999999991</v>
      </c>
      <c r="K123" s="317">
        <v>885.7</v>
      </c>
      <c r="L123" s="304">
        <v>874</v>
      </c>
      <c r="M123" s="304">
        <v>862.25</v>
      </c>
      <c r="N123" s="319">
        <v>6305250</v>
      </c>
      <c r="O123" s="320">
        <v>-2.0505650704881744E-2</v>
      </c>
    </row>
    <row r="124" spans="1:15" ht="15">
      <c r="A124" s="277">
        <v>114</v>
      </c>
      <c r="B124" s="389" t="s">
        <v>54</v>
      </c>
      <c r="C124" s="277" t="s">
        <v>172</v>
      </c>
      <c r="D124" s="316">
        <v>199.05</v>
      </c>
      <c r="E124" s="316">
        <v>198.73333333333335</v>
      </c>
      <c r="F124" s="317">
        <v>196.8666666666667</v>
      </c>
      <c r="G124" s="317">
        <v>194.68333333333337</v>
      </c>
      <c r="H124" s="317">
        <v>192.81666666666672</v>
      </c>
      <c r="I124" s="317">
        <v>200.91666666666669</v>
      </c>
      <c r="J124" s="317">
        <v>202.78333333333336</v>
      </c>
      <c r="K124" s="317">
        <v>204.96666666666667</v>
      </c>
      <c r="L124" s="304">
        <v>200.6</v>
      </c>
      <c r="M124" s="304">
        <v>196.55</v>
      </c>
      <c r="N124" s="319">
        <v>131448000</v>
      </c>
      <c r="O124" s="320">
        <v>6.8135832866092982E-2</v>
      </c>
    </row>
    <row r="125" spans="1:15" ht="15">
      <c r="A125" s="277">
        <v>115</v>
      </c>
      <c r="B125" s="389" t="s">
        <v>37</v>
      </c>
      <c r="C125" s="277" t="s">
        <v>173</v>
      </c>
      <c r="D125" s="316">
        <v>20401.75</v>
      </c>
      <c r="E125" s="316">
        <v>20293.850000000002</v>
      </c>
      <c r="F125" s="317">
        <v>20143.700000000004</v>
      </c>
      <c r="G125" s="317">
        <v>19885.650000000001</v>
      </c>
      <c r="H125" s="317">
        <v>19735.500000000004</v>
      </c>
      <c r="I125" s="317">
        <v>20551.900000000005</v>
      </c>
      <c r="J125" s="317">
        <v>20702.050000000007</v>
      </c>
      <c r="K125" s="317">
        <v>20960.100000000006</v>
      </c>
      <c r="L125" s="304">
        <v>20444</v>
      </c>
      <c r="M125" s="304">
        <v>20035.8</v>
      </c>
      <c r="N125" s="319">
        <v>181150</v>
      </c>
      <c r="O125" s="320">
        <v>-4.8081975827640566E-2</v>
      </c>
    </row>
    <row r="126" spans="1:15" ht="15">
      <c r="A126" s="277">
        <v>116</v>
      </c>
      <c r="B126" s="389" t="s">
        <v>64</v>
      </c>
      <c r="C126" s="277" t="s">
        <v>174</v>
      </c>
      <c r="D126" s="316">
        <v>1257.1500000000001</v>
      </c>
      <c r="E126" s="316">
        <v>1251.7666666666667</v>
      </c>
      <c r="F126" s="317">
        <v>1235.8833333333332</v>
      </c>
      <c r="G126" s="317">
        <v>1214.6166666666666</v>
      </c>
      <c r="H126" s="317">
        <v>1198.7333333333331</v>
      </c>
      <c r="I126" s="317">
        <v>1273.0333333333333</v>
      </c>
      <c r="J126" s="317">
        <v>1288.916666666667</v>
      </c>
      <c r="K126" s="317">
        <v>1310.1833333333334</v>
      </c>
      <c r="L126" s="304">
        <v>1267.6500000000001</v>
      </c>
      <c r="M126" s="304">
        <v>1230.5</v>
      </c>
      <c r="N126" s="319">
        <v>1899700</v>
      </c>
      <c r="O126" s="320">
        <v>-4.5592705167173252E-2</v>
      </c>
    </row>
    <row r="127" spans="1:15" ht="15">
      <c r="A127" s="277">
        <v>117</v>
      </c>
      <c r="B127" s="389" t="s">
        <v>79</v>
      </c>
      <c r="C127" s="277" t="s">
        <v>175</v>
      </c>
      <c r="D127" s="316">
        <v>4360</v>
      </c>
      <c r="E127" s="316">
        <v>4360.7</v>
      </c>
      <c r="F127" s="317">
        <v>4325.2999999999993</v>
      </c>
      <c r="G127" s="317">
        <v>4290.5999999999995</v>
      </c>
      <c r="H127" s="317">
        <v>4255.1999999999989</v>
      </c>
      <c r="I127" s="317">
        <v>4395.3999999999996</v>
      </c>
      <c r="J127" s="317">
        <v>4430.7999999999993</v>
      </c>
      <c r="K127" s="317">
        <v>4465.5</v>
      </c>
      <c r="L127" s="304">
        <v>4396.1000000000004</v>
      </c>
      <c r="M127" s="304">
        <v>4326</v>
      </c>
      <c r="N127" s="319">
        <v>610000</v>
      </c>
      <c r="O127" s="320">
        <v>-1.6129032258064516E-2</v>
      </c>
    </row>
    <row r="128" spans="1:15" ht="15">
      <c r="A128" s="277">
        <v>118</v>
      </c>
      <c r="B128" s="389" t="s">
        <v>57</v>
      </c>
      <c r="C128" s="277" t="s">
        <v>176</v>
      </c>
      <c r="D128" s="316">
        <v>659.85</v>
      </c>
      <c r="E128" s="316">
        <v>657.94999999999993</v>
      </c>
      <c r="F128" s="317">
        <v>648.14999999999986</v>
      </c>
      <c r="G128" s="317">
        <v>636.44999999999993</v>
      </c>
      <c r="H128" s="317">
        <v>626.64999999999986</v>
      </c>
      <c r="I128" s="317">
        <v>669.64999999999986</v>
      </c>
      <c r="J128" s="317">
        <v>679.44999999999982</v>
      </c>
      <c r="K128" s="317">
        <v>691.14999999999986</v>
      </c>
      <c r="L128" s="304">
        <v>667.75</v>
      </c>
      <c r="M128" s="304">
        <v>646.25</v>
      </c>
      <c r="N128" s="319">
        <v>5451391</v>
      </c>
      <c r="O128" s="320">
        <v>-9.9333737129012716E-3</v>
      </c>
    </row>
    <row r="129" spans="1:15" ht="15">
      <c r="A129" s="277">
        <v>119</v>
      </c>
      <c r="B129" s="389" t="s">
        <v>52</v>
      </c>
      <c r="C129" s="277" t="s">
        <v>178</v>
      </c>
      <c r="D129" s="316">
        <v>520.45000000000005</v>
      </c>
      <c r="E129" s="316">
        <v>515.83333333333337</v>
      </c>
      <c r="F129" s="317">
        <v>509.66666666666674</v>
      </c>
      <c r="G129" s="317">
        <v>498.88333333333338</v>
      </c>
      <c r="H129" s="317">
        <v>492.71666666666675</v>
      </c>
      <c r="I129" s="317">
        <v>526.61666666666679</v>
      </c>
      <c r="J129" s="317">
        <v>532.78333333333353</v>
      </c>
      <c r="K129" s="317">
        <v>543.56666666666672</v>
      </c>
      <c r="L129" s="304">
        <v>522</v>
      </c>
      <c r="M129" s="304">
        <v>505.05</v>
      </c>
      <c r="N129" s="319">
        <v>34973400</v>
      </c>
      <c r="O129" s="320">
        <v>-1.0770997505246901E-2</v>
      </c>
    </row>
    <row r="130" spans="1:15" ht="15">
      <c r="A130" s="277">
        <v>120</v>
      </c>
      <c r="B130" s="389" t="s">
        <v>89</v>
      </c>
      <c r="C130" s="277" t="s">
        <v>179</v>
      </c>
      <c r="D130" s="316">
        <v>480.95</v>
      </c>
      <c r="E130" s="316">
        <v>481.13333333333327</v>
      </c>
      <c r="F130" s="317">
        <v>464.11666666666656</v>
      </c>
      <c r="G130" s="317">
        <v>447.2833333333333</v>
      </c>
      <c r="H130" s="317">
        <v>430.26666666666659</v>
      </c>
      <c r="I130" s="317">
        <v>497.96666666666653</v>
      </c>
      <c r="J130" s="317">
        <v>514.98333333333335</v>
      </c>
      <c r="K130" s="317">
        <v>531.81666666666649</v>
      </c>
      <c r="L130" s="304">
        <v>498.15</v>
      </c>
      <c r="M130" s="304">
        <v>464.3</v>
      </c>
      <c r="N130" s="319">
        <v>5337000</v>
      </c>
      <c r="O130" s="320">
        <v>0.14368370298939248</v>
      </c>
    </row>
    <row r="131" spans="1:15" ht="15">
      <c r="A131" s="277">
        <v>121</v>
      </c>
      <c r="B131" s="389" t="s">
        <v>180</v>
      </c>
      <c r="C131" s="277" t="s">
        <v>181</v>
      </c>
      <c r="D131" s="316">
        <v>302.85000000000002</v>
      </c>
      <c r="E131" s="316">
        <v>301.66666666666669</v>
      </c>
      <c r="F131" s="317">
        <v>297.18333333333339</v>
      </c>
      <c r="G131" s="317">
        <v>291.51666666666671</v>
      </c>
      <c r="H131" s="317">
        <v>287.03333333333342</v>
      </c>
      <c r="I131" s="317">
        <v>307.33333333333337</v>
      </c>
      <c r="J131" s="317">
        <v>311.81666666666661</v>
      </c>
      <c r="K131" s="317">
        <v>317.48333333333335</v>
      </c>
      <c r="L131" s="304">
        <v>306.14999999999998</v>
      </c>
      <c r="M131" s="304">
        <v>296</v>
      </c>
      <c r="N131" s="319">
        <v>7728000</v>
      </c>
      <c r="O131" s="320">
        <v>-8.7172218284904318E-2</v>
      </c>
    </row>
    <row r="132" spans="1:15" ht="15">
      <c r="A132" s="277">
        <v>122</v>
      </c>
      <c r="B132" s="389" t="s">
        <v>39</v>
      </c>
      <c r="C132" s="277" t="s">
        <v>3464</v>
      </c>
      <c r="D132" s="316">
        <v>544.15</v>
      </c>
      <c r="E132" s="316">
        <v>544.05000000000007</v>
      </c>
      <c r="F132" s="317">
        <v>540.10000000000014</v>
      </c>
      <c r="G132" s="317">
        <v>536.05000000000007</v>
      </c>
      <c r="H132" s="317">
        <v>532.10000000000014</v>
      </c>
      <c r="I132" s="317">
        <v>548.10000000000014</v>
      </c>
      <c r="J132" s="317">
        <v>552.05000000000018</v>
      </c>
      <c r="K132" s="317">
        <v>556.10000000000014</v>
      </c>
      <c r="L132" s="304">
        <v>548</v>
      </c>
      <c r="M132" s="304">
        <v>540</v>
      </c>
      <c r="N132" s="319">
        <v>14202000</v>
      </c>
      <c r="O132" s="320">
        <v>1.0760953112990008E-2</v>
      </c>
    </row>
    <row r="133" spans="1:15" ht="15">
      <c r="A133" s="277">
        <v>123</v>
      </c>
      <c r="B133" s="389" t="s">
        <v>44</v>
      </c>
      <c r="C133" s="277" t="s">
        <v>183</v>
      </c>
      <c r="D133" s="316">
        <v>151.85</v>
      </c>
      <c r="E133" s="316">
        <v>151.85</v>
      </c>
      <c r="F133" s="317">
        <v>148.85</v>
      </c>
      <c r="G133" s="317">
        <v>145.85</v>
      </c>
      <c r="H133" s="317">
        <v>142.85</v>
      </c>
      <c r="I133" s="317">
        <v>154.85</v>
      </c>
      <c r="J133" s="317">
        <v>157.85</v>
      </c>
      <c r="K133" s="317">
        <v>160.85</v>
      </c>
      <c r="L133" s="304">
        <v>154.85</v>
      </c>
      <c r="M133" s="304">
        <v>148.85</v>
      </c>
      <c r="N133" s="319">
        <v>77958900</v>
      </c>
      <c r="O133" s="320">
        <v>4.2587561494970266E-3</v>
      </c>
    </row>
    <row r="134" spans="1:15" ht="15">
      <c r="A134" s="277">
        <v>124</v>
      </c>
      <c r="B134" s="389" t="s">
        <v>42</v>
      </c>
      <c r="C134" s="277" t="s">
        <v>185</v>
      </c>
      <c r="D134" s="316">
        <v>57.05</v>
      </c>
      <c r="E134" s="316">
        <v>57.35</v>
      </c>
      <c r="F134" s="317">
        <v>56.45</v>
      </c>
      <c r="G134" s="317">
        <v>55.85</v>
      </c>
      <c r="H134" s="317">
        <v>54.95</v>
      </c>
      <c r="I134" s="317">
        <v>57.95</v>
      </c>
      <c r="J134" s="317">
        <v>58.849999999999994</v>
      </c>
      <c r="K134" s="317">
        <v>59.45</v>
      </c>
      <c r="L134" s="304">
        <v>58.25</v>
      </c>
      <c r="M134" s="304">
        <v>56.75</v>
      </c>
      <c r="N134" s="319">
        <v>71280000</v>
      </c>
      <c r="O134" s="320">
        <v>7.6335877862595417E-3</v>
      </c>
    </row>
    <row r="135" spans="1:15" ht="15">
      <c r="A135" s="277">
        <v>125</v>
      </c>
      <c r="B135" s="389" t="s">
        <v>113</v>
      </c>
      <c r="C135" s="277" t="s">
        <v>186</v>
      </c>
      <c r="D135" s="316">
        <v>406.25</v>
      </c>
      <c r="E135" s="316">
        <v>407.23333333333335</v>
      </c>
      <c r="F135" s="317">
        <v>403.11666666666667</v>
      </c>
      <c r="G135" s="317">
        <v>399.98333333333335</v>
      </c>
      <c r="H135" s="317">
        <v>395.86666666666667</v>
      </c>
      <c r="I135" s="317">
        <v>410.36666666666667</v>
      </c>
      <c r="J135" s="317">
        <v>414.48333333333335</v>
      </c>
      <c r="K135" s="317">
        <v>417.61666666666667</v>
      </c>
      <c r="L135" s="304">
        <v>411.35</v>
      </c>
      <c r="M135" s="304">
        <v>404.1</v>
      </c>
      <c r="N135" s="319">
        <v>24852300</v>
      </c>
      <c r="O135" s="320">
        <v>3.3802418499398912E-2</v>
      </c>
    </row>
    <row r="136" spans="1:15" ht="15">
      <c r="A136" s="277">
        <v>126</v>
      </c>
      <c r="B136" s="389" t="s">
        <v>107</v>
      </c>
      <c r="C136" s="277" t="s">
        <v>187</v>
      </c>
      <c r="D136" s="316">
        <v>2511.3000000000002</v>
      </c>
      <c r="E136" s="316">
        <v>2504.15</v>
      </c>
      <c r="F136" s="317">
        <v>2492.15</v>
      </c>
      <c r="G136" s="317">
        <v>2473</v>
      </c>
      <c r="H136" s="317">
        <v>2461</v>
      </c>
      <c r="I136" s="317">
        <v>2523.3000000000002</v>
      </c>
      <c r="J136" s="317">
        <v>2535.3000000000002</v>
      </c>
      <c r="K136" s="317">
        <v>2554.4500000000003</v>
      </c>
      <c r="L136" s="304">
        <v>2516.15</v>
      </c>
      <c r="M136" s="304">
        <v>2485</v>
      </c>
      <c r="N136" s="319">
        <v>10660200</v>
      </c>
      <c r="O136" s="320">
        <v>-2.6092199747848491E-2</v>
      </c>
    </row>
    <row r="137" spans="1:15" ht="15">
      <c r="A137" s="277">
        <v>127</v>
      </c>
      <c r="B137" s="389" t="s">
        <v>107</v>
      </c>
      <c r="C137" s="277" t="s">
        <v>188</v>
      </c>
      <c r="D137" s="316">
        <v>794.9</v>
      </c>
      <c r="E137" s="316">
        <v>792.5333333333333</v>
      </c>
      <c r="F137" s="317">
        <v>788.36666666666656</v>
      </c>
      <c r="G137" s="317">
        <v>781.83333333333326</v>
      </c>
      <c r="H137" s="317">
        <v>777.66666666666652</v>
      </c>
      <c r="I137" s="317">
        <v>799.06666666666661</v>
      </c>
      <c r="J137" s="317">
        <v>803.23333333333335</v>
      </c>
      <c r="K137" s="317">
        <v>809.76666666666665</v>
      </c>
      <c r="L137" s="304">
        <v>796.7</v>
      </c>
      <c r="M137" s="304">
        <v>786</v>
      </c>
      <c r="N137" s="319">
        <v>10468800</v>
      </c>
      <c r="O137" s="320">
        <v>-4.3369093814197672E-3</v>
      </c>
    </row>
    <row r="138" spans="1:15" ht="15">
      <c r="A138" s="277">
        <v>128</v>
      </c>
      <c r="B138" s="389" t="s">
        <v>50</v>
      </c>
      <c r="C138" s="277" t="s">
        <v>189</v>
      </c>
      <c r="D138" s="316">
        <v>1185.8</v>
      </c>
      <c r="E138" s="316">
        <v>1181.6333333333332</v>
      </c>
      <c r="F138" s="317">
        <v>1172.4666666666665</v>
      </c>
      <c r="G138" s="317">
        <v>1159.1333333333332</v>
      </c>
      <c r="H138" s="317">
        <v>1149.9666666666665</v>
      </c>
      <c r="I138" s="317">
        <v>1194.9666666666665</v>
      </c>
      <c r="J138" s="317">
        <v>1204.1333333333334</v>
      </c>
      <c r="K138" s="317">
        <v>1217.4666666666665</v>
      </c>
      <c r="L138" s="304">
        <v>1190.8</v>
      </c>
      <c r="M138" s="304">
        <v>1168.3</v>
      </c>
      <c r="N138" s="319">
        <v>5886000</v>
      </c>
      <c r="O138" s="320">
        <v>-3.6818851251840944E-2</v>
      </c>
    </row>
    <row r="139" spans="1:15" ht="15">
      <c r="A139" s="277">
        <v>129</v>
      </c>
      <c r="B139" s="389" t="s">
        <v>52</v>
      </c>
      <c r="C139" s="277" t="s">
        <v>190</v>
      </c>
      <c r="D139" s="316">
        <v>2851.3</v>
      </c>
      <c r="E139" s="316">
        <v>2848.3833333333332</v>
      </c>
      <c r="F139" s="317">
        <v>2824.9166666666665</v>
      </c>
      <c r="G139" s="317">
        <v>2798.5333333333333</v>
      </c>
      <c r="H139" s="317">
        <v>2775.0666666666666</v>
      </c>
      <c r="I139" s="317">
        <v>2874.7666666666664</v>
      </c>
      <c r="J139" s="317">
        <v>2898.2333333333336</v>
      </c>
      <c r="K139" s="317">
        <v>2924.6166666666663</v>
      </c>
      <c r="L139" s="304">
        <v>2871.85</v>
      </c>
      <c r="M139" s="304">
        <v>2822</v>
      </c>
      <c r="N139" s="319">
        <v>963000</v>
      </c>
      <c r="O139" s="320">
        <v>-3.069954705586311E-2</v>
      </c>
    </row>
    <row r="140" spans="1:15" ht="15">
      <c r="A140" s="277">
        <v>130</v>
      </c>
      <c r="B140" s="389" t="s">
        <v>42</v>
      </c>
      <c r="C140" s="277" t="s">
        <v>191</v>
      </c>
      <c r="D140" s="316">
        <v>328.7</v>
      </c>
      <c r="E140" s="316">
        <v>331.53333333333336</v>
      </c>
      <c r="F140" s="317">
        <v>325.26666666666671</v>
      </c>
      <c r="G140" s="317">
        <v>321.83333333333337</v>
      </c>
      <c r="H140" s="317">
        <v>315.56666666666672</v>
      </c>
      <c r="I140" s="317">
        <v>334.9666666666667</v>
      </c>
      <c r="J140" s="317">
        <v>341.23333333333335</v>
      </c>
      <c r="K140" s="317">
        <v>344.66666666666669</v>
      </c>
      <c r="L140" s="304">
        <v>337.8</v>
      </c>
      <c r="M140" s="304">
        <v>328.1</v>
      </c>
      <c r="N140" s="319">
        <v>2421000</v>
      </c>
      <c r="O140" s="320">
        <v>5.078125E-2</v>
      </c>
    </row>
    <row r="141" spans="1:15" ht="15">
      <c r="A141" s="277">
        <v>131</v>
      </c>
      <c r="B141" s="389" t="s">
        <v>44</v>
      </c>
      <c r="C141" s="277" t="s">
        <v>192</v>
      </c>
      <c r="D141" s="316">
        <v>463.25</v>
      </c>
      <c r="E141" s="316">
        <v>463.08333333333331</v>
      </c>
      <c r="F141" s="317">
        <v>454.11666666666662</v>
      </c>
      <c r="G141" s="317">
        <v>444.98333333333329</v>
      </c>
      <c r="H141" s="317">
        <v>436.01666666666659</v>
      </c>
      <c r="I141" s="317">
        <v>472.21666666666664</v>
      </c>
      <c r="J141" s="317">
        <v>481.18333333333334</v>
      </c>
      <c r="K141" s="317">
        <v>490.31666666666666</v>
      </c>
      <c r="L141" s="304">
        <v>472.05</v>
      </c>
      <c r="M141" s="304">
        <v>453.95</v>
      </c>
      <c r="N141" s="319">
        <v>5798800</v>
      </c>
      <c r="O141" s="320">
        <v>8.2765335929892887E-3</v>
      </c>
    </row>
    <row r="142" spans="1:15" ht="15">
      <c r="A142" s="277">
        <v>132</v>
      </c>
      <c r="B142" s="389" t="s">
        <v>50</v>
      </c>
      <c r="C142" s="277" t="s">
        <v>193</v>
      </c>
      <c r="D142" s="316">
        <v>1035.5999999999999</v>
      </c>
      <c r="E142" s="316">
        <v>1042.8666666666666</v>
      </c>
      <c r="F142" s="317">
        <v>1024.333333333333</v>
      </c>
      <c r="G142" s="317">
        <v>1013.0666666666664</v>
      </c>
      <c r="H142" s="317">
        <v>994.53333333333285</v>
      </c>
      <c r="I142" s="317">
        <v>1054.1333333333332</v>
      </c>
      <c r="J142" s="317">
        <v>1072.6666666666665</v>
      </c>
      <c r="K142" s="317">
        <v>1083.9333333333334</v>
      </c>
      <c r="L142" s="304">
        <v>1061.4000000000001</v>
      </c>
      <c r="M142" s="304">
        <v>1031.5999999999999</v>
      </c>
      <c r="N142" s="319">
        <v>1484700</v>
      </c>
      <c r="O142" s="320">
        <v>0.11514195583596215</v>
      </c>
    </row>
    <row r="143" spans="1:15" ht="15">
      <c r="A143" s="277">
        <v>133</v>
      </c>
      <c r="B143" s="389" t="s">
        <v>37</v>
      </c>
      <c r="C143" s="277" t="s">
        <v>195</v>
      </c>
      <c r="D143" s="316">
        <v>3983.2</v>
      </c>
      <c r="E143" s="316">
        <v>3972.1166666666668</v>
      </c>
      <c r="F143" s="317">
        <v>3951.0833333333335</v>
      </c>
      <c r="G143" s="317">
        <v>3918.9666666666667</v>
      </c>
      <c r="H143" s="317">
        <v>3897.9333333333334</v>
      </c>
      <c r="I143" s="317">
        <v>4004.2333333333336</v>
      </c>
      <c r="J143" s="317">
        <v>4025.2666666666664</v>
      </c>
      <c r="K143" s="317">
        <v>4057.3833333333337</v>
      </c>
      <c r="L143" s="304">
        <v>3993.15</v>
      </c>
      <c r="M143" s="304">
        <v>3940</v>
      </c>
      <c r="N143" s="319">
        <v>2008600</v>
      </c>
      <c r="O143" s="320">
        <v>-4.9761146496815286E-4</v>
      </c>
    </row>
    <row r="144" spans="1:15" ht="15">
      <c r="A144" s="277">
        <v>134</v>
      </c>
      <c r="B144" s="389" t="s">
        <v>180</v>
      </c>
      <c r="C144" s="277" t="s">
        <v>197</v>
      </c>
      <c r="D144" s="316">
        <v>529</v>
      </c>
      <c r="E144" s="316">
        <v>528.58333333333337</v>
      </c>
      <c r="F144" s="317">
        <v>523.66666666666674</v>
      </c>
      <c r="G144" s="317">
        <v>518.33333333333337</v>
      </c>
      <c r="H144" s="317">
        <v>513.41666666666674</v>
      </c>
      <c r="I144" s="317">
        <v>533.91666666666674</v>
      </c>
      <c r="J144" s="317">
        <v>538.83333333333348</v>
      </c>
      <c r="K144" s="317">
        <v>544.16666666666674</v>
      </c>
      <c r="L144" s="304">
        <v>533.5</v>
      </c>
      <c r="M144" s="304">
        <v>523.25</v>
      </c>
      <c r="N144" s="319">
        <v>9347000</v>
      </c>
      <c r="O144" s="320">
        <v>2.1597044614947429E-2</v>
      </c>
    </row>
    <row r="145" spans="1:15" ht="15">
      <c r="A145" s="277">
        <v>135</v>
      </c>
      <c r="B145" s="389" t="s">
        <v>113</v>
      </c>
      <c r="C145" s="277" t="s">
        <v>198</v>
      </c>
      <c r="D145" s="316">
        <v>134.65</v>
      </c>
      <c r="E145" s="316">
        <v>133.86666666666667</v>
      </c>
      <c r="F145" s="317">
        <v>132.68333333333334</v>
      </c>
      <c r="G145" s="317">
        <v>130.71666666666667</v>
      </c>
      <c r="H145" s="317">
        <v>129.53333333333333</v>
      </c>
      <c r="I145" s="317">
        <v>135.83333333333334</v>
      </c>
      <c r="J145" s="317">
        <v>137.01666666666668</v>
      </c>
      <c r="K145" s="317">
        <v>138.98333333333335</v>
      </c>
      <c r="L145" s="304">
        <v>135.05000000000001</v>
      </c>
      <c r="M145" s="304">
        <v>131.9</v>
      </c>
      <c r="N145" s="319">
        <v>121036400</v>
      </c>
      <c r="O145" s="320">
        <v>-4.5472325444944263E-2</v>
      </c>
    </row>
    <row r="146" spans="1:15" ht="15">
      <c r="A146" s="277">
        <v>136</v>
      </c>
      <c r="B146" s="389" t="s">
        <v>64</v>
      </c>
      <c r="C146" s="277" t="s">
        <v>199</v>
      </c>
      <c r="D146" s="316">
        <v>688.25</v>
      </c>
      <c r="E146" s="316">
        <v>688.58333333333337</v>
      </c>
      <c r="F146" s="317">
        <v>682.2166666666667</v>
      </c>
      <c r="G146" s="317">
        <v>676.18333333333328</v>
      </c>
      <c r="H146" s="317">
        <v>669.81666666666661</v>
      </c>
      <c r="I146" s="317">
        <v>694.61666666666679</v>
      </c>
      <c r="J146" s="317">
        <v>700.98333333333335</v>
      </c>
      <c r="K146" s="317">
        <v>707.01666666666688</v>
      </c>
      <c r="L146" s="304">
        <v>694.95</v>
      </c>
      <c r="M146" s="304">
        <v>682.55</v>
      </c>
      <c r="N146" s="319">
        <v>2568000</v>
      </c>
      <c r="O146" s="320">
        <v>1.8643395477984926E-2</v>
      </c>
    </row>
    <row r="147" spans="1:15" ht="15">
      <c r="A147" s="277">
        <v>137</v>
      </c>
      <c r="B147" s="389" t="s">
        <v>107</v>
      </c>
      <c r="C147" s="277" t="s">
        <v>200</v>
      </c>
      <c r="D147" s="316">
        <v>312.39999999999998</v>
      </c>
      <c r="E147" s="316">
        <v>310.16666666666669</v>
      </c>
      <c r="F147" s="317">
        <v>306.93333333333339</v>
      </c>
      <c r="G147" s="317">
        <v>301.4666666666667</v>
      </c>
      <c r="H147" s="317">
        <v>298.23333333333341</v>
      </c>
      <c r="I147" s="317">
        <v>315.63333333333338</v>
      </c>
      <c r="J147" s="317">
        <v>318.86666666666662</v>
      </c>
      <c r="K147" s="317">
        <v>324.33333333333337</v>
      </c>
      <c r="L147" s="304">
        <v>313.39999999999998</v>
      </c>
      <c r="M147" s="304">
        <v>304.7</v>
      </c>
      <c r="N147" s="319">
        <v>27846400</v>
      </c>
      <c r="O147" s="320">
        <v>1.8420446695832373E-3</v>
      </c>
    </row>
    <row r="148" spans="1:15" ht="15">
      <c r="A148" s="277">
        <v>138</v>
      </c>
      <c r="B148" s="389" t="s">
        <v>89</v>
      </c>
      <c r="C148" s="277" t="s">
        <v>202</v>
      </c>
      <c r="D148" s="316">
        <v>216.75</v>
      </c>
      <c r="E148" s="316">
        <v>216.91666666666666</v>
      </c>
      <c r="F148" s="317">
        <v>214.0333333333333</v>
      </c>
      <c r="G148" s="317">
        <v>211.31666666666663</v>
      </c>
      <c r="H148" s="317">
        <v>208.43333333333328</v>
      </c>
      <c r="I148" s="317">
        <v>219.63333333333333</v>
      </c>
      <c r="J148" s="317">
        <v>222.51666666666671</v>
      </c>
      <c r="K148" s="317">
        <v>225.23333333333335</v>
      </c>
      <c r="L148" s="304">
        <v>219.8</v>
      </c>
      <c r="M148" s="304">
        <v>214.2</v>
      </c>
      <c r="N148" s="319">
        <v>27855000</v>
      </c>
      <c r="O148" s="320">
        <v>2.032967032967033E-2</v>
      </c>
    </row>
    <row r="149" spans="1:15">
      <c r="A149" s="277">
        <v>139</v>
      </c>
      <c r="B149" s="296"/>
      <c r="C149" s="296"/>
      <c r="D149" s="292"/>
      <c r="E149" s="292"/>
      <c r="F149" s="291"/>
      <c r="G149" s="291"/>
      <c r="H149" s="291"/>
      <c r="I149" s="291"/>
      <c r="J149" s="291"/>
      <c r="K149" s="291"/>
      <c r="L149" s="291"/>
      <c r="M149" s="291"/>
    </row>
    <row r="150" spans="1:15">
      <c r="A150" s="277">
        <v>140</v>
      </c>
      <c r="B150" s="296"/>
    </row>
    <row r="151" spans="1:15">
      <c r="A151" s="277">
        <v>141</v>
      </c>
      <c r="B151" s="296"/>
      <c r="C151" s="292"/>
      <c r="D151" s="292"/>
      <c r="E151" s="292"/>
      <c r="F151" s="291"/>
      <c r="G151" s="291"/>
      <c r="H151" s="291"/>
      <c r="I151" s="291"/>
      <c r="J151" s="291"/>
      <c r="K151" s="291"/>
      <c r="L151" s="291"/>
      <c r="M151" s="291"/>
    </row>
    <row r="152" spans="1:15">
      <c r="A152" s="277">
        <v>142</v>
      </c>
      <c r="B152" s="296"/>
      <c r="C152" s="292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  <c r="C153" s="292"/>
      <c r="D153" s="292"/>
      <c r="E153" s="292"/>
      <c r="F153" s="291"/>
      <c r="G153" s="291"/>
      <c r="H153" s="291"/>
      <c r="I153" s="291"/>
      <c r="J153" s="291"/>
      <c r="K153" s="291"/>
      <c r="L153" s="291"/>
      <c r="M153" s="291"/>
    </row>
    <row r="154" spans="1:15">
      <c r="A154" s="277">
        <v>144</v>
      </c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300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321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B157" s="321"/>
      <c r="D157" s="321"/>
      <c r="E157" s="321"/>
      <c r="F157" s="323"/>
      <c r="G157" s="323"/>
      <c r="H157" s="291"/>
      <c r="I157" s="323"/>
      <c r="J157" s="323"/>
      <c r="K157" s="323"/>
      <c r="L157" s="323"/>
      <c r="M157" s="323"/>
    </row>
    <row r="158" spans="1:15">
      <c r="A158" s="277"/>
      <c r="B158" s="321"/>
      <c r="D158" s="321"/>
      <c r="E158" s="321"/>
      <c r="F158" s="323"/>
      <c r="G158" s="323"/>
      <c r="H158" s="323"/>
      <c r="I158" s="323"/>
      <c r="J158" s="323"/>
      <c r="K158" s="323"/>
      <c r="L158" s="323"/>
      <c r="M158" s="323"/>
    </row>
    <row r="159" spans="1:15">
      <c r="A159" s="277"/>
      <c r="B159" s="322"/>
      <c r="D159" s="322"/>
      <c r="E159" s="322"/>
      <c r="F159" s="323"/>
      <c r="G159" s="323"/>
      <c r="H159" s="323"/>
      <c r="I159" s="323"/>
      <c r="J159" s="323"/>
      <c r="K159" s="323"/>
      <c r="L159" s="323"/>
      <c r="M159" s="323"/>
    </row>
    <row r="160" spans="1:15">
      <c r="A160" s="277"/>
      <c r="B160" s="322"/>
      <c r="D160" s="322"/>
      <c r="E160" s="322"/>
      <c r="F160" s="323"/>
      <c r="G160" s="323"/>
      <c r="H160" s="323"/>
      <c r="I160" s="323"/>
      <c r="J160" s="323"/>
      <c r="K160" s="323"/>
      <c r="L160" s="323"/>
      <c r="M160" s="323"/>
    </row>
    <row r="161" spans="1:13">
      <c r="A161" s="277"/>
      <c r="B161" s="322"/>
      <c r="D161" s="322"/>
      <c r="E161" s="322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H165" s="323"/>
    </row>
    <row r="166" spans="1:13">
      <c r="A166" s="277"/>
    </row>
    <row r="167" spans="1:13">
      <c r="A167" s="290"/>
    </row>
    <row r="168" spans="1:13">
      <c r="A168" s="290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E19" sqref="E1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44091</v>
      </c>
    </row>
    <row r="7" spans="1:15">
      <c r="A7"/>
    </row>
    <row r="8" spans="1:15" ht="28.5" customHeight="1">
      <c r="A8" s="550" t="s">
        <v>16</v>
      </c>
      <c r="B8" s="551" t="s">
        <v>18</v>
      </c>
      <c r="C8" s="549" t="s">
        <v>19</v>
      </c>
      <c r="D8" s="549" t="s">
        <v>20</v>
      </c>
      <c r="E8" s="549" t="s">
        <v>21</v>
      </c>
      <c r="F8" s="549"/>
      <c r="G8" s="549"/>
      <c r="H8" s="549" t="s">
        <v>22</v>
      </c>
      <c r="I8" s="549"/>
      <c r="J8" s="549"/>
      <c r="K8" s="274"/>
      <c r="L8" s="282"/>
      <c r="M8" s="282"/>
    </row>
    <row r="9" spans="1:15" ht="36" customHeight="1">
      <c r="A9" s="545"/>
      <c r="B9" s="547"/>
      <c r="C9" s="552" t="s">
        <v>23</v>
      </c>
      <c r="D9" s="552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11604.55</v>
      </c>
      <c r="D10" s="303">
        <v>11579.800000000001</v>
      </c>
      <c r="E10" s="303">
        <v>11541.500000000002</v>
      </c>
      <c r="F10" s="303">
        <v>11478.45</v>
      </c>
      <c r="G10" s="303">
        <v>11440.150000000001</v>
      </c>
      <c r="H10" s="303">
        <v>11642.850000000002</v>
      </c>
      <c r="I10" s="303">
        <v>11681.150000000001</v>
      </c>
      <c r="J10" s="303">
        <v>11744.200000000003</v>
      </c>
      <c r="K10" s="302">
        <v>11618.1</v>
      </c>
      <c r="L10" s="302">
        <v>11516.75</v>
      </c>
      <c r="M10" s="307"/>
    </row>
    <row r="11" spans="1:15">
      <c r="A11" s="301">
        <v>2</v>
      </c>
      <c r="B11" s="277" t="s">
        <v>220</v>
      </c>
      <c r="C11" s="304">
        <v>22573.55</v>
      </c>
      <c r="D11" s="279">
        <v>22483.149999999998</v>
      </c>
      <c r="E11" s="279">
        <v>22306.899999999994</v>
      </c>
      <c r="F11" s="279">
        <v>22040.249999999996</v>
      </c>
      <c r="G11" s="279">
        <v>21863.999999999993</v>
      </c>
      <c r="H11" s="279">
        <v>22749.799999999996</v>
      </c>
      <c r="I11" s="279">
        <v>22926.050000000003</v>
      </c>
      <c r="J11" s="279">
        <v>23192.699999999997</v>
      </c>
      <c r="K11" s="304">
        <v>22659.4</v>
      </c>
      <c r="L11" s="304">
        <v>22216.5</v>
      </c>
      <c r="M11" s="307"/>
    </row>
    <row r="12" spans="1:15">
      <c r="A12" s="301">
        <v>3</v>
      </c>
      <c r="B12" s="285" t="s">
        <v>221</v>
      </c>
      <c r="C12" s="304">
        <v>1404.3</v>
      </c>
      <c r="D12" s="279">
        <v>1408.1666666666667</v>
      </c>
      <c r="E12" s="279">
        <v>1395.7333333333336</v>
      </c>
      <c r="F12" s="279">
        <v>1387.1666666666667</v>
      </c>
      <c r="G12" s="279">
        <v>1374.7333333333336</v>
      </c>
      <c r="H12" s="279">
        <v>1416.7333333333336</v>
      </c>
      <c r="I12" s="279">
        <v>1429.1666666666665</v>
      </c>
      <c r="J12" s="279">
        <v>1437.7333333333336</v>
      </c>
      <c r="K12" s="304">
        <v>1420.6</v>
      </c>
      <c r="L12" s="304">
        <v>1399.6</v>
      </c>
      <c r="M12" s="307"/>
    </row>
    <row r="13" spans="1:15">
      <c r="A13" s="301">
        <v>4</v>
      </c>
      <c r="B13" s="277" t="s">
        <v>222</v>
      </c>
      <c r="C13" s="304">
        <v>3218.25</v>
      </c>
      <c r="D13" s="279">
        <v>3221.0166666666664</v>
      </c>
      <c r="E13" s="279">
        <v>3209.9333333333329</v>
      </c>
      <c r="F13" s="279">
        <v>3201.6166666666663</v>
      </c>
      <c r="G13" s="279">
        <v>3190.5333333333328</v>
      </c>
      <c r="H13" s="279">
        <v>3229.333333333333</v>
      </c>
      <c r="I13" s="279">
        <v>3240.416666666667</v>
      </c>
      <c r="J13" s="279">
        <v>3248.7333333333331</v>
      </c>
      <c r="K13" s="304">
        <v>3232.1</v>
      </c>
      <c r="L13" s="304">
        <v>3212.7</v>
      </c>
      <c r="M13" s="307"/>
    </row>
    <row r="14" spans="1:15">
      <c r="A14" s="301">
        <v>5</v>
      </c>
      <c r="B14" s="277" t="s">
        <v>223</v>
      </c>
      <c r="C14" s="304">
        <v>19770.349999999999</v>
      </c>
      <c r="D14" s="279">
        <v>19702.149999999998</v>
      </c>
      <c r="E14" s="279">
        <v>19601.899999999994</v>
      </c>
      <c r="F14" s="279">
        <v>19433.449999999997</v>
      </c>
      <c r="G14" s="279">
        <v>19333.199999999993</v>
      </c>
      <c r="H14" s="279">
        <v>19870.599999999995</v>
      </c>
      <c r="I14" s="279">
        <v>19970.850000000002</v>
      </c>
      <c r="J14" s="279">
        <v>20139.299999999996</v>
      </c>
      <c r="K14" s="304">
        <v>19802.400000000001</v>
      </c>
      <c r="L14" s="304">
        <v>19533.7</v>
      </c>
      <c r="M14" s="307"/>
    </row>
    <row r="15" spans="1:15">
      <c r="A15" s="301">
        <v>6</v>
      </c>
      <c r="B15" s="277" t="s">
        <v>224</v>
      </c>
      <c r="C15" s="304">
        <v>2446.75</v>
      </c>
      <c r="D15" s="279">
        <v>2452.4833333333331</v>
      </c>
      <c r="E15" s="279">
        <v>2433.0666666666662</v>
      </c>
      <c r="F15" s="279">
        <v>2419.3833333333332</v>
      </c>
      <c r="G15" s="279">
        <v>2399.9666666666662</v>
      </c>
      <c r="H15" s="279">
        <v>2466.1666666666661</v>
      </c>
      <c r="I15" s="279">
        <v>2485.583333333333</v>
      </c>
      <c r="J15" s="279">
        <v>2499.266666666666</v>
      </c>
      <c r="K15" s="304">
        <v>2471.9</v>
      </c>
      <c r="L15" s="304">
        <v>2438.8000000000002</v>
      </c>
      <c r="M15" s="307"/>
    </row>
    <row r="16" spans="1:15">
      <c r="A16" s="301">
        <v>7</v>
      </c>
      <c r="B16" s="277" t="s">
        <v>225</v>
      </c>
      <c r="C16" s="304">
        <v>4783.75</v>
      </c>
      <c r="D16" s="279">
        <v>4785.2833333333328</v>
      </c>
      <c r="E16" s="279">
        <v>4763.4166666666661</v>
      </c>
      <c r="F16" s="279">
        <v>4743.083333333333</v>
      </c>
      <c r="G16" s="279">
        <v>4721.2166666666662</v>
      </c>
      <c r="H16" s="279">
        <v>4805.6166666666659</v>
      </c>
      <c r="I16" s="279">
        <v>4827.4833333333327</v>
      </c>
      <c r="J16" s="279">
        <v>4847.8166666666657</v>
      </c>
      <c r="K16" s="304">
        <v>4807.1499999999996</v>
      </c>
      <c r="L16" s="304">
        <v>4764.95</v>
      </c>
      <c r="M16" s="307"/>
    </row>
    <row r="17" spans="1:13">
      <c r="A17" s="301">
        <v>8</v>
      </c>
      <c r="B17" s="277" t="s">
        <v>802</v>
      </c>
      <c r="C17" s="277">
        <v>1124.5</v>
      </c>
      <c r="D17" s="279">
        <v>1113.5</v>
      </c>
      <c r="E17" s="279">
        <v>1096</v>
      </c>
      <c r="F17" s="279">
        <v>1067.5</v>
      </c>
      <c r="G17" s="279">
        <v>1050</v>
      </c>
      <c r="H17" s="279">
        <v>1142</v>
      </c>
      <c r="I17" s="279">
        <v>1159.5</v>
      </c>
      <c r="J17" s="279">
        <v>1188</v>
      </c>
      <c r="K17" s="277">
        <v>1131</v>
      </c>
      <c r="L17" s="277">
        <v>1085</v>
      </c>
      <c r="M17" s="277">
        <v>4.2706900000000001</v>
      </c>
    </row>
    <row r="18" spans="1:13">
      <c r="A18" s="301">
        <v>9</v>
      </c>
      <c r="B18" s="277" t="s">
        <v>295</v>
      </c>
      <c r="C18" s="277">
        <v>16525.099999999999</v>
      </c>
      <c r="D18" s="279">
        <v>16670.266666666666</v>
      </c>
      <c r="E18" s="279">
        <v>16340.583333333332</v>
      </c>
      <c r="F18" s="279">
        <v>16156.066666666666</v>
      </c>
      <c r="G18" s="279">
        <v>15826.383333333331</v>
      </c>
      <c r="H18" s="279">
        <v>16854.783333333333</v>
      </c>
      <c r="I18" s="279">
        <v>17184.466666666667</v>
      </c>
      <c r="J18" s="279">
        <v>17368.983333333334</v>
      </c>
      <c r="K18" s="277">
        <v>16999.95</v>
      </c>
      <c r="L18" s="277">
        <v>16485.75</v>
      </c>
      <c r="M18" s="277">
        <v>0.13869999999999999</v>
      </c>
    </row>
    <row r="19" spans="1:13">
      <c r="A19" s="301">
        <v>10</v>
      </c>
      <c r="B19" s="277" t="s">
        <v>227</v>
      </c>
      <c r="C19" s="277">
        <v>72.650000000000006</v>
      </c>
      <c r="D19" s="279">
        <v>72.816666666666663</v>
      </c>
      <c r="E19" s="279">
        <v>70.833333333333329</v>
      </c>
      <c r="F19" s="279">
        <v>69.016666666666666</v>
      </c>
      <c r="G19" s="279">
        <v>67.033333333333331</v>
      </c>
      <c r="H19" s="279">
        <v>74.633333333333326</v>
      </c>
      <c r="I19" s="279">
        <v>76.616666666666674</v>
      </c>
      <c r="J19" s="279">
        <v>78.433333333333323</v>
      </c>
      <c r="K19" s="277">
        <v>74.8</v>
      </c>
      <c r="L19" s="277">
        <v>71</v>
      </c>
      <c r="M19" s="277">
        <v>48.009889999999999</v>
      </c>
    </row>
    <row r="20" spans="1:13">
      <c r="A20" s="301">
        <v>11</v>
      </c>
      <c r="B20" s="277" t="s">
        <v>228</v>
      </c>
      <c r="C20" s="277">
        <v>137.65</v>
      </c>
      <c r="D20" s="279">
        <v>137.38333333333333</v>
      </c>
      <c r="E20" s="279">
        <v>135.01666666666665</v>
      </c>
      <c r="F20" s="279">
        <v>132.38333333333333</v>
      </c>
      <c r="G20" s="279">
        <v>130.01666666666665</v>
      </c>
      <c r="H20" s="279">
        <v>140.01666666666665</v>
      </c>
      <c r="I20" s="279">
        <v>142.38333333333333</v>
      </c>
      <c r="J20" s="279">
        <v>145.01666666666665</v>
      </c>
      <c r="K20" s="277">
        <v>139.75</v>
      </c>
      <c r="L20" s="277">
        <v>134.75</v>
      </c>
      <c r="M20" s="277">
        <v>15.754860000000001</v>
      </c>
    </row>
    <row r="21" spans="1:13">
      <c r="A21" s="301">
        <v>12</v>
      </c>
      <c r="B21" s="277" t="s">
        <v>38</v>
      </c>
      <c r="C21" s="277">
        <v>1389.7</v>
      </c>
      <c r="D21" s="279">
        <v>1387.3833333333332</v>
      </c>
      <c r="E21" s="279">
        <v>1378.3166666666664</v>
      </c>
      <c r="F21" s="279">
        <v>1366.9333333333332</v>
      </c>
      <c r="G21" s="279">
        <v>1357.8666666666663</v>
      </c>
      <c r="H21" s="279">
        <v>1398.7666666666664</v>
      </c>
      <c r="I21" s="279">
        <v>1407.833333333333</v>
      </c>
      <c r="J21" s="279">
        <v>1419.2166666666665</v>
      </c>
      <c r="K21" s="277">
        <v>1396.45</v>
      </c>
      <c r="L21" s="277">
        <v>1376</v>
      </c>
      <c r="M21" s="277">
        <v>11.34201</v>
      </c>
    </row>
    <row r="22" spans="1:13">
      <c r="A22" s="301">
        <v>13</v>
      </c>
      <c r="B22" s="277" t="s">
        <v>296</v>
      </c>
      <c r="C22" s="277">
        <v>204.75</v>
      </c>
      <c r="D22" s="279">
        <v>206.08333333333334</v>
      </c>
      <c r="E22" s="279">
        <v>201.76666666666668</v>
      </c>
      <c r="F22" s="279">
        <v>198.78333333333333</v>
      </c>
      <c r="G22" s="279">
        <v>194.46666666666667</v>
      </c>
      <c r="H22" s="279">
        <v>209.06666666666669</v>
      </c>
      <c r="I22" s="279">
        <v>213.38333333333335</v>
      </c>
      <c r="J22" s="279">
        <v>216.3666666666667</v>
      </c>
      <c r="K22" s="277">
        <v>210.4</v>
      </c>
      <c r="L22" s="277">
        <v>203.1</v>
      </c>
      <c r="M22" s="277">
        <v>23.262630000000001</v>
      </c>
    </row>
    <row r="23" spans="1:13">
      <c r="A23" s="301">
        <v>14</v>
      </c>
      <c r="B23" s="277" t="s">
        <v>41</v>
      </c>
      <c r="C23" s="277">
        <v>353.55</v>
      </c>
      <c r="D23" s="279">
        <v>352.86666666666673</v>
      </c>
      <c r="E23" s="279">
        <v>349.63333333333344</v>
      </c>
      <c r="F23" s="279">
        <v>345.7166666666667</v>
      </c>
      <c r="G23" s="279">
        <v>342.48333333333341</v>
      </c>
      <c r="H23" s="279">
        <v>356.78333333333347</v>
      </c>
      <c r="I23" s="279">
        <v>360.01666666666671</v>
      </c>
      <c r="J23" s="279">
        <v>363.93333333333351</v>
      </c>
      <c r="K23" s="277">
        <v>356.1</v>
      </c>
      <c r="L23" s="277">
        <v>348.95</v>
      </c>
      <c r="M23" s="277">
        <v>19.981000000000002</v>
      </c>
    </row>
    <row r="24" spans="1:13">
      <c r="A24" s="301">
        <v>15</v>
      </c>
      <c r="B24" s="277" t="s">
        <v>43</v>
      </c>
      <c r="C24" s="277">
        <v>37.15</v>
      </c>
      <c r="D24" s="279">
        <v>37.216666666666669</v>
      </c>
      <c r="E24" s="279">
        <v>37.033333333333339</v>
      </c>
      <c r="F24" s="279">
        <v>36.916666666666671</v>
      </c>
      <c r="G24" s="279">
        <v>36.733333333333341</v>
      </c>
      <c r="H24" s="279">
        <v>37.333333333333336</v>
      </c>
      <c r="I24" s="279">
        <v>37.516666666666673</v>
      </c>
      <c r="J24" s="279">
        <v>37.633333333333333</v>
      </c>
      <c r="K24" s="277">
        <v>37.4</v>
      </c>
      <c r="L24" s="277">
        <v>37.1</v>
      </c>
      <c r="M24" s="277">
        <v>30.972660000000001</v>
      </c>
    </row>
    <row r="25" spans="1:13">
      <c r="A25" s="301">
        <v>16</v>
      </c>
      <c r="B25" s="277" t="s">
        <v>298</v>
      </c>
      <c r="C25" s="277">
        <v>267.7</v>
      </c>
      <c r="D25" s="279">
        <v>268.64999999999998</v>
      </c>
      <c r="E25" s="279">
        <v>264.39999999999998</v>
      </c>
      <c r="F25" s="279">
        <v>261.10000000000002</v>
      </c>
      <c r="G25" s="279">
        <v>256.85000000000002</v>
      </c>
      <c r="H25" s="279">
        <v>271.94999999999993</v>
      </c>
      <c r="I25" s="279">
        <v>276.19999999999993</v>
      </c>
      <c r="J25" s="279">
        <v>279.49999999999989</v>
      </c>
      <c r="K25" s="277">
        <v>272.89999999999998</v>
      </c>
      <c r="L25" s="277">
        <v>265.35000000000002</v>
      </c>
      <c r="M25" s="277">
        <v>3.91621</v>
      </c>
    </row>
    <row r="26" spans="1:13">
      <c r="A26" s="301">
        <v>17</v>
      </c>
      <c r="B26" s="277" t="s">
        <v>229</v>
      </c>
      <c r="C26" s="277">
        <v>1526.1</v>
      </c>
      <c r="D26" s="279">
        <v>1529.9333333333334</v>
      </c>
      <c r="E26" s="279">
        <v>1511.1666666666667</v>
      </c>
      <c r="F26" s="279">
        <v>1496.2333333333333</v>
      </c>
      <c r="G26" s="279">
        <v>1477.4666666666667</v>
      </c>
      <c r="H26" s="279">
        <v>1544.8666666666668</v>
      </c>
      <c r="I26" s="279">
        <v>1563.6333333333332</v>
      </c>
      <c r="J26" s="279">
        <v>1578.5666666666668</v>
      </c>
      <c r="K26" s="277">
        <v>1548.7</v>
      </c>
      <c r="L26" s="277">
        <v>1515</v>
      </c>
      <c r="M26" s="277">
        <v>1.30664</v>
      </c>
    </row>
    <row r="27" spans="1:13">
      <c r="A27" s="301">
        <v>18</v>
      </c>
      <c r="B27" s="277" t="s">
        <v>230</v>
      </c>
      <c r="C27" s="277">
        <v>2823.8</v>
      </c>
      <c r="D27" s="279">
        <v>2836.25</v>
      </c>
      <c r="E27" s="279">
        <v>2799.55</v>
      </c>
      <c r="F27" s="279">
        <v>2775.3</v>
      </c>
      <c r="G27" s="279">
        <v>2738.6000000000004</v>
      </c>
      <c r="H27" s="279">
        <v>2860.5</v>
      </c>
      <c r="I27" s="279">
        <v>2897.2</v>
      </c>
      <c r="J27" s="279">
        <v>2921.45</v>
      </c>
      <c r="K27" s="277">
        <v>2872.95</v>
      </c>
      <c r="L27" s="277">
        <v>2812</v>
      </c>
      <c r="M27" s="277">
        <v>1.52176</v>
      </c>
    </row>
    <row r="28" spans="1:13">
      <c r="A28" s="301">
        <v>19</v>
      </c>
      <c r="B28" s="277" t="s">
        <v>45</v>
      </c>
      <c r="C28" s="277">
        <v>776.9</v>
      </c>
      <c r="D28" s="279">
        <v>780.6</v>
      </c>
      <c r="E28" s="279">
        <v>767.6</v>
      </c>
      <c r="F28" s="279">
        <v>758.3</v>
      </c>
      <c r="G28" s="279">
        <v>745.3</v>
      </c>
      <c r="H28" s="279">
        <v>789.90000000000009</v>
      </c>
      <c r="I28" s="279">
        <v>802.90000000000009</v>
      </c>
      <c r="J28" s="279">
        <v>812.20000000000016</v>
      </c>
      <c r="K28" s="277">
        <v>793.6</v>
      </c>
      <c r="L28" s="277">
        <v>771.3</v>
      </c>
      <c r="M28" s="277">
        <v>12.950189999999999</v>
      </c>
    </row>
    <row r="29" spans="1:13">
      <c r="A29" s="301">
        <v>20</v>
      </c>
      <c r="B29" s="277" t="s">
        <v>46</v>
      </c>
      <c r="C29" s="277">
        <v>218.6</v>
      </c>
      <c r="D29" s="279">
        <v>218.55000000000004</v>
      </c>
      <c r="E29" s="279">
        <v>216.10000000000008</v>
      </c>
      <c r="F29" s="279">
        <v>213.60000000000005</v>
      </c>
      <c r="G29" s="279">
        <v>211.15000000000009</v>
      </c>
      <c r="H29" s="279">
        <v>221.05000000000007</v>
      </c>
      <c r="I29" s="279">
        <v>223.50000000000006</v>
      </c>
      <c r="J29" s="279">
        <v>226.00000000000006</v>
      </c>
      <c r="K29" s="277">
        <v>221</v>
      </c>
      <c r="L29" s="277">
        <v>216.05</v>
      </c>
      <c r="M29" s="277">
        <v>48.917560000000002</v>
      </c>
    </row>
    <row r="30" spans="1:13">
      <c r="A30" s="301">
        <v>21</v>
      </c>
      <c r="B30" s="277" t="s">
        <v>47</v>
      </c>
      <c r="C30" s="277">
        <v>1688.9</v>
      </c>
      <c r="D30" s="279">
        <v>1701.7833333333335</v>
      </c>
      <c r="E30" s="279">
        <v>1665.166666666667</v>
      </c>
      <c r="F30" s="279">
        <v>1641.4333333333334</v>
      </c>
      <c r="G30" s="279">
        <v>1604.8166666666668</v>
      </c>
      <c r="H30" s="279">
        <v>1725.5166666666671</v>
      </c>
      <c r="I30" s="279">
        <v>1762.1333333333334</v>
      </c>
      <c r="J30" s="279">
        <v>1785.8666666666672</v>
      </c>
      <c r="K30" s="277">
        <v>1738.4</v>
      </c>
      <c r="L30" s="277">
        <v>1678.05</v>
      </c>
      <c r="M30" s="277">
        <v>20.779869999999999</v>
      </c>
    </row>
    <row r="31" spans="1:13">
      <c r="A31" s="301">
        <v>22</v>
      </c>
      <c r="B31" s="277" t="s">
        <v>48</v>
      </c>
      <c r="C31" s="277">
        <v>128.6</v>
      </c>
      <c r="D31" s="279">
        <v>127.89999999999999</v>
      </c>
      <c r="E31" s="279">
        <v>126.69999999999999</v>
      </c>
      <c r="F31" s="279">
        <v>124.8</v>
      </c>
      <c r="G31" s="279">
        <v>123.6</v>
      </c>
      <c r="H31" s="279">
        <v>129.79999999999998</v>
      </c>
      <c r="I31" s="279">
        <v>131</v>
      </c>
      <c r="J31" s="279">
        <v>132.89999999999998</v>
      </c>
      <c r="K31" s="277">
        <v>129.1</v>
      </c>
      <c r="L31" s="277">
        <v>126</v>
      </c>
      <c r="M31" s="277">
        <v>62.118699999999997</v>
      </c>
    </row>
    <row r="32" spans="1:13">
      <c r="A32" s="301">
        <v>23</v>
      </c>
      <c r="B32" s="277" t="s">
        <v>49</v>
      </c>
      <c r="C32" s="277">
        <v>78.900000000000006</v>
      </c>
      <c r="D32" s="279">
        <v>78.583333333333329</v>
      </c>
      <c r="E32" s="279">
        <v>76.766666666666652</v>
      </c>
      <c r="F32" s="279">
        <v>74.633333333333326</v>
      </c>
      <c r="G32" s="279">
        <v>72.816666666666649</v>
      </c>
      <c r="H32" s="279">
        <v>80.716666666666654</v>
      </c>
      <c r="I32" s="279">
        <v>82.533333333333346</v>
      </c>
      <c r="J32" s="279">
        <v>84.666666666666657</v>
      </c>
      <c r="K32" s="277">
        <v>80.400000000000006</v>
      </c>
      <c r="L32" s="277">
        <v>76.45</v>
      </c>
      <c r="M32" s="277">
        <v>683.01183000000003</v>
      </c>
    </row>
    <row r="33" spans="1:13">
      <c r="A33" s="301">
        <v>24</v>
      </c>
      <c r="B33" s="277" t="s">
        <v>51</v>
      </c>
      <c r="C33" s="277">
        <v>2012.1</v>
      </c>
      <c r="D33" s="279">
        <v>2011.0833333333333</v>
      </c>
      <c r="E33" s="279">
        <v>1995.1666666666665</v>
      </c>
      <c r="F33" s="279">
        <v>1978.2333333333333</v>
      </c>
      <c r="G33" s="279">
        <v>1962.3166666666666</v>
      </c>
      <c r="H33" s="279">
        <v>2028.0166666666664</v>
      </c>
      <c r="I33" s="279">
        <v>2043.9333333333329</v>
      </c>
      <c r="J33" s="279">
        <v>2060.8666666666663</v>
      </c>
      <c r="K33" s="277">
        <v>2027</v>
      </c>
      <c r="L33" s="277">
        <v>1994.15</v>
      </c>
      <c r="M33" s="277">
        <v>17.177399999999999</v>
      </c>
    </row>
    <row r="34" spans="1:13">
      <c r="A34" s="301">
        <v>25</v>
      </c>
      <c r="B34" s="277" t="s">
        <v>226</v>
      </c>
      <c r="C34" s="277">
        <v>713.3</v>
      </c>
      <c r="D34" s="279">
        <v>708.1</v>
      </c>
      <c r="E34" s="279">
        <v>701.2</v>
      </c>
      <c r="F34" s="279">
        <v>689.1</v>
      </c>
      <c r="G34" s="279">
        <v>682.2</v>
      </c>
      <c r="H34" s="279">
        <v>720.2</v>
      </c>
      <c r="I34" s="279">
        <v>727.09999999999991</v>
      </c>
      <c r="J34" s="279">
        <v>739.2</v>
      </c>
      <c r="K34" s="277">
        <v>715</v>
      </c>
      <c r="L34" s="277">
        <v>696</v>
      </c>
      <c r="M34" s="277">
        <v>4.6978900000000001</v>
      </c>
    </row>
    <row r="35" spans="1:13">
      <c r="A35" s="301">
        <v>26</v>
      </c>
      <c r="B35" s="277" t="s">
        <v>53</v>
      </c>
      <c r="C35" s="277">
        <v>832.1</v>
      </c>
      <c r="D35" s="279">
        <v>835.51666666666677</v>
      </c>
      <c r="E35" s="279">
        <v>819.68333333333351</v>
      </c>
      <c r="F35" s="279">
        <v>807.26666666666677</v>
      </c>
      <c r="G35" s="279">
        <v>791.43333333333351</v>
      </c>
      <c r="H35" s="279">
        <v>847.93333333333351</v>
      </c>
      <c r="I35" s="279">
        <v>863.76666666666677</v>
      </c>
      <c r="J35" s="279">
        <v>876.18333333333351</v>
      </c>
      <c r="K35" s="277">
        <v>851.35</v>
      </c>
      <c r="L35" s="277">
        <v>823.1</v>
      </c>
      <c r="M35" s="277">
        <v>95.48142</v>
      </c>
    </row>
    <row r="36" spans="1:13">
      <c r="A36" s="301">
        <v>27</v>
      </c>
      <c r="B36" s="277" t="s">
        <v>55</v>
      </c>
      <c r="C36" s="277">
        <v>446</v>
      </c>
      <c r="D36" s="279">
        <v>445.5333333333333</v>
      </c>
      <c r="E36" s="279">
        <v>440.46666666666658</v>
      </c>
      <c r="F36" s="279">
        <v>434.93333333333328</v>
      </c>
      <c r="G36" s="279">
        <v>429.86666666666656</v>
      </c>
      <c r="H36" s="279">
        <v>451.06666666666661</v>
      </c>
      <c r="I36" s="279">
        <v>456.13333333333333</v>
      </c>
      <c r="J36" s="279">
        <v>461.66666666666663</v>
      </c>
      <c r="K36" s="277">
        <v>450.6</v>
      </c>
      <c r="L36" s="277">
        <v>440</v>
      </c>
      <c r="M36" s="277">
        <v>200.19657000000001</v>
      </c>
    </row>
    <row r="37" spans="1:13">
      <c r="A37" s="301">
        <v>28</v>
      </c>
      <c r="B37" s="277" t="s">
        <v>56</v>
      </c>
      <c r="C37" s="277">
        <v>3037.95</v>
      </c>
      <c r="D37" s="279">
        <v>3008.1166666666668</v>
      </c>
      <c r="E37" s="279">
        <v>2967.2333333333336</v>
      </c>
      <c r="F37" s="279">
        <v>2896.5166666666669</v>
      </c>
      <c r="G37" s="279">
        <v>2855.6333333333337</v>
      </c>
      <c r="H37" s="279">
        <v>3078.8333333333335</v>
      </c>
      <c r="I37" s="279">
        <v>3119.7166666666667</v>
      </c>
      <c r="J37" s="279">
        <v>3190.4333333333334</v>
      </c>
      <c r="K37" s="277">
        <v>3049</v>
      </c>
      <c r="L37" s="277">
        <v>2937.4</v>
      </c>
      <c r="M37" s="277">
        <v>18.659790000000001</v>
      </c>
    </row>
    <row r="38" spans="1:13">
      <c r="A38" s="301">
        <v>29</v>
      </c>
      <c r="B38" s="277" t="s">
        <v>58</v>
      </c>
      <c r="C38" s="277">
        <v>6145.95</v>
      </c>
      <c r="D38" s="279">
        <v>6162.3499999999995</v>
      </c>
      <c r="E38" s="279">
        <v>6084.7499999999991</v>
      </c>
      <c r="F38" s="279">
        <v>6023.5499999999993</v>
      </c>
      <c r="G38" s="279">
        <v>5945.9499999999989</v>
      </c>
      <c r="H38" s="279">
        <v>6223.5499999999993</v>
      </c>
      <c r="I38" s="279">
        <v>6301.15</v>
      </c>
      <c r="J38" s="279">
        <v>6362.3499999999995</v>
      </c>
      <c r="K38" s="277">
        <v>6239.95</v>
      </c>
      <c r="L38" s="277">
        <v>6101.15</v>
      </c>
      <c r="M38" s="277">
        <v>4.0327799999999998</v>
      </c>
    </row>
    <row r="39" spans="1:13">
      <c r="A39" s="301">
        <v>30</v>
      </c>
      <c r="B39" s="277" t="s">
        <v>232</v>
      </c>
      <c r="C39" s="277">
        <v>2518.1999999999998</v>
      </c>
      <c r="D39" s="279">
        <v>2516.7333333333331</v>
      </c>
      <c r="E39" s="279">
        <v>2501.4666666666662</v>
      </c>
      <c r="F39" s="279">
        <v>2484.7333333333331</v>
      </c>
      <c r="G39" s="279">
        <v>2469.4666666666662</v>
      </c>
      <c r="H39" s="279">
        <v>2533.4666666666662</v>
      </c>
      <c r="I39" s="279">
        <v>2548.7333333333336</v>
      </c>
      <c r="J39" s="279">
        <v>2565.4666666666662</v>
      </c>
      <c r="K39" s="277">
        <v>2532</v>
      </c>
      <c r="L39" s="277">
        <v>2500</v>
      </c>
      <c r="M39" s="277">
        <v>0.15916</v>
      </c>
    </row>
    <row r="40" spans="1:13">
      <c r="A40" s="301">
        <v>31</v>
      </c>
      <c r="B40" s="277" t="s">
        <v>59</v>
      </c>
      <c r="C40" s="277">
        <v>3521.5</v>
      </c>
      <c r="D40" s="279">
        <v>3523.5166666666664</v>
      </c>
      <c r="E40" s="279">
        <v>3479.6333333333328</v>
      </c>
      <c r="F40" s="279">
        <v>3437.7666666666664</v>
      </c>
      <c r="G40" s="279">
        <v>3393.8833333333328</v>
      </c>
      <c r="H40" s="279">
        <v>3565.3833333333328</v>
      </c>
      <c r="I40" s="279">
        <v>3609.266666666666</v>
      </c>
      <c r="J40" s="279">
        <v>3651.1333333333328</v>
      </c>
      <c r="K40" s="277">
        <v>3567.4</v>
      </c>
      <c r="L40" s="277">
        <v>3481.65</v>
      </c>
      <c r="M40" s="277">
        <v>39.077210000000001</v>
      </c>
    </row>
    <row r="41" spans="1:13">
      <c r="A41" s="301">
        <v>32</v>
      </c>
      <c r="B41" s="277" t="s">
        <v>60</v>
      </c>
      <c r="C41" s="277">
        <v>1365.85</v>
      </c>
      <c r="D41" s="279">
        <v>1375.1833333333332</v>
      </c>
      <c r="E41" s="279">
        <v>1338.7666666666664</v>
      </c>
      <c r="F41" s="279">
        <v>1311.6833333333332</v>
      </c>
      <c r="G41" s="279">
        <v>1275.2666666666664</v>
      </c>
      <c r="H41" s="279">
        <v>1402.2666666666664</v>
      </c>
      <c r="I41" s="279">
        <v>1438.6833333333329</v>
      </c>
      <c r="J41" s="279">
        <v>1465.7666666666664</v>
      </c>
      <c r="K41" s="277">
        <v>1411.6</v>
      </c>
      <c r="L41" s="277">
        <v>1348.1</v>
      </c>
      <c r="M41" s="277">
        <v>6.4516799999999996</v>
      </c>
    </row>
    <row r="42" spans="1:13">
      <c r="A42" s="301">
        <v>33</v>
      </c>
      <c r="B42" s="277" t="s">
        <v>233</v>
      </c>
      <c r="C42" s="277">
        <v>305.10000000000002</v>
      </c>
      <c r="D42" s="279">
        <v>305.26666666666665</v>
      </c>
      <c r="E42" s="279">
        <v>302.83333333333331</v>
      </c>
      <c r="F42" s="279">
        <v>300.56666666666666</v>
      </c>
      <c r="G42" s="279">
        <v>298.13333333333333</v>
      </c>
      <c r="H42" s="279">
        <v>307.5333333333333</v>
      </c>
      <c r="I42" s="279">
        <v>309.9666666666667</v>
      </c>
      <c r="J42" s="279">
        <v>312.23333333333329</v>
      </c>
      <c r="K42" s="277">
        <v>307.7</v>
      </c>
      <c r="L42" s="277">
        <v>303</v>
      </c>
      <c r="M42" s="277">
        <v>72.709019999999995</v>
      </c>
    </row>
    <row r="43" spans="1:13">
      <c r="A43" s="301">
        <v>34</v>
      </c>
      <c r="B43" s="277" t="s">
        <v>61</v>
      </c>
      <c r="C43" s="277">
        <v>46.45</v>
      </c>
      <c r="D43" s="279">
        <v>46.333333333333336</v>
      </c>
      <c r="E43" s="279">
        <v>45.966666666666669</v>
      </c>
      <c r="F43" s="279">
        <v>45.483333333333334</v>
      </c>
      <c r="G43" s="279">
        <v>45.116666666666667</v>
      </c>
      <c r="H43" s="279">
        <v>46.81666666666667</v>
      </c>
      <c r="I43" s="279">
        <v>47.18333333333333</v>
      </c>
      <c r="J43" s="279">
        <v>47.666666666666671</v>
      </c>
      <c r="K43" s="277">
        <v>46.7</v>
      </c>
      <c r="L43" s="277">
        <v>45.85</v>
      </c>
      <c r="M43" s="277">
        <v>105.19165</v>
      </c>
    </row>
    <row r="44" spans="1:13">
      <c r="A44" s="301">
        <v>35</v>
      </c>
      <c r="B44" s="277" t="s">
        <v>62</v>
      </c>
      <c r="C44" s="277">
        <v>46.1</v>
      </c>
      <c r="D44" s="279">
        <v>46.20000000000001</v>
      </c>
      <c r="E44" s="279">
        <v>45.200000000000017</v>
      </c>
      <c r="F44" s="279">
        <v>44.300000000000004</v>
      </c>
      <c r="G44" s="279">
        <v>43.300000000000011</v>
      </c>
      <c r="H44" s="279">
        <v>47.100000000000023</v>
      </c>
      <c r="I44" s="279">
        <v>48.100000000000009</v>
      </c>
      <c r="J44" s="279">
        <v>49.000000000000028</v>
      </c>
      <c r="K44" s="277">
        <v>47.2</v>
      </c>
      <c r="L44" s="277">
        <v>45.3</v>
      </c>
      <c r="M44" s="277">
        <v>27.847799999999999</v>
      </c>
    </row>
    <row r="45" spans="1:13">
      <c r="A45" s="301">
        <v>36</v>
      </c>
      <c r="B45" s="277" t="s">
        <v>63</v>
      </c>
      <c r="C45" s="277">
        <v>1329.05</v>
      </c>
      <c r="D45" s="279">
        <v>1332.0333333333333</v>
      </c>
      <c r="E45" s="279">
        <v>1317.0166666666667</v>
      </c>
      <c r="F45" s="279">
        <v>1304.9833333333333</v>
      </c>
      <c r="G45" s="279">
        <v>1289.9666666666667</v>
      </c>
      <c r="H45" s="279">
        <v>1344.0666666666666</v>
      </c>
      <c r="I45" s="279">
        <v>1359.083333333333</v>
      </c>
      <c r="J45" s="279">
        <v>1371.1166666666666</v>
      </c>
      <c r="K45" s="277">
        <v>1347.05</v>
      </c>
      <c r="L45" s="277">
        <v>1320</v>
      </c>
      <c r="M45" s="277">
        <v>6.87941</v>
      </c>
    </row>
    <row r="46" spans="1:13">
      <c r="A46" s="301">
        <v>37</v>
      </c>
      <c r="B46" s="277" t="s">
        <v>234</v>
      </c>
      <c r="C46" s="277">
        <v>1447.15</v>
      </c>
      <c r="D46" s="279">
        <v>1432.4666666666665</v>
      </c>
      <c r="E46" s="279">
        <v>1405.9333333333329</v>
      </c>
      <c r="F46" s="279">
        <v>1364.7166666666665</v>
      </c>
      <c r="G46" s="279">
        <v>1338.1833333333329</v>
      </c>
      <c r="H46" s="279">
        <v>1473.6833333333329</v>
      </c>
      <c r="I46" s="279">
        <v>1500.2166666666662</v>
      </c>
      <c r="J46" s="279">
        <v>1541.4333333333329</v>
      </c>
      <c r="K46" s="277">
        <v>1459</v>
      </c>
      <c r="L46" s="277">
        <v>1391.25</v>
      </c>
      <c r="M46" s="277">
        <v>2.61673</v>
      </c>
    </row>
    <row r="47" spans="1:13">
      <c r="A47" s="301">
        <v>38</v>
      </c>
      <c r="B47" s="277" t="s">
        <v>65</v>
      </c>
      <c r="C47" s="277">
        <v>103.45</v>
      </c>
      <c r="D47" s="279">
        <v>103.75</v>
      </c>
      <c r="E47" s="279">
        <v>102</v>
      </c>
      <c r="F47" s="279">
        <v>100.55</v>
      </c>
      <c r="G47" s="279">
        <v>98.8</v>
      </c>
      <c r="H47" s="279">
        <v>105.2</v>
      </c>
      <c r="I47" s="279">
        <v>106.95</v>
      </c>
      <c r="J47" s="279">
        <v>108.4</v>
      </c>
      <c r="K47" s="277">
        <v>105.5</v>
      </c>
      <c r="L47" s="277">
        <v>102.3</v>
      </c>
      <c r="M47" s="277">
        <v>48.785800000000002</v>
      </c>
    </row>
    <row r="48" spans="1:13">
      <c r="A48" s="301">
        <v>39</v>
      </c>
      <c r="B48" s="277" t="s">
        <v>66</v>
      </c>
      <c r="C48" s="277">
        <v>584.54999999999995</v>
      </c>
      <c r="D48" s="279">
        <v>583.16666666666663</v>
      </c>
      <c r="E48" s="279">
        <v>578.38333333333321</v>
      </c>
      <c r="F48" s="279">
        <v>572.21666666666658</v>
      </c>
      <c r="G48" s="279">
        <v>567.43333333333317</v>
      </c>
      <c r="H48" s="279">
        <v>589.33333333333326</v>
      </c>
      <c r="I48" s="279">
        <v>594.11666666666679</v>
      </c>
      <c r="J48" s="279">
        <v>600.2833333333333</v>
      </c>
      <c r="K48" s="277">
        <v>587.95000000000005</v>
      </c>
      <c r="L48" s="277">
        <v>577</v>
      </c>
      <c r="M48" s="277">
        <v>13.391109999999999</v>
      </c>
    </row>
    <row r="49" spans="1:13">
      <c r="A49" s="301">
        <v>40</v>
      </c>
      <c r="B49" s="277" t="s">
        <v>67</v>
      </c>
      <c r="C49" s="277">
        <v>480.65</v>
      </c>
      <c r="D49" s="279">
        <v>481.08333333333331</v>
      </c>
      <c r="E49" s="279">
        <v>474.61666666666662</v>
      </c>
      <c r="F49" s="279">
        <v>468.58333333333331</v>
      </c>
      <c r="G49" s="279">
        <v>462.11666666666662</v>
      </c>
      <c r="H49" s="279">
        <v>487.11666666666662</v>
      </c>
      <c r="I49" s="279">
        <v>493.58333333333331</v>
      </c>
      <c r="J49" s="279">
        <v>499.61666666666662</v>
      </c>
      <c r="K49" s="277">
        <v>487.55</v>
      </c>
      <c r="L49" s="277">
        <v>475.05</v>
      </c>
      <c r="M49" s="277">
        <v>29.747949999999999</v>
      </c>
    </row>
    <row r="50" spans="1:13">
      <c r="A50" s="301">
        <v>41</v>
      </c>
      <c r="B50" s="277" t="s">
        <v>69</v>
      </c>
      <c r="C50" s="277">
        <v>481.75</v>
      </c>
      <c r="D50" s="279">
        <v>484.33333333333331</v>
      </c>
      <c r="E50" s="279">
        <v>477.96666666666664</v>
      </c>
      <c r="F50" s="279">
        <v>474.18333333333334</v>
      </c>
      <c r="G50" s="279">
        <v>467.81666666666666</v>
      </c>
      <c r="H50" s="279">
        <v>488.11666666666662</v>
      </c>
      <c r="I50" s="279">
        <v>494.48333333333329</v>
      </c>
      <c r="J50" s="279">
        <v>498.26666666666659</v>
      </c>
      <c r="K50" s="277">
        <v>490.7</v>
      </c>
      <c r="L50" s="277">
        <v>480.55</v>
      </c>
      <c r="M50" s="277">
        <v>131.33555999999999</v>
      </c>
    </row>
    <row r="51" spans="1:13">
      <c r="A51" s="301">
        <v>42</v>
      </c>
      <c r="B51" s="277" t="s">
        <v>70</v>
      </c>
      <c r="C51" s="277">
        <v>35.65</v>
      </c>
      <c r="D51" s="279">
        <v>35.783333333333331</v>
      </c>
      <c r="E51" s="279">
        <v>35.416666666666664</v>
      </c>
      <c r="F51" s="279">
        <v>35.18333333333333</v>
      </c>
      <c r="G51" s="279">
        <v>34.816666666666663</v>
      </c>
      <c r="H51" s="279">
        <v>36.016666666666666</v>
      </c>
      <c r="I51" s="279">
        <v>36.38333333333334</v>
      </c>
      <c r="J51" s="279">
        <v>36.616666666666667</v>
      </c>
      <c r="K51" s="277">
        <v>36.15</v>
      </c>
      <c r="L51" s="277">
        <v>35.549999999999997</v>
      </c>
      <c r="M51" s="277">
        <v>215.99892</v>
      </c>
    </row>
    <row r="52" spans="1:13">
      <c r="A52" s="301">
        <v>43</v>
      </c>
      <c r="B52" s="277" t="s">
        <v>71</v>
      </c>
      <c r="C52" s="277">
        <v>438.65</v>
      </c>
      <c r="D52" s="279">
        <v>442.36666666666662</v>
      </c>
      <c r="E52" s="279">
        <v>430.83333333333326</v>
      </c>
      <c r="F52" s="279">
        <v>423.01666666666665</v>
      </c>
      <c r="G52" s="279">
        <v>411.48333333333329</v>
      </c>
      <c r="H52" s="279">
        <v>450.18333333333322</v>
      </c>
      <c r="I52" s="279">
        <v>461.71666666666664</v>
      </c>
      <c r="J52" s="279">
        <v>469.53333333333319</v>
      </c>
      <c r="K52" s="277">
        <v>453.9</v>
      </c>
      <c r="L52" s="277">
        <v>434.55</v>
      </c>
      <c r="M52" s="277">
        <v>100.58926</v>
      </c>
    </row>
    <row r="53" spans="1:13">
      <c r="A53" s="301">
        <v>44</v>
      </c>
      <c r="B53" s="277" t="s">
        <v>72</v>
      </c>
      <c r="C53" s="277">
        <v>13137.3</v>
      </c>
      <c r="D53" s="279">
        <v>13114.233333333332</v>
      </c>
      <c r="E53" s="279">
        <v>12953.616666666663</v>
      </c>
      <c r="F53" s="279">
        <v>12769.933333333331</v>
      </c>
      <c r="G53" s="279">
        <v>12609.316666666662</v>
      </c>
      <c r="H53" s="279">
        <v>13297.916666666664</v>
      </c>
      <c r="I53" s="279">
        <v>13458.533333333333</v>
      </c>
      <c r="J53" s="279">
        <v>13642.216666666665</v>
      </c>
      <c r="K53" s="277">
        <v>13274.85</v>
      </c>
      <c r="L53" s="277">
        <v>12930.55</v>
      </c>
      <c r="M53" s="277">
        <v>0.72399000000000002</v>
      </c>
    </row>
    <row r="54" spans="1:13">
      <c r="A54" s="301">
        <v>45</v>
      </c>
      <c r="B54" s="277" t="s">
        <v>74</v>
      </c>
      <c r="C54" s="277">
        <v>413.05</v>
      </c>
      <c r="D54" s="279">
        <v>414.98333333333329</v>
      </c>
      <c r="E54" s="279">
        <v>409.46666666666658</v>
      </c>
      <c r="F54" s="279">
        <v>405.88333333333327</v>
      </c>
      <c r="G54" s="279">
        <v>400.36666666666656</v>
      </c>
      <c r="H54" s="279">
        <v>418.56666666666661</v>
      </c>
      <c r="I54" s="279">
        <v>424.08333333333337</v>
      </c>
      <c r="J54" s="279">
        <v>427.66666666666663</v>
      </c>
      <c r="K54" s="277">
        <v>420.5</v>
      </c>
      <c r="L54" s="277">
        <v>411.4</v>
      </c>
      <c r="M54" s="277">
        <v>50.009979999999999</v>
      </c>
    </row>
    <row r="55" spans="1:13">
      <c r="A55" s="301">
        <v>46</v>
      </c>
      <c r="B55" s="277" t="s">
        <v>75</v>
      </c>
      <c r="C55" s="277">
        <v>3844.5</v>
      </c>
      <c r="D55" s="279">
        <v>3813.8833333333332</v>
      </c>
      <c r="E55" s="279">
        <v>3767.7666666666664</v>
      </c>
      <c r="F55" s="279">
        <v>3691.0333333333333</v>
      </c>
      <c r="G55" s="279">
        <v>3644.9166666666665</v>
      </c>
      <c r="H55" s="279">
        <v>3890.6166666666663</v>
      </c>
      <c r="I55" s="279">
        <v>3936.7333333333331</v>
      </c>
      <c r="J55" s="279">
        <v>4013.4666666666662</v>
      </c>
      <c r="K55" s="277">
        <v>3860</v>
      </c>
      <c r="L55" s="277">
        <v>3737.15</v>
      </c>
      <c r="M55" s="277">
        <v>9.1752599999999997</v>
      </c>
    </row>
    <row r="56" spans="1:13">
      <c r="A56" s="301">
        <v>47</v>
      </c>
      <c r="B56" s="277" t="s">
        <v>76</v>
      </c>
      <c r="C56" s="277">
        <v>388.4</v>
      </c>
      <c r="D56" s="279">
        <v>384.5</v>
      </c>
      <c r="E56" s="279">
        <v>379</v>
      </c>
      <c r="F56" s="279">
        <v>369.6</v>
      </c>
      <c r="G56" s="279">
        <v>364.1</v>
      </c>
      <c r="H56" s="279">
        <v>393.9</v>
      </c>
      <c r="I56" s="279">
        <v>399.4</v>
      </c>
      <c r="J56" s="279">
        <v>408.79999999999995</v>
      </c>
      <c r="K56" s="277">
        <v>390</v>
      </c>
      <c r="L56" s="277">
        <v>375.1</v>
      </c>
      <c r="M56" s="277">
        <v>50.516489999999997</v>
      </c>
    </row>
    <row r="57" spans="1:13">
      <c r="A57" s="301">
        <v>48</v>
      </c>
      <c r="B57" s="277" t="s">
        <v>77</v>
      </c>
      <c r="C57" s="277">
        <v>100.25</v>
      </c>
      <c r="D57" s="279">
        <v>100.41666666666667</v>
      </c>
      <c r="E57" s="279">
        <v>99.63333333333334</v>
      </c>
      <c r="F57" s="279">
        <v>99.016666666666666</v>
      </c>
      <c r="G57" s="279">
        <v>98.233333333333334</v>
      </c>
      <c r="H57" s="279">
        <v>101.03333333333335</v>
      </c>
      <c r="I57" s="279">
        <v>101.81666666666668</v>
      </c>
      <c r="J57" s="279">
        <v>102.43333333333335</v>
      </c>
      <c r="K57" s="277">
        <v>101.2</v>
      </c>
      <c r="L57" s="277">
        <v>99.8</v>
      </c>
      <c r="M57" s="277">
        <v>32.081119999999999</v>
      </c>
    </row>
    <row r="58" spans="1:13">
      <c r="A58" s="301">
        <v>49</v>
      </c>
      <c r="B58" s="277" t="s">
        <v>78</v>
      </c>
      <c r="C58" s="277">
        <v>117.7</v>
      </c>
      <c r="D58" s="279">
        <v>118.33333333333333</v>
      </c>
      <c r="E58" s="279">
        <v>116.36666666666666</v>
      </c>
      <c r="F58" s="279">
        <v>115.03333333333333</v>
      </c>
      <c r="G58" s="279">
        <v>113.06666666666666</v>
      </c>
      <c r="H58" s="279">
        <v>119.66666666666666</v>
      </c>
      <c r="I58" s="279">
        <v>121.63333333333333</v>
      </c>
      <c r="J58" s="279">
        <v>122.96666666666665</v>
      </c>
      <c r="K58" s="277">
        <v>120.3</v>
      </c>
      <c r="L58" s="277">
        <v>117</v>
      </c>
      <c r="M58" s="277">
        <v>19.508500000000002</v>
      </c>
    </row>
    <row r="59" spans="1:13">
      <c r="A59" s="301">
        <v>50</v>
      </c>
      <c r="B59" s="277" t="s">
        <v>81</v>
      </c>
      <c r="C59" s="277">
        <v>673.95</v>
      </c>
      <c r="D59" s="279">
        <v>677</v>
      </c>
      <c r="E59" s="279">
        <v>666</v>
      </c>
      <c r="F59" s="279">
        <v>658.05</v>
      </c>
      <c r="G59" s="279">
        <v>647.04999999999995</v>
      </c>
      <c r="H59" s="279">
        <v>684.95</v>
      </c>
      <c r="I59" s="279">
        <v>695.95</v>
      </c>
      <c r="J59" s="279">
        <v>703.90000000000009</v>
      </c>
      <c r="K59" s="277">
        <v>688</v>
      </c>
      <c r="L59" s="277">
        <v>669.05</v>
      </c>
      <c r="M59" s="277">
        <v>5.1347800000000001</v>
      </c>
    </row>
    <row r="60" spans="1:13">
      <c r="A60" s="301">
        <v>51</v>
      </c>
      <c r="B60" s="277" t="s">
        <v>82</v>
      </c>
      <c r="C60" s="277">
        <v>238.6</v>
      </c>
      <c r="D60" s="279">
        <v>236.9</v>
      </c>
      <c r="E60" s="279">
        <v>234.4</v>
      </c>
      <c r="F60" s="279">
        <v>230.2</v>
      </c>
      <c r="G60" s="279">
        <v>227.7</v>
      </c>
      <c r="H60" s="279">
        <v>241.10000000000002</v>
      </c>
      <c r="I60" s="279">
        <v>243.60000000000002</v>
      </c>
      <c r="J60" s="279">
        <v>247.80000000000004</v>
      </c>
      <c r="K60" s="277">
        <v>239.4</v>
      </c>
      <c r="L60" s="277">
        <v>232.7</v>
      </c>
      <c r="M60" s="277">
        <v>94.287030000000001</v>
      </c>
    </row>
    <row r="61" spans="1:13">
      <c r="A61" s="301">
        <v>52</v>
      </c>
      <c r="B61" s="277" t="s">
        <v>83</v>
      </c>
      <c r="C61" s="277">
        <v>752.6</v>
      </c>
      <c r="D61" s="279">
        <v>747.0333333333333</v>
      </c>
      <c r="E61" s="279">
        <v>737.56666666666661</v>
      </c>
      <c r="F61" s="279">
        <v>722.5333333333333</v>
      </c>
      <c r="G61" s="279">
        <v>713.06666666666661</v>
      </c>
      <c r="H61" s="279">
        <v>762.06666666666661</v>
      </c>
      <c r="I61" s="279">
        <v>771.5333333333333</v>
      </c>
      <c r="J61" s="279">
        <v>786.56666666666661</v>
      </c>
      <c r="K61" s="277">
        <v>756.5</v>
      </c>
      <c r="L61" s="277">
        <v>732</v>
      </c>
      <c r="M61" s="277">
        <v>67.732039999999998</v>
      </c>
    </row>
    <row r="62" spans="1:13">
      <c r="A62" s="301">
        <v>53</v>
      </c>
      <c r="B62" s="277" t="s">
        <v>84</v>
      </c>
      <c r="C62" s="277">
        <v>123.85</v>
      </c>
      <c r="D62" s="279">
        <v>123.84999999999998</v>
      </c>
      <c r="E62" s="279">
        <v>123.09999999999997</v>
      </c>
      <c r="F62" s="279">
        <v>122.34999999999998</v>
      </c>
      <c r="G62" s="279">
        <v>121.59999999999997</v>
      </c>
      <c r="H62" s="279">
        <v>124.59999999999997</v>
      </c>
      <c r="I62" s="279">
        <v>125.35</v>
      </c>
      <c r="J62" s="279">
        <v>126.09999999999997</v>
      </c>
      <c r="K62" s="277">
        <v>124.6</v>
      </c>
      <c r="L62" s="277">
        <v>123.1</v>
      </c>
      <c r="M62" s="277">
        <v>80.084580000000003</v>
      </c>
    </row>
    <row r="63" spans="1:13">
      <c r="A63" s="301">
        <v>54</v>
      </c>
      <c r="B63" s="277" t="s">
        <v>3642</v>
      </c>
      <c r="C63" s="277">
        <v>2181.5500000000002</v>
      </c>
      <c r="D63" s="279">
        <v>2170.9333333333334</v>
      </c>
      <c r="E63" s="279">
        <v>2142.166666666667</v>
      </c>
      <c r="F63" s="279">
        <v>2102.7833333333338</v>
      </c>
      <c r="G63" s="279">
        <v>2074.0166666666673</v>
      </c>
      <c r="H63" s="279">
        <v>2210.3166666666666</v>
      </c>
      <c r="I63" s="279">
        <v>2239.083333333333</v>
      </c>
      <c r="J63" s="279">
        <v>2278.4666666666662</v>
      </c>
      <c r="K63" s="277">
        <v>2199.6999999999998</v>
      </c>
      <c r="L63" s="277">
        <v>2131.5500000000002</v>
      </c>
      <c r="M63" s="277">
        <v>2.5457999999999998</v>
      </c>
    </row>
    <row r="64" spans="1:13">
      <c r="A64" s="301">
        <v>55</v>
      </c>
      <c r="B64" s="277" t="s">
        <v>85</v>
      </c>
      <c r="C64" s="277">
        <v>1420.4</v>
      </c>
      <c r="D64" s="279">
        <v>1419.3333333333333</v>
      </c>
      <c r="E64" s="279">
        <v>1413.6666666666665</v>
      </c>
      <c r="F64" s="279">
        <v>1406.9333333333332</v>
      </c>
      <c r="G64" s="279">
        <v>1401.2666666666664</v>
      </c>
      <c r="H64" s="279">
        <v>1426.0666666666666</v>
      </c>
      <c r="I64" s="279">
        <v>1431.7333333333331</v>
      </c>
      <c r="J64" s="279">
        <v>1438.4666666666667</v>
      </c>
      <c r="K64" s="277">
        <v>1425</v>
      </c>
      <c r="L64" s="277">
        <v>1412.6</v>
      </c>
      <c r="M64" s="277">
        <v>2.7102900000000001</v>
      </c>
    </row>
    <row r="65" spans="1:13">
      <c r="A65" s="301">
        <v>56</v>
      </c>
      <c r="B65" s="277" t="s">
        <v>86</v>
      </c>
      <c r="C65" s="277">
        <v>387.2</v>
      </c>
      <c r="D65" s="279">
        <v>387.2</v>
      </c>
      <c r="E65" s="279">
        <v>384</v>
      </c>
      <c r="F65" s="279">
        <v>380.8</v>
      </c>
      <c r="G65" s="279">
        <v>377.6</v>
      </c>
      <c r="H65" s="279">
        <v>390.4</v>
      </c>
      <c r="I65" s="279">
        <v>393.59999999999991</v>
      </c>
      <c r="J65" s="279">
        <v>396.79999999999995</v>
      </c>
      <c r="K65" s="277">
        <v>390.4</v>
      </c>
      <c r="L65" s="277">
        <v>384</v>
      </c>
      <c r="M65" s="277">
        <v>15.45351</v>
      </c>
    </row>
    <row r="66" spans="1:13">
      <c r="A66" s="301">
        <v>57</v>
      </c>
      <c r="B66" s="277" t="s">
        <v>236</v>
      </c>
      <c r="C66" s="277">
        <v>823.3</v>
      </c>
      <c r="D66" s="279">
        <v>819.75</v>
      </c>
      <c r="E66" s="279">
        <v>800.55</v>
      </c>
      <c r="F66" s="279">
        <v>777.8</v>
      </c>
      <c r="G66" s="279">
        <v>758.59999999999991</v>
      </c>
      <c r="H66" s="279">
        <v>842.5</v>
      </c>
      <c r="I66" s="279">
        <v>861.7</v>
      </c>
      <c r="J66" s="279">
        <v>884.45</v>
      </c>
      <c r="K66" s="277">
        <v>838.95</v>
      </c>
      <c r="L66" s="277">
        <v>797</v>
      </c>
      <c r="M66" s="277">
        <v>9.9179200000000005</v>
      </c>
    </row>
    <row r="67" spans="1:13">
      <c r="A67" s="301">
        <v>58</v>
      </c>
      <c r="B67" s="277" t="s">
        <v>237</v>
      </c>
      <c r="C67" s="277">
        <v>280.14999999999998</v>
      </c>
      <c r="D67" s="279">
        <v>279.23333333333335</v>
      </c>
      <c r="E67" s="279">
        <v>274.4666666666667</v>
      </c>
      <c r="F67" s="279">
        <v>268.78333333333336</v>
      </c>
      <c r="G67" s="279">
        <v>264.01666666666671</v>
      </c>
      <c r="H67" s="279">
        <v>284.91666666666669</v>
      </c>
      <c r="I67" s="279">
        <v>289.68333333333334</v>
      </c>
      <c r="J67" s="279">
        <v>295.36666666666667</v>
      </c>
      <c r="K67" s="277">
        <v>284</v>
      </c>
      <c r="L67" s="277">
        <v>273.55</v>
      </c>
      <c r="M67" s="277">
        <v>10.19261</v>
      </c>
    </row>
    <row r="68" spans="1:13">
      <c r="A68" s="301">
        <v>59</v>
      </c>
      <c r="B68" s="277" t="s">
        <v>235</v>
      </c>
      <c r="C68" s="277">
        <v>143.65</v>
      </c>
      <c r="D68" s="279">
        <v>144.16666666666666</v>
      </c>
      <c r="E68" s="279">
        <v>141.63333333333333</v>
      </c>
      <c r="F68" s="279">
        <v>139.61666666666667</v>
      </c>
      <c r="G68" s="279">
        <v>137.08333333333334</v>
      </c>
      <c r="H68" s="279">
        <v>146.18333333333331</v>
      </c>
      <c r="I68" s="279">
        <v>148.71666666666667</v>
      </c>
      <c r="J68" s="279">
        <v>150.73333333333329</v>
      </c>
      <c r="K68" s="277">
        <v>146.69999999999999</v>
      </c>
      <c r="L68" s="277">
        <v>142.15</v>
      </c>
      <c r="M68" s="277">
        <v>8.1514299999999995</v>
      </c>
    </row>
    <row r="69" spans="1:13">
      <c r="A69" s="301">
        <v>60</v>
      </c>
      <c r="B69" s="277" t="s">
        <v>87</v>
      </c>
      <c r="C69" s="277">
        <v>484</v>
      </c>
      <c r="D69" s="279">
        <v>484.40000000000003</v>
      </c>
      <c r="E69" s="279">
        <v>474.80000000000007</v>
      </c>
      <c r="F69" s="279">
        <v>465.6</v>
      </c>
      <c r="G69" s="279">
        <v>456.00000000000006</v>
      </c>
      <c r="H69" s="279">
        <v>493.60000000000008</v>
      </c>
      <c r="I69" s="279">
        <v>503.2000000000001</v>
      </c>
      <c r="J69" s="279">
        <v>512.40000000000009</v>
      </c>
      <c r="K69" s="277">
        <v>494</v>
      </c>
      <c r="L69" s="277">
        <v>475.2</v>
      </c>
      <c r="M69" s="277">
        <v>21.400880000000001</v>
      </c>
    </row>
    <row r="70" spans="1:13">
      <c r="A70" s="301">
        <v>61</v>
      </c>
      <c r="B70" s="277" t="s">
        <v>88</v>
      </c>
      <c r="C70" s="277">
        <v>509.6</v>
      </c>
      <c r="D70" s="279">
        <v>508.9666666666667</v>
      </c>
      <c r="E70" s="279">
        <v>504.93333333333339</v>
      </c>
      <c r="F70" s="279">
        <v>500.26666666666671</v>
      </c>
      <c r="G70" s="279">
        <v>496.23333333333341</v>
      </c>
      <c r="H70" s="279">
        <v>513.63333333333344</v>
      </c>
      <c r="I70" s="279">
        <v>517.66666666666674</v>
      </c>
      <c r="J70" s="279">
        <v>522.33333333333337</v>
      </c>
      <c r="K70" s="277">
        <v>513</v>
      </c>
      <c r="L70" s="277">
        <v>504.3</v>
      </c>
      <c r="M70" s="277">
        <v>27.634519999999998</v>
      </c>
    </row>
    <row r="71" spans="1:13">
      <c r="A71" s="301">
        <v>62</v>
      </c>
      <c r="B71" s="277" t="s">
        <v>238</v>
      </c>
      <c r="C71" s="277">
        <v>767.6</v>
      </c>
      <c r="D71" s="279">
        <v>769.18333333333339</v>
      </c>
      <c r="E71" s="279">
        <v>758.41666666666674</v>
      </c>
      <c r="F71" s="279">
        <v>749.23333333333335</v>
      </c>
      <c r="G71" s="279">
        <v>738.4666666666667</v>
      </c>
      <c r="H71" s="279">
        <v>778.36666666666679</v>
      </c>
      <c r="I71" s="279">
        <v>789.13333333333344</v>
      </c>
      <c r="J71" s="279">
        <v>798.31666666666683</v>
      </c>
      <c r="K71" s="277">
        <v>779.95</v>
      </c>
      <c r="L71" s="277">
        <v>760</v>
      </c>
      <c r="M71" s="277">
        <v>0.52105000000000001</v>
      </c>
    </row>
    <row r="72" spans="1:13">
      <c r="A72" s="301">
        <v>63</v>
      </c>
      <c r="B72" s="277" t="s">
        <v>91</v>
      </c>
      <c r="C72" s="277">
        <v>3244.35</v>
      </c>
      <c r="D72" s="279">
        <v>3232.4500000000003</v>
      </c>
      <c r="E72" s="279">
        <v>3190.9000000000005</v>
      </c>
      <c r="F72" s="279">
        <v>3137.4500000000003</v>
      </c>
      <c r="G72" s="279">
        <v>3095.9000000000005</v>
      </c>
      <c r="H72" s="279">
        <v>3285.9000000000005</v>
      </c>
      <c r="I72" s="279">
        <v>3327.4500000000007</v>
      </c>
      <c r="J72" s="279">
        <v>3380.9000000000005</v>
      </c>
      <c r="K72" s="277">
        <v>3274</v>
      </c>
      <c r="L72" s="277">
        <v>3179</v>
      </c>
      <c r="M72" s="277">
        <v>10.647449999999999</v>
      </c>
    </row>
    <row r="73" spans="1:13">
      <c r="A73" s="301">
        <v>64</v>
      </c>
      <c r="B73" s="277" t="s">
        <v>93</v>
      </c>
      <c r="C73" s="277">
        <v>163.35</v>
      </c>
      <c r="D73" s="279">
        <v>160.54999999999998</v>
      </c>
      <c r="E73" s="279">
        <v>156.89999999999998</v>
      </c>
      <c r="F73" s="279">
        <v>150.44999999999999</v>
      </c>
      <c r="G73" s="279">
        <v>146.79999999999998</v>
      </c>
      <c r="H73" s="279">
        <v>166.99999999999997</v>
      </c>
      <c r="I73" s="279">
        <v>170.65</v>
      </c>
      <c r="J73" s="279">
        <v>177.09999999999997</v>
      </c>
      <c r="K73" s="277">
        <v>164.2</v>
      </c>
      <c r="L73" s="277">
        <v>154.1</v>
      </c>
      <c r="M73" s="277">
        <v>177.95600999999999</v>
      </c>
    </row>
    <row r="74" spans="1:13">
      <c r="A74" s="301">
        <v>65</v>
      </c>
      <c r="B74" s="277" t="s">
        <v>231</v>
      </c>
      <c r="C74" s="277">
        <v>2135.9499999999998</v>
      </c>
      <c r="D74" s="279">
        <v>2146.5499999999997</v>
      </c>
      <c r="E74" s="279">
        <v>2120.0999999999995</v>
      </c>
      <c r="F74" s="279">
        <v>2104.2499999999995</v>
      </c>
      <c r="G74" s="279">
        <v>2077.7999999999993</v>
      </c>
      <c r="H74" s="279">
        <v>2162.3999999999996</v>
      </c>
      <c r="I74" s="279">
        <v>2188.8499999999995</v>
      </c>
      <c r="J74" s="279">
        <v>2204.6999999999998</v>
      </c>
      <c r="K74" s="277">
        <v>2173</v>
      </c>
      <c r="L74" s="277">
        <v>2130.6999999999998</v>
      </c>
      <c r="M74" s="277">
        <v>3.91188</v>
      </c>
    </row>
    <row r="75" spans="1:13">
      <c r="A75" s="301">
        <v>66</v>
      </c>
      <c r="B75" s="277" t="s">
        <v>94</v>
      </c>
      <c r="C75" s="277">
        <v>4627.8999999999996</v>
      </c>
      <c r="D75" s="279">
        <v>4563.2333333333336</v>
      </c>
      <c r="E75" s="279">
        <v>4475.666666666667</v>
      </c>
      <c r="F75" s="279">
        <v>4323.4333333333334</v>
      </c>
      <c r="G75" s="279">
        <v>4235.8666666666668</v>
      </c>
      <c r="H75" s="279">
        <v>4715.4666666666672</v>
      </c>
      <c r="I75" s="279">
        <v>4803.0333333333328</v>
      </c>
      <c r="J75" s="279">
        <v>4955.2666666666673</v>
      </c>
      <c r="K75" s="277">
        <v>4650.8</v>
      </c>
      <c r="L75" s="277">
        <v>4411</v>
      </c>
      <c r="M75" s="277">
        <v>29.798400000000001</v>
      </c>
    </row>
    <row r="76" spans="1:13">
      <c r="A76" s="301">
        <v>67</v>
      </c>
      <c r="B76" s="277" t="s">
        <v>239</v>
      </c>
      <c r="C76" s="277">
        <v>74.3</v>
      </c>
      <c r="D76" s="279">
        <v>74.666666666666671</v>
      </c>
      <c r="E76" s="279">
        <v>73.533333333333346</v>
      </c>
      <c r="F76" s="279">
        <v>72.76666666666668</v>
      </c>
      <c r="G76" s="279">
        <v>71.633333333333354</v>
      </c>
      <c r="H76" s="279">
        <v>75.433333333333337</v>
      </c>
      <c r="I76" s="279">
        <v>76.566666666666663</v>
      </c>
      <c r="J76" s="279">
        <v>77.333333333333329</v>
      </c>
      <c r="K76" s="277">
        <v>75.8</v>
      </c>
      <c r="L76" s="277">
        <v>73.900000000000006</v>
      </c>
      <c r="M76" s="277">
        <v>6.2188999999999997</v>
      </c>
    </row>
    <row r="77" spans="1:13">
      <c r="A77" s="301">
        <v>68</v>
      </c>
      <c r="B77" s="277" t="s">
        <v>95</v>
      </c>
      <c r="C77" s="277">
        <v>2163.75</v>
      </c>
      <c r="D77" s="279">
        <v>2165.5333333333333</v>
      </c>
      <c r="E77" s="279">
        <v>2143.2166666666667</v>
      </c>
      <c r="F77" s="279">
        <v>2122.6833333333334</v>
      </c>
      <c r="G77" s="279">
        <v>2100.3666666666668</v>
      </c>
      <c r="H77" s="279">
        <v>2186.0666666666666</v>
      </c>
      <c r="I77" s="279">
        <v>2208.3833333333332</v>
      </c>
      <c r="J77" s="279">
        <v>2228.9166666666665</v>
      </c>
      <c r="K77" s="277">
        <v>2187.85</v>
      </c>
      <c r="L77" s="277">
        <v>2145</v>
      </c>
      <c r="M77" s="277">
        <v>10.315160000000001</v>
      </c>
    </row>
    <row r="78" spans="1:13">
      <c r="A78" s="301">
        <v>69</v>
      </c>
      <c r="B78" s="277" t="s">
        <v>240</v>
      </c>
      <c r="C78" s="277">
        <v>384.4</v>
      </c>
      <c r="D78" s="279">
        <v>390.2</v>
      </c>
      <c r="E78" s="279">
        <v>376.7</v>
      </c>
      <c r="F78" s="279">
        <v>369</v>
      </c>
      <c r="G78" s="279">
        <v>355.5</v>
      </c>
      <c r="H78" s="279">
        <v>397.9</v>
      </c>
      <c r="I78" s="279">
        <v>411.4</v>
      </c>
      <c r="J78" s="279">
        <v>419.09999999999997</v>
      </c>
      <c r="K78" s="277">
        <v>403.7</v>
      </c>
      <c r="L78" s="277">
        <v>382.5</v>
      </c>
      <c r="M78" s="277">
        <v>4.5825699999999996</v>
      </c>
    </row>
    <row r="79" spans="1:13">
      <c r="A79" s="301">
        <v>70</v>
      </c>
      <c r="B79" s="277" t="s">
        <v>241</v>
      </c>
      <c r="C79" s="277">
        <v>1121.0999999999999</v>
      </c>
      <c r="D79" s="279">
        <v>1124.0333333333333</v>
      </c>
      <c r="E79" s="279">
        <v>1108.0666666666666</v>
      </c>
      <c r="F79" s="279">
        <v>1095.0333333333333</v>
      </c>
      <c r="G79" s="279">
        <v>1079.0666666666666</v>
      </c>
      <c r="H79" s="279">
        <v>1137.0666666666666</v>
      </c>
      <c r="I79" s="279">
        <v>1153.0333333333333</v>
      </c>
      <c r="J79" s="279">
        <v>1166.0666666666666</v>
      </c>
      <c r="K79" s="277">
        <v>1140</v>
      </c>
      <c r="L79" s="277">
        <v>1111</v>
      </c>
      <c r="M79" s="277">
        <v>0.85060999999999998</v>
      </c>
    </row>
    <row r="80" spans="1:13">
      <c r="A80" s="301">
        <v>71</v>
      </c>
      <c r="B80" s="277" t="s">
        <v>97</v>
      </c>
      <c r="C80" s="277">
        <v>1254.95</v>
      </c>
      <c r="D80" s="279">
        <v>1252.6499999999999</v>
      </c>
      <c r="E80" s="279">
        <v>1233.2999999999997</v>
      </c>
      <c r="F80" s="279">
        <v>1211.6499999999999</v>
      </c>
      <c r="G80" s="279">
        <v>1192.2999999999997</v>
      </c>
      <c r="H80" s="279">
        <v>1274.2999999999997</v>
      </c>
      <c r="I80" s="279">
        <v>1293.6499999999996</v>
      </c>
      <c r="J80" s="279">
        <v>1315.2999999999997</v>
      </c>
      <c r="K80" s="277">
        <v>1272</v>
      </c>
      <c r="L80" s="277">
        <v>1231</v>
      </c>
      <c r="M80" s="277">
        <v>22.100819999999999</v>
      </c>
    </row>
    <row r="81" spans="1:13">
      <c r="A81" s="301">
        <v>72</v>
      </c>
      <c r="B81" s="277" t="s">
        <v>98</v>
      </c>
      <c r="C81" s="277">
        <v>166.1</v>
      </c>
      <c r="D81" s="279">
        <v>165.35</v>
      </c>
      <c r="E81" s="279">
        <v>163.29999999999998</v>
      </c>
      <c r="F81" s="279">
        <v>160.5</v>
      </c>
      <c r="G81" s="279">
        <v>158.44999999999999</v>
      </c>
      <c r="H81" s="279">
        <v>168.14999999999998</v>
      </c>
      <c r="I81" s="279">
        <v>170.2</v>
      </c>
      <c r="J81" s="279">
        <v>172.99999999999997</v>
      </c>
      <c r="K81" s="277">
        <v>167.4</v>
      </c>
      <c r="L81" s="277">
        <v>162.55000000000001</v>
      </c>
      <c r="M81" s="277">
        <v>51.735669999999999</v>
      </c>
    </row>
    <row r="82" spans="1:13">
      <c r="A82" s="301">
        <v>73</v>
      </c>
      <c r="B82" s="277" t="s">
        <v>99</v>
      </c>
      <c r="C82" s="277">
        <v>53.55</v>
      </c>
      <c r="D82" s="279">
        <v>53.6</v>
      </c>
      <c r="E82" s="279">
        <v>52.85</v>
      </c>
      <c r="F82" s="279">
        <v>52.15</v>
      </c>
      <c r="G82" s="279">
        <v>51.4</v>
      </c>
      <c r="H82" s="279">
        <v>54.300000000000004</v>
      </c>
      <c r="I82" s="279">
        <v>55.050000000000004</v>
      </c>
      <c r="J82" s="279">
        <v>55.750000000000007</v>
      </c>
      <c r="K82" s="277">
        <v>54.35</v>
      </c>
      <c r="L82" s="277">
        <v>52.9</v>
      </c>
      <c r="M82" s="277">
        <v>291.66385000000002</v>
      </c>
    </row>
    <row r="83" spans="1:13">
      <c r="A83" s="301">
        <v>74</v>
      </c>
      <c r="B83" s="277" t="s">
        <v>370</v>
      </c>
      <c r="C83" s="277">
        <v>132.35</v>
      </c>
      <c r="D83" s="279">
        <v>132.54999999999998</v>
      </c>
      <c r="E83" s="279">
        <v>131.39999999999998</v>
      </c>
      <c r="F83" s="279">
        <v>130.44999999999999</v>
      </c>
      <c r="G83" s="279">
        <v>129.29999999999998</v>
      </c>
      <c r="H83" s="279">
        <v>133.49999999999997</v>
      </c>
      <c r="I83" s="279">
        <v>134.65</v>
      </c>
      <c r="J83" s="279">
        <v>135.59999999999997</v>
      </c>
      <c r="K83" s="277">
        <v>133.69999999999999</v>
      </c>
      <c r="L83" s="277">
        <v>131.6</v>
      </c>
      <c r="M83" s="277">
        <v>6.9140899999999998</v>
      </c>
    </row>
    <row r="84" spans="1:13">
      <c r="A84" s="301">
        <v>75</v>
      </c>
      <c r="B84" s="277" t="s">
        <v>244</v>
      </c>
      <c r="C84" s="277">
        <v>102.75</v>
      </c>
      <c r="D84" s="279">
        <v>103.10000000000001</v>
      </c>
      <c r="E84" s="279">
        <v>100.70000000000002</v>
      </c>
      <c r="F84" s="279">
        <v>98.65</v>
      </c>
      <c r="G84" s="279">
        <v>96.250000000000014</v>
      </c>
      <c r="H84" s="279">
        <v>105.15000000000002</v>
      </c>
      <c r="I84" s="279">
        <v>107.55000000000003</v>
      </c>
      <c r="J84" s="279">
        <v>109.60000000000002</v>
      </c>
      <c r="K84" s="277">
        <v>105.5</v>
      </c>
      <c r="L84" s="277">
        <v>101.05</v>
      </c>
      <c r="M84" s="277">
        <v>31.68309</v>
      </c>
    </row>
    <row r="85" spans="1:13">
      <c r="A85" s="301">
        <v>76</v>
      </c>
      <c r="B85" s="277" t="s">
        <v>100</v>
      </c>
      <c r="C85" s="277">
        <v>91.85</v>
      </c>
      <c r="D85" s="279">
        <v>91.983333333333334</v>
      </c>
      <c r="E85" s="279">
        <v>91.216666666666669</v>
      </c>
      <c r="F85" s="279">
        <v>90.583333333333329</v>
      </c>
      <c r="G85" s="279">
        <v>89.816666666666663</v>
      </c>
      <c r="H85" s="279">
        <v>92.616666666666674</v>
      </c>
      <c r="I85" s="279">
        <v>93.383333333333354</v>
      </c>
      <c r="J85" s="279">
        <v>94.01666666666668</v>
      </c>
      <c r="K85" s="277">
        <v>92.75</v>
      </c>
      <c r="L85" s="277">
        <v>91.35</v>
      </c>
      <c r="M85" s="277">
        <v>88.642330000000001</v>
      </c>
    </row>
    <row r="86" spans="1:13">
      <c r="A86" s="301">
        <v>77</v>
      </c>
      <c r="B86" s="277" t="s">
        <v>245</v>
      </c>
      <c r="C86" s="277">
        <v>133.75</v>
      </c>
      <c r="D86" s="279">
        <v>134.45000000000002</v>
      </c>
      <c r="E86" s="279">
        <v>132.60000000000002</v>
      </c>
      <c r="F86" s="279">
        <v>131.45000000000002</v>
      </c>
      <c r="G86" s="279">
        <v>129.60000000000002</v>
      </c>
      <c r="H86" s="279">
        <v>135.60000000000002</v>
      </c>
      <c r="I86" s="279">
        <v>137.44999999999999</v>
      </c>
      <c r="J86" s="279">
        <v>138.60000000000002</v>
      </c>
      <c r="K86" s="277">
        <v>136.30000000000001</v>
      </c>
      <c r="L86" s="277">
        <v>133.30000000000001</v>
      </c>
      <c r="M86" s="277">
        <v>1.6759999999999999</v>
      </c>
    </row>
    <row r="87" spans="1:13">
      <c r="A87" s="301">
        <v>78</v>
      </c>
      <c r="B87" s="277" t="s">
        <v>101</v>
      </c>
      <c r="C87" s="277">
        <v>499.8</v>
      </c>
      <c r="D87" s="279">
        <v>497.31666666666666</v>
      </c>
      <c r="E87" s="279">
        <v>490.83333333333331</v>
      </c>
      <c r="F87" s="279">
        <v>481.86666666666667</v>
      </c>
      <c r="G87" s="279">
        <v>475.38333333333333</v>
      </c>
      <c r="H87" s="279">
        <v>506.2833333333333</v>
      </c>
      <c r="I87" s="279">
        <v>512.76666666666665</v>
      </c>
      <c r="J87" s="279">
        <v>521.73333333333335</v>
      </c>
      <c r="K87" s="277">
        <v>503.8</v>
      </c>
      <c r="L87" s="277">
        <v>488.35</v>
      </c>
      <c r="M87" s="277">
        <v>30.240729999999999</v>
      </c>
    </row>
    <row r="88" spans="1:13">
      <c r="A88" s="301">
        <v>79</v>
      </c>
      <c r="B88" s="277" t="s">
        <v>103</v>
      </c>
      <c r="C88" s="277">
        <v>23.85</v>
      </c>
      <c r="D88" s="279">
        <v>23.850000000000005</v>
      </c>
      <c r="E88" s="279">
        <v>23.600000000000009</v>
      </c>
      <c r="F88" s="279">
        <v>23.350000000000005</v>
      </c>
      <c r="G88" s="279">
        <v>23.100000000000009</v>
      </c>
      <c r="H88" s="279">
        <v>24.100000000000009</v>
      </c>
      <c r="I88" s="279">
        <v>24.35</v>
      </c>
      <c r="J88" s="279">
        <v>24.600000000000009</v>
      </c>
      <c r="K88" s="277">
        <v>24.1</v>
      </c>
      <c r="L88" s="277">
        <v>23.6</v>
      </c>
      <c r="M88" s="277">
        <v>70.271060000000006</v>
      </c>
    </row>
    <row r="89" spans="1:13">
      <c r="A89" s="301">
        <v>80</v>
      </c>
      <c r="B89" s="277" t="s">
        <v>246</v>
      </c>
      <c r="C89" s="277">
        <v>529.20000000000005</v>
      </c>
      <c r="D89" s="279">
        <v>533.1</v>
      </c>
      <c r="E89" s="279">
        <v>521.20000000000005</v>
      </c>
      <c r="F89" s="279">
        <v>513.20000000000005</v>
      </c>
      <c r="G89" s="279">
        <v>501.30000000000007</v>
      </c>
      <c r="H89" s="279">
        <v>541.1</v>
      </c>
      <c r="I89" s="279">
        <v>552.99999999999989</v>
      </c>
      <c r="J89" s="279">
        <v>561</v>
      </c>
      <c r="K89" s="277">
        <v>545</v>
      </c>
      <c r="L89" s="277">
        <v>525.1</v>
      </c>
      <c r="M89" s="277">
        <v>2.73685</v>
      </c>
    </row>
    <row r="90" spans="1:13">
      <c r="A90" s="301">
        <v>81</v>
      </c>
      <c r="B90" s="277" t="s">
        <v>104</v>
      </c>
      <c r="C90" s="277">
        <v>707.4</v>
      </c>
      <c r="D90" s="279">
        <v>706.4</v>
      </c>
      <c r="E90" s="279">
        <v>699.8</v>
      </c>
      <c r="F90" s="279">
        <v>692.19999999999993</v>
      </c>
      <c r="G90" s="279">
        <v>685.59999999999991</v>
      </c>
      <c r="H90" s="279">
        <v>714</v>
      </c>
      <c r="I90" s="279">
        <v>720.60000000000014</v>
      </c>
      <c r="J90" s="279">
        <v>728.2</v>
      </c>
      <c r="K90" s="277">
        <v>713</v>
      </c>
      <c r="L90" s="277">
        <v>698.8</v>
      </c>
      <c r="M90" s="277">
        <v>14.58461</v>
      </c>
    </row>
    <row r="91" spans="1:13">
      <c r="A91" s="301">
        <v>82</v>
      </c>
      <c r="B91" s="277" t="s">
        <v>247</v>
      </c>
      <c r="C91" s="277">
        <v>411.65</v>
      </c>
      <c r="D91" s="279">
        <v>413.51666666666665</v>
      </c>
      <c r="E91" s="279">
        <v>406.38333333333333</v>
      </c>
      <c r="F91" s="279">
        <v>401.11666666666667</v>
      </c>
      <c r="G91" s="279">
        <v>393.98333333333335</v>
      </c>
      <c r="H91" s="279">
        <v>418.7833333333333</v>
      </c>
      <c r="I91" s="279">
        <v>425.91666666666663</v>
      </c>
      <c r="J91" s="279">
        <v>431.18333333333328</v>
      </c>
      <c r="K91" s="277">
        <v>420.65</v>
      </c>
      <c r="L91" s="277">
        <v>408.25</v>
      </c>
      <c r="M91" s="277">
        <v>0.56425000000000003</v>
      </c>
    </row>
    <row r="92" spans="1:13">
      <c r="A92" s="301">
        <v>83</v>
      </c>
      <c r="B92" s="277" t="s">
        <v>248</v>
      </c>
      <c r="C92" s="277">
        <v>903.5</v>
      </c>
      <c r="D92" s="279">
        <v>903.38333333333333</v>
      </c>
      <c r="E92" s="279">
        <v>894.11666666666667</v>
      </c>
      <c r="F92" s="279">
        <v>884.73333333333335</v>
      </c>
      <c r="G92" s="279">
        <v>875.4666666666667</v>
      </c>
      <c r="H92" s="279">
        <v>912.76666666666665</v>
      </c>
      <c r="I92" s="279">
        <v>922.0333333333333</v>
      </c>
      <c r="J92" s="279">
        <v>931.41666666666663</v>
      </c>
      <c r="K92" s="277">
        <v>912.65</v>
      </c>
      <c r="L92" s="277">
        <v>894</v>
      </c>
      <c r="M92" s="277">
        <v>3.2678699999999998</v>
      </c>
    </row>
    <row r="93" spans="1:13">
      <c r="A93" s="301">
        <v>84</v>
      </c>
      <c r="B93" s="277" t="s">
        <v>105</v>
      </c>
      <c r="C93" s="277">
        <v>720.4</v>
      </c>
      <c r="D93" s="279">
        <v>723.9</v>
      </c>
      <c r="E93" s="279">
        <v>710.59999999999991</v>
      </c>
      <c r="F93" s="279">
        <v>700.8</v>
      </c>
      <c r="G93" s="279">
        <v>687.49999999999989</v>
      </c>
      <c r="H93" s="279">
        <v>733.69999999999993</v>
      </c>
      <c r="I93" s="279">
        <v>746.99999999999989</v>
      </c>
      <c r="J93" s="279">
        <v>756.8</v>
      </c>
      <c r="K93" s="277">
        <v>737.2</v>
      </c>
      <c r="L93" s="277">
        <v>714.1</v>
      </c>
      <c r="M93" s="277">
        <v>30.3872</v>
      </c>
    </row>
    <row r="94" spans="1:13">
      <c r="A94" s="301">
        <v>85</v>
      </c>
      <c r="B94" s="277" t="s">
        <v>250</v>
      </c>
      <c r="C94" s="277">
        <v>209.45</v>
      </c>
      <c r="D94" s="279">
        <v>210.33333333333334</v>
      </c>
      <c r="E94" s="279">
        <v>206.81666666666669</v>
      </c>
      <c r="F94" s="279">
        <v>204.18333333333334</v>
      </c>
      <c r="G94" s="279">
        <v>200.66666666666669</v>
      </c>
      <c r="H94" s="279">
        <v>212.9666666666667</v>
      </c>
      <c r="I94" s="279">
        <v>216.48333333333335</v>
      </c>
      <c r="J94" s="279">
        <v>219.1166666666667</v>
      </c>
      <c r="K94" s="277">
        <v>213.85</v>
      </c>
      <c r="L94" s="277">
        <v>207.7</v>
      </c>
      <c r="M94" s="277">
        <v>18.13524</v>
      </c>
    </row>
    <row r="95" spans="1:13">
      <c r="A95" s="301">
        <v>86</v>
      </c>
      <c r="B95" s="277" t="s">
        <v>386</v>
      </c>
      <c r="C95" s="277">
        <v>304.2</v>
      </c>
      <c r="D95" s="279">
        <v>304.06666666666666</v>
      </c>
      <c r="E95" s="279">
        <v>299.38333333333333</v>
      </c>
      <c r="F95" s="279">
        <v>294.56666666666666</v>
      </c>
      <c r="G95" s="279">
        <v>289.88333333333333</v>
      </c>
      <c r="H95" s="279">
        <v>308.88333333333333</v>
      </c>
      <c r="I95" s="279">
        <v>313.56666666666661</v>
      </c>
      <c r="J95" s="279">
        <v>318.38333333333333</v>
      </c>
      <c r="K95" s="277">
        <v>308.75</v>
      </c>
      <c r="L95" s="277">
        <v>299.25</v>
      </c>
      <c r="M95" s="277">
        <v>4.1099899999999998</v>
      </c>
    </row>
    <row r="96" spans="1:13">
      <c r="A96" s="301">
        <v>87</v>
      </c>
      <c r="B96" s="277" t="s">
        <v>106</v>
      </c>
      <c r="C96" s="277">
        <v>679.95</v>
      </c>
      <c r="D96" s="279">
        <v>677.16666666666663</v>
      </c>
      <c r="E96" s="279">
        <v>672.33333333333326</v>
      </c>
      <c r="F96" s="279">
        <v>664.71666666666658</v>
      </c>
      <c r="G96" s="279">
        <v>659.88333333333321</v>
      </c>
      <c r="H96" s="279">
        <v>684.7833333333333</v>
      </c>
      <c r="I96" s="279">
        <v>689.61666666666656</v>
      </c>
      <c r="J96" s="279">
        <v>697.23333333333335</v>
      </c>
      <c r="K96" s="277">
        <v>682</v>
      </c>
      <c r="L96" s="277">
        <v>669.55</v>
      </c>
      <c r="M96" s="277">
        <v>15.369109999999999</v>
      </c>
    </row>
    <row r="97" spans="1:13">
      <c r="A97" s="301">
        <v>88</v>
      </c>
      <c r="B97" s="277" t="s">
        <v>108</v>
      </c>
      <c r="C97" s="277">
        <v>789.25</v>
      </c>
      <c r="D97" s="279">
        <v>788.26666666666677</v>
      </c>
      <c r="E97" s="279">
        <v>780.23333333333358</v>
      </c>
      <c r="F97" s="279">
        <v>771.21666666666681</v>
      </c>
      <c r="G97" s="279">
        <v>763.18333333333362</v>
      </c>
      <c r="H97" s="279">
        <v>797.28333333333353</v>
      </c>
      <c r="I97" s="279">
        <v>805.31666666666661</v>
      </c>
      <c r="J97" s="279">
        <v>814.33333333333348</v>
      </c>
      <c r="K97" s="277">
        <v>796.3</v>
      </c>
      <c r="L97" s="277">
        <v>779.25</v>
      </c>
      <c r="M97" s="277">
        <v>74.715419999999995</v>
      </c>
    </row>
    <row r="98" spans="1:13">
      <c r="A98" s="301">
        <v>89</v>
      </c>
      <c r="B98" s="277" t="s">
        <v>109</v>
      </c>
      <c r="C98" s="277">
        <v>1768.15</v>
      </c>
      <c r="D98" s="279">
        <v>1762.1000000000001</v>
      </c>
      <c r="E98" s="279">
        <v>1749.5000000000002</v>
      </c>
      <c r="F98" s="279">
        <v>1730.8500000000001</v>
      </c>
      <c r="G98" s="279">
        <v>1718.2500000000002</v>
      </c>
      <c r="H98" s="279">
        <v>1780.7500000000002</v>
      </c>
      <c r="I98" s="279">
        <v>1793.3500000000001</v>
      </c>
      <c r="J98" s="279">
        <v>1812.0000000000002</v>
      </c>
      <c r="K98" s="277">
        <v>1774.7</v>
      </c>
      <c r="L98" s="277">
        <v>1743.45</v>
      </c>
      <c r="M98" s="277">
        <v>25.925509999999999</v>
      </c>
    </row>
    <row r="99" spans="1:13">
      <c r="A99" s="301">
        <v>90</v>
      </c>
      <c r="B99" s="277" t="s">
        <v>252</v>
      </c>
      <c r="C99" s="277">
        <v>2291.1999999999998</v>
      </c>
      <c r="D99" s="279">
        <v>2301.0666666666666</v>
      </c>
      <c r="E99" s="279">
        <v>2278.1333333333332</v>
      </c>
      <c r="F99" s="279">
        <v>2265.0666666666666</v>
      </c>
      <c r="G99" s="279">
        <v>2242.1333333333332</v>
      </c>
      <c r="H99" s="279">
        <v>2314.1333333333332</v>
      </c>
      <c r="I99" s="279">
        <v>2337.0666666666666</v>
      </c>
      <c r="J99" s="279">
        <v>2350.1333333333332</v>
      </c>
      <c r="K99" s="277">
        <v>2324</v>
      </c>
      <c r="L99" s="277">
        <v>2288</v>
      </c>
      <c r="M99" s="277">
        <v>5.5464700000000002</v>
      </c>
    </row>
    <row r="100" spans="1:13">
      <c r="A100" s="301">
        <v>91</v>
      </c>
      <c r="B100" s="277" t="s">
        <v>110</v>
      </c>
      <c r="C100" s="277">
        <v>1093.6500000000001</v>
      </c>
      <c r="D100" s="279">
        <v>1086</v>
      </c>
      <c r="E100" s="279">
        <v>1076</v>
      </c>
      <c r="F100" s="279">
        <v>1058.3499999999999</v>
      </c>
      <c r="G100" s="279">
        <v>1048.3499999999999</v>
      </c>
      <c r="H100" s="279">
        <v>1103.6500000000001</v>
      </c>
      <c r="I100" s="279">
        <v>1113.6500000000001</v>
      </c>
      <c r="J100" s="279">
        <v>1131.3000000000002</v>
      </c>
      <c r="K100" s="277">
        <v>1096</v>
      </c>
      <c r="L100" s="277">
        <v>1068.3499999999999</v>
      </c>
      <c r="M100" s="277">
        <v>93.551259999999999</v>
      </c>
    </row>
    <row r="101" spans="1:13">
      <c r="A101" s="301">
        <v>92</v>
      </c>
      <c r="B101" s="277" t="s">
        <v>253</v>
      </c>
      <c r="C101" s="277">
        <v>598.6</v>
      </c>
      <c r="D101" s="279">
        <v>598.78333333333342</v>
      </c>
      <c r="E101" s="279">
        <v>592.61666666666679</v>
      </c>
      <c r="F101" s="279">
        <v>586.63333333333333</v>
      </c>
      <c r="G101" s="279">
        <v>580.4666666666667</v>
      </c>
      <c r="H101" s="279">
        <v>604.76666666666688</v>
      </c>
      <c r="I101" s="279">
        <v>610.93333333333362</v>
      </c>
      <c r="J101" s="279">
        <v>616.91666666666697</v>
      </c>
      <c r="K101" s="277">
        <v>604.95000000000005</v>
      </c>
      <c r="L101" s="277">
        <v>592.79999999999995</v>
      </c>
      <c r="M101" s="277">
        <v>21.648759999999999</v>
      </c>
    </row>
    <row r="102" spans="1:13">
      <c r="A102" s="301">
        <v>93</v>
      </c>
      <c r="B102" s="277" t="s">
        <v>111</v>
      </c>
      <c r="C102" s="277">
        <v>3056.2</v>
      </c>
      <c r="D102" s="279">
        <v>3061.9500000000003</v>
      </c>
      <c r="E102" s="279">
        <v>3018.9000000000005</v>
      </c>
      <c r="F102" s="279">
        <v>2981.6000000000004</v>
      </c>
      <c r="G102" s="279">
        <v>2938.5500000000006</v>
      </c>
      <c r="H102" s="279">
        <v>3099.2500000000005</v>
      </c>
      <c r="I102" s="279">
        <v>3142.3000000000006</v>
      </c>
      <c r="J102" s="279">
        <v>3179.6000000000004</v>
      </c>
      <c r="K102" s="277">
        <v>3105</v>
      </c>
      <c r="L102" s="277">
        <v>3024.65</v>
      </c>
      <c r="M102" s="277">
        <v>16.035139999999998</v>
      </c>
    </row>
    <row r="103" spans="1:13">
      <c r="A103" s="301">
        <v>94</v>
      </c>
      <c r="B103" s="277" t="s">
        <v>112</v>
      </c>
      <c r="C103" s="277">
        <v>456.55</v>
      </c>
      <c r="D103" s="279">
        <v>457.51666666666665</v>
      </c>
      <c r="E103" s="279">
        <v>452.0333333333333</v>
      </c>
      <c r="F103" s="279">
        <v>447.51666666666665</v>
      </c>
      <c r="G103" s="279">
        <v>442.0333333333333</v>
      </c>
      <c r="H103" s="279">
        <v>462.0333333333333</v>
      </c>
      <c r="I103" s="279">
        <v>467.51666666666665</v>
      </c>
      <c r="J103" s="279">
        <v>472.0333333333333</v>
      </c>
      <c r="K103" s="277">
        <v>463</v>
      </c>
      <c r="L103" s="277">
        <v>453</v>
      </c>
      <c r="M103" s="277">
        <v>22.476479999999999</v>
      </c>
    </row>
    <row r="104" spans="1:13">
      <c r="A104" s="301">
        <v>95</v>
      </c>
      <c r="B104" s="277" t="s">
        <v>114</v>
      </c>
      <c r="C104" s="277">
        <v>183.8</v>
      </c>
      <c r="D104" s="279">
        <v>181.2833333333333</v>
      </c>
      <c r="E104" s="279">
        <v>177.96666666666661</v>
      </c>
      <c r="F104" s="279">
        <v>172.1333333333333</v>
      </c>
      <c r="G104" s="279">
        <v>168.81666666666661</v>
      </c>
      <c r="H104" s="279">
        <v>187.11666666666662</v>
      </c>
      <c r="I104" s="279">
        <v>190.43333333333334</v>
      </c>
      <c r="J104" s="279">
        <v>196.26666666666662</v>
      </c>
      <c r="K104" s="277">
        <v>184.6</v>
      </c>
      <c r="L104" s="277">
        <v>175.45</v>
      </c>
      <c r="M104" s="277">
        <v>144.53137000000001</v>
      </c>
    </row>
    <row r="105" spans="1:13">
      <c r="A105" s="301">
        <v>96</v>
      </c>
      <c r="B105" s="277" t="s">
        <v>115</v>
      </c>
      <c r="C105" s="277">
        <v>195.4</v>
      </c>
      <c r="D105" s="279">
        <v>196.15</v>
      </c>
      <c r="E105" s="279">
        <v>193.10000000000002</v>
      </c>
      <c r="F105" s="279">
        <v>190.8</v>
      </c>
      <c r="G105" s="279">
        <v>187.75000000000003</v>
      </c>
      <c r="H105" s="279">
        <v>198.45000000000002</v>
      </c>
      <c r="I105" s="279">
        <v>201.50000000000003</v>
      </c>
      <c r="J105" s="279">
        <v>203.8</v>
      </c>
      <c r="K105" s="277">
        <v>199.2</v>
      </c>
      <c r="L105" s="277">
        <v>193.85</v>
      </c>
      <c r="M105" s="277">
        <v>46.570799999999998</v>
      </c>
    </row>
    <row r="106" spans="1:13">
      <c r="A106" s="301">
        <v>97</v>
      </c>
      <c r="B106" s="277" t="s">
        <v>116</v>
      </c>
      <c r="C106" s="277">
        <v>2143.5</v>
      </c>
      <c r="D106" s="279">
        <v>2138.3833333333332</v>
      </c>
      <c r="E106" s="279">
        <v>2117.8166666666666</v>
      </c>
      <c r="F106" s="279">
        <v>2092.1333333333332</v>
      </c>
      <c r="G106" s="279">
        <v>2071.5666666666666</v>
      </c>
      <c r="H106" s="279">
        <v>2164.0666666666666</v>
      </c>
      <c r="I106" s="279">
        <v>2184.6333333333332</v>
      </c>
      <c r="J106" s="279">
        <v>2210.3166666666666</v>
      </c>
      <c r="K106" s="277">
        <v>2158.9499999999998</v>
      </c>
      <c r="L106" s="277">
        <v>2112.6999999999998</v>
      </c>
      <c r="M106" s="277">
        <v>20.878419999999998</v>
      </c>
    </row>
    <row r="107" spans="1:13">
      <c r="A107" s="301">
        <v>98</v>
      </c>
      <c r="B107" s="277" t="s">
        <v>254</v>
      </c>
      <c r="C107" s="277">
        <v>219.25</v>
      </c>
      <c r="D107" s="279">
        <v>220.21666666666667</v>
      </c>
      <c r="E107" s="279">
        <v>217.03333333333333</v>
      </c>
      <c r="F107" s="279">
        <v>214.81666666666666</v>
      </c>
      <c r="G107" s="279">
        <v>211.63333333333333</v>
      </c>
      <c r="H107" s="279">
        <v>222.43333333333334</v>
      </c>
      <c r="I107" s="279">
        <v>225.61666666666667</v>
      </c>
      <c r="J107" s="279">
        <v>227.83333333333334</v>
      </c>
      <c r="K107" s="277">
        <v>223.4</v>
      </c>
      <c r="L107" s="277">
        <v>218</v>
      </c>
      <c r="M107" s="277">
        <v>7.39602</v>
      </c>
    </row>
    <row r="108" spans="1:13">
      <c r="A108" s="301">
        <v>99</v>
      </c>
      <c r="B108" s="277" t="s">
        <v>255</v>
      </c>
      <c r="C108" s="277">
        <v>34.5</v>
      </c>
      <c r="D108" s="279">
        <v>34.716666666666669</v>
      </c>
      <c r="E108" s="279">
        <v>34.283333333333339</v>
      </c>
      <c r="F108" s="279">
        <v>34.06666666666667</v>
      </c>
      <c r="G108" s="279">
        <v>33.63333333333334</v>
      </c>
      <c r="H108" s="279">
        <v>34.933333333333337</v>
      </c>
      <c r="I108" s="279">
        <v>35.366666666666674</v>
      </c>
      <c r="J108" s="279">
        <v>35.583333333333336</v>
      </c>
      <c r="K108" s="277">
        <v>35.15</v>
      </c>
      <c r="L108" s="277">
        <v>34.5</v>
      </c>
      <c r="M108" s="277">
        <v>8.6368399999999994</v>
      </c>
    </row>
    <row r="109" spans="1:13">
      <c r="A109" s="301">
        <v>100</v>
      </c>
      <c r="B109" s="277" t="s">
        <v>117</v>
      </c>
      <c r="C109" s="277">
        <v>186.4</v>
      </c>
      <c r="D109" s="279">
        <v>188.29999999999998</v>
      </c>
      <c r="E109" s="279">
        <v>183.09999999999997</v>
      </c>
      <c r="F109" s="279">
        <v>179.79999999999998</v>
      </c>
      <c r="G109" s="279">
        <v>174.59999999999997</v>
      </c>
      <c r="H109" s="279">
        <v>191.59999999999997</v>
      </c>
      <c r="I109" s="279">
        <v>196.79999999999995</v>
      </c>
      <c r="J109" s="279">
        <v>200.09999999999997</v>
      </c>
      <c r="K109" s="277">
        <v>193.5</v>
      </c>
      <c r="L109" s="277">
        <v>185</v>
      </c>
      <c r="M109" s="277">
        <v>141.55143000000001</v>
      </c>
    </row>
    <row r="110" spans="1:13">
      <c r="A110" s="301">
        <v>101</v>
      </c>
      <c r="B110" s="277" t="s">
        <v>258</v>
      </c>
      <c r="C110" s="277">
        <v>226.4</v>
      </c>
      <c r="D110" s="279">
        <v>224.58333333333334</v>
      </c>
      <c r="E110" s="279">
        <v>220.16666666666669</v>
      </c>
      <c r="F110" s="279">
        <v>213.93333333333334</v>
      </c>
      <c r="G110" s="279">
        <v>209.51666666666668</v>
      </c>
      <c r="H110" s="279">
        <v>230.81666666666669</v>
      </c>
      <c r="I110" s="279">
        <v>235.23333333333338</v>
      </c>
      <c r="J110" s="279">
        <v>241.4666666666667</v>
      </c>
      <c r="K110" s="277">
        <v>229</v>
      </c>
      <c r="L110" s="277">
        <v>218.35</v>
      </c>
      <c r="M110" s="277">
        <v>23.744630000000001</v>
      </c>
    </row>
    <row r="111" spans="1:13">
      <c r="A111" s="301">
        <v>102</v>
      </c>
      <c r="B111" s="277" t="s">
        <v>118</v>
      </c>
      <c r="C111" s="277">
        <v>374.7</v>
      </c>
      <c r="D111" s="279">
        <v>372.13333333333338</v>
      </c>
      <c r="E111" s="279">
        <v>367.56666666666678</v>
      </c>
      <c r="F111" s="279">
        <v>360.43333333333339</v>
      </c>
      <c r="G111" s="279">
        <v>355.86666666666679</v>
      </c>
      <c r="H111" s="279">
        <v>379.26666666666677</v>
      </c>
      <c r="I111" s="279">
        <v>383.83333333333337</v>
      </c>
      <c r="J111" s="279">
        <v>390.96666666666675</v>
      </c>
      <c r="K111" s="277">
        <v>376.7</v>
      </c>
      <c r="L111" s="277">
        <v>365</v>
      </c>
      <c r="M111" s="277">
        <v>220.69462999999999</v>
      </c>
    </row>
    <row r="112" spans="1:13">
      <c r="A112" s="301">
        <v>103</v>
      </c>
      <c r="B112" s="277" t="s">
        <v>256</v>
      </c>
      <c r="C112" s="277">
        <v>1316.3</v>
      </c>
      <c r="D112" s="279">
        <v>1318.1000000000001</v>
      </c>
      <c r="E112" s="279">
        <v>1303.2000000000003</v>
      </c>
      <c r="F112" s="279">
        <v>1290.1000000000001</v>
      </c>
      <c r="G112" s="279">
        <v>1275.2000000000003</v>
      </c>
      <c r="H112" s="279">
        <v>1331.2000000000003</v>
      </c>
      <c r="I112" s="279">
        <v>1346.1000000000004</v>
      </c>
      <c r="J112" s="279">
        <v>1359.2000000000003</v>
      </c>
      <c r="K112" s="277">
        <v>1333</v>
      </c>
      <c r="L112" s="277">
        <v>1305</v>
      </c>
      <c r="M112" s="277">
        <v>2.94306</v>
      </c>
    </row>
    <row r="113" spans="1:13">
      <c r="A113" s="301">
        <v>104</v>
      </c>
      <c r="B113" s="277" t="s">
        <v>119</v>
      </c>
      <c r="C113" s="277">
        <v>434.85</v>
      </c>
      <c r="D113" s="279">
        <v>432.63333333333338</v>
      </c>
      <c r="E113" s="279">
        <v>427.41666666666674</v>
      </c>
      <c r="F113" s="279">
        <v>419.98333333333335</v>
      </c>
      <c r="G113" s="279">
        <v>414.76666666666671</v>
      </c>
      <c r="H113" s="279">
        <v>440.06666666666678</v>
      </c>
      <c r="I113" s="279">
        <v>445.28333333333336</v>
      </c>
      <c r="J113" s="279">
        <v>452.71666666666681</v>
      </c>
      <c r="K113" s="277">
        <v>437.85</v>
      </c>
      <c r="L113" s="277">
        <v>425.2</v>
      </c>
      <c r="M113" s="277">
        <v>11.36111</v>
      </c>
    </row>
    <row r="114" spans="1:13">
      <c r="A114" s="301">
        <v>105</v>
      </c>
      <c r="B114" s="277" t="s">
        <v>257</v>
      </c>
      <c r="C114" s="277">
        <v>37.700000000000003</v>
      </c>
      <c r="D114" s="279">
        <v>37.766666666666673</v>
      </c>
      <c r="E114" s="279">
        <v>37.333333333333343</v>
      </c>
      <c r="F114" s="279">
        <v>36.966666666666669</v>
      </c>
      <c r="G114" s="279">
        <v>36.533333333333339</v>
      </c>
      <c r="H114" s="279">
        <v>38.133333333333347</v>
      </c>
      <c r="I114" s="279">
        <v>38.56666666666667</v>
      </c>
      <c r="J114" s="279">
        <v>38.933333333333351</v>
      </c>
      <c r="K114" s="277">
        <v>38.200000000000003</v>
      </c>
      <c r="L114" s="277">
        <v>37.4</v>
      </c>
      <c r="M114" s="277">
        <v>9.4986899999999999</v>
      </c>
    </row>
    <row r="115" spans="1:13">
      <c r="A115" s="301">
        <v>106</v>
      </c>
      <c r="B115" s="277" t="s">
        <v>120</v>
      </c>
      <c r="C115" s="277">
        <v>11.5</v>
      </c>
      <c r="D115" s="279">
        <v>11.6</v>
      </c>
      <c r="E115" s="279">
        <v>11.35</v>
      </c>
      <c r="F115" s="279">
        <v>11.2</v>
      </c>
      <c r="G115" s="279">
        <v>10.95</v>
      </c>
      <c r="H115" s="279">
        <v>11.75</v>
      </c>
      <c r="I115" s="279">
        <v>12</v>
      </c>
      <c r="J115" s="279">
        <v>12.15</v>
      </c>
      <c r="K115" s="277">
        <v>11.85</v>
      </c>
      <c r="L115" s="277">
        <v>11.45</v>
      </c>
      <c r="M115" s="277">
        <v>1587.34034</v>
      </c>
    </row>
    <row r="116" spans="1:13">
      <c r="A116" s="301">
        <v>107</v>
      </c>
      <c r="B116" s="277" t="s">
        <v>121</v>
      </c>
      <c r="C116" s="277">
        <v>32.1</v>
      </c>
      <c r="D116" s="279">
        <v>32</v>
      </c>
      <c r="E116" s="279">
        <v>31.65</v>
      </c>
      <c r="F116" s="279">
        <v>31.2</v>
      </c>
      <c r="G116" s="279">
        <v>30.849999999999998</v>
      </c>
      <c r="H116" s="279">
        <v>32.450000000000003</v>
      </c>
      <c r="I116" s="279">
        <v>32.799999999999997</v>
      </c>
      <c r="J116" s="279">
        <v>33.25</v>
      </c>
      <c r="K116" s="277">
        <v>32.35</v>
      </c>
      <c r="L116" s="277">
        <v>31.55</v>
      </c>
      <c r="M116" s="277">
        <v>348.32190000000003</v>
      </c>
    </row>
    <row r="117" spans="1:13">
      <c r="A117" s="301">
        <v>108</v>
      </c>
      <c r="B117" s="277" t="s">
        <v>122</v>
      </c>
      <c r="C117" s="277">
        <v>413.2</v>
      </c>
      <c r="D117" s="279">
        <v>414.68333333333339</v>
      </c>
      <c r="E117" s="279">
        <v>407.36666666666679</v>
      </c>
      <c r="F117" s="279">
        <v>401.53333333333342</v>
      </c>
      <c r="G117" s="279">
        <v>394.21666666666681</v>
      </c>
      <c r="H117" s="279">
        <v>420.51666666666677</v>
      </c>
      <c r="I117" s="279">
        <v>427.83333333333337</v>
      </c>
      <c r="J117" s="279">
        <v>433.66666666666674</v>
      </c>
      <c r="K117" s="277">
        <v>422</v>
      </c>
      <c r="L117" s="277">
        <v>408.85</v>
      </c>
      <c r="M117" s="277">
        <v>21.653130000000001</v>
      </c>
    </row>
    <row r="118" spans="1:13">
      <c r="A118" s="301">
        <v>109</v>
      </c>
      <c r="B118" s="277" t="s">
        <v>260</v>
      </c>
      <c r="C118" s="277">
        <v>101.85</v>
      </c>
      <c r="D118" s="279">
        <v>102.38333333333333</v>
      </c>
      <c r="E118" s="279">
        <v>100.91666666666666</v>
      </c>
      <c r="F118" s="279">
        <v>99.983333333333334</v>
      </c>
      <c r="G118" s="279">
        <v>98.516666666666666</v>
      </c>
      <c r="H118" s="279">
        <v>103.31666666666665</v>
      </c>
      <c r="I118" s="279">
        <v>104.78333333333332</v>
      </c>
      <c r="J118" s="279">
        <v>105.71666666666664</v>
      </c>
      <c r="K118" s="277">
        <v>103.85</v>
      </c>
      <c r="L118" s="277">
        <v>101.45</v>
      </c>
      <c r="M118" s="277">
        <v>59.922150000000002</v>
      </c>
    </row>
    <row r="119" spans="1:13">
      <c r="A119" s="301">
        <v>110</v>
      </c>
      <c r="B119" s="277" t="s">
        <v>123</v>
      </c>
      <c r="C119" s="277">
        <v>1318.75</v>
      </c>
      <c r="D119" s="279">
        <v>1328.2666666666667</v>
      </c>
      <c r="E119" s="279">
        <v>1303.4833333333333</v>
      </c>
      <c r="F119" s="279">
        <v>1288.2166666666667</v>
      </c>
      <c r="G119" s="279">
        <v>1263.4333333333334</v>
      </c>
      <c r="H119" s="279">
        <v>1343.5333333333333</v>
      </c>
      <c r="I119" s="279">
        <v>1368.3166666666666</v>
      </c>
      <c r="J119" s="279">
        <v>1383.5833333333333</v>
      </c>
      <c r="K119" s="277">
        <v>1353.05</v>
      </c>
      <c r="L119" s="277">
        <v>1313</v>
      </c>
      <c r="M119" s="277">
        <v>19.862970000000001</v>
      </c>
    </row>
    <row r="120" spans="1:13">
      <c r="A120" s="301">
        <v>111</v>
      </c>
      <c r="B120" s="277" t="s">
        <v>124</v>
      </c>
      <c r="C120" s="277">
        <v>621.65</v>
      </c>
      <c r="D120" s="279">
        <v>625.43333333333339</v>
      </c>
      <c r="E120" s="279">
        <v>609.86666666666679</v>
      </c>
      <c r="F120" s="279">
        <v>598.08333333333337</v>
      </c>
      <c r="G120" s="279">
        <v>582.51666666666677</v>
      </c>
      <c r="H120" s="279">
        <v>637.21666666666681</v>
      </c>
      <c r="I120" s="279">
        <v>652.78333333333342</v>
      </c>
      <c r="J120" s="279">
        <v>664.56666666666683</v>
      </c>
      <c r="K120" s="277">
        <v>641</v>
      </c>
      <c r="L120" s="277">
        <v>613.65</v>
      </c>
      <c r="M120" s="277">
        <v>179.41047</v>
      </c>
    </row>
    <row r="121" spans="1:13">
      <c r="A121" s="301">
        <v>112</v>
      </c>
      <c r="B121" s="277" t="s">
        <v>125</v>
      </c>
      <c r="C121" s="277">
        <v>200.15</v>
      </c>
      <c r="D121" s="279">
        <v>201.20000000000002</v>
      </c>
      <c r="E121" s="279">
        <v>197.95000000000005</v>
      </c>
      <c r="F121" s="279">
        <v>195.75000000000003</v>
      </c>
      <c r="G121" s="279">
        <v>192.50000000000006</v>
      </c>
      <c r="H121" s="279">
        <v>203.40000000000003</v>
      </c>
      <c r="I121" s="279">
        <v>206.64999999999998</v>
      </c>
      <c r="J121" s="279">
        <v>208.85000000000002</v>
      </c>
      <c r="K121" s="277">
        <v>204.45</v>
      </c>
      <c r="L121" s="277">
        <v>199</v>
      </c>
      <c r="M121" s="277">
        <v>60.813319999999997</v>
      </c>
    </row>
    <row r="122" spans="1:13">
      <c r="A122" s="301">
        <v>113</v>
      </c>
      <c r="B122" s="277" t="s">
        <v>126</v>
      </c>
      <c r="C122" s="277">
        <v>1001.75</v>
      </c>
      <c r="D122" s="279">
        <v>996.4666666666667</v>
      </c>
      <c r="E122" s="279">
        <v>987.28333333333342</v>
      </c>
      <c r="F122" s="279">
        <v>972.81666666666672</v>
      </c>
      <c r="G122" s="279">
        <v>963.63333333333344</v>
      </c>
      <c r="H122" s="279">
        <v>1010.9333333333334</v>
      </c>
      <c r="I122" s="279">
        <v>1020.1166666666668</v>
      </c>
      <c r="J122" s="279">
        <v>1034.5833333333335</v>
      </c>
      <c r="K122" s="277">
        <v>1005.65</v>
      </c>
      <c r="L122" s="277">
        <v>982</v>
      </c>
      <c r="M122" s="277">
        <v>100.59392</v>
      </c>
    </row>
    <row r="123" spans="1:13">
      <c r="A123" s="301">
        <v>114</v>
      </c>
      <c r="B123" s="277" t="s">
        <v>127</v>
      </c>
      <c r="C123" s="277">
        <v>82.7</v>
      </c>
      <c r="D123" s="279">
        <v>82.399999999999991</v>
      </c>
      <c r="E123" s="279">
        <v>81.749999999999986</v>
      </c>
      <c r="F123" s="279">
        <v>80.8</v>
      </c>
      <c r="G123" s="279">
        <v>80.149999999999991</v>
      </c>
      <c r="H123" s="279">
        <v>83.34999999999998</v>
      </c>
      <c r="I123" s="279">
        <v>83.999999999999986</v>
      </c>
      <c r="J123" s="279">
        <v>84.949999999999974</v>
      </c>
      <c r="K123" s="277">
        <v>83.05</v>
      </c>
      <c r="L123" s="277">
        <v>81.45</v>
      </c>
      <c r="M123" s="277">
        <v>127.91146000000001</v>
      </c>
    </row>
    <row r="124" spans="1:13">
      <c r="A124" s="301">
        <v>115</v>
      </c>
      <c r="B124" s="277" t="s">
        <v>262</v>
      </c>
      <c r="C124" s="277">
        <v>2205.5</v>
      </c>
      <c r="D124" s="279">
        <v>2191.8333333333335</v>
      </c>
      <c r="E124" s="279">
        <v>2148.666666666667</v>
      </c>
      <c r="F124" s="279">
        <v>2091.8333333333335</v>
      </c>
      <c r="G124" s="279">
        <v>2048.666666666667</v>
      </c>
      <c r="H124" s="279">
        <v>2248.666666666667</v>
      </c>
      <c r="I124" s="279">
        <v>2291.8333333333339</v>
      </c>
      <c r="J124" s="279">
        <v>2348.666666666667</v>
      </c>
      <c r="K124" s="277">
        <v>2235</v>
      </c>
      <c r="L124" s="277">
        <v>2135</v>
      </c>
      <c r="M124" s="277">
        <v>1.72262</v>
      </c>
    </row>
    <row r="125" spans="1:13">
      <c r="A125" s="301">
        <v>116</v>
      </c>
      <c r="B125" s="277" t="s">
        <v>2931</v>
      </c>
      <c r="C125" s="277">
        <v>1367.4</v>
      </c>
      <c r="D125" s="279">
        <v>1369.4666666666665</v>
      </c>
      <c r="E125" s="279">
        <v>1361.9333333333329</v>
      </c>
      <c r="F125" s="279">
        <v>1356.4666666666665</v>
      </c>
      <c r="G125" s="279">
        <v>1348.9333333333329</v>
      </c>
      <c r="H125" s="279">
        <v>1374.9333333333329</v>
      </c>
      <c r="I125" s="279">
        <v>1382.4666666666662</v>
      </c>
      <c r="J125" s="279">
        <v>1387.9333333333329</v>
      </c>
      <c r="K125" s="277">
        <v>1377</v>
      </c>
      <c r="L125" s="277">
        <v>1364</v>
      </c>
      <c r="M125" s="277">
        <v>2.3214299999999999</v>
      </c>
    </row>
    <row r="126" spans="1:13">
      <c r="A126" s="301">
        <v>117</v>
      </c>
      <c r="B126" s="277" t="s">
        <v>128</v>
      </c>
      <c r="C126" s="277">
        <v>180.65</v>
      </c>
      <c r="D126" s="279">
        <v>181.4</v>
      </c>
      <c r="E126" s="279">
        <v>179.3</v>
      </c>
      <c r="F126" s="279">
        <v>177.95000000000002</v>
      </c>
      <c r="G126" s="279">
        <v>175.85000000000002</v>
      </c>
      <c r="H126" s="279">
        <v>182.75</v>
      </c>
      <c r="I126" s="279">
        <v>184.84999999999997</v>
      </c>
      <c r="J126" s="279">
        <v>186.2</v>
      </c>
      <c r="K126" s="277">
        <v>183.5</v>
      </c>
      <c r="L126" s="277">
        <v>180.05</v>
      </c>
      <c r="M126" s="277">
        <v>506.45681000000002</v>
      </c>
    </row>
    <row r="127" spans="1:13">
      <c r="A127" s="301">
        <v>118</v>
      </c>
      <c r="B127" s="277" t="s">
        <v>129</v>
      </c>
      <c r="C127" s="277">
        <v>204.15</v>
      </c>
      <c r="D127" s="279">
        <v>205.36666666666667</v>
      </c>
      <c r="E127" s="279">
        <v>200.93333333333334</v>
      </c>
      <c r="F127" s="279">
        <v>197.71666666666667</v>
      </c>
      <c r="G127" s="279">
        <v>193.28333333333333</v>
      </c>
      <c r="H127" s="279">
        <v>208.58333333333334</v>
      </c>
      <c r="I127" s="279">
        <v>213.01666666666668</v>
      </c>
      <c r="J127" s="279">
        <v>216.23333333333335</v>
      </c>
      <c r="K127" s="277">
        <v>209.8</v>
      </c>
      <c r="L127" s="277">
        <v>202.15</v>
      </c>
      <c r="M127" s="277">
        <v>36.692019999999999</v>
      </c>
    </row>
    <row r="128" spans="1:13">
      <c r="A128" s="301">
        <v>119</v>
      </c>
      <c r="B128" s="277" t="s">
        <v>263</v>
      </c>
      <c r="C128" s="277">
        <v>58.55</v>
      </c>
      <c r="D128" s="279">
        <v>59.25</v>
      </c>
      <c r="E128" s="279">
        <v>57.7</v>
      </c>
      <c r="F128" s="279">
        <v>56.85</v>
      </c>
      <c r="G128" s="279">
        <v>55.300000000000004</v>
      </c>
      <c r="H128" s="279">
        <v>60.1</v>
      </c>
      <c r="I128" s="279">
        <v>61.65</v>
      </c>
      <c r="J128" s="279">
        <v>62.5</v>
      </c>
      <c r="K128" s="277">
        <v>60.8</v>
      </c>
      <c r="L128" s="277">
        <v>58.4</v>
      </c>
      <c r="M128" s="277">
        <v>13.03003</v>
      </c>
    </row>
    <row r="129" spans="1:13">
      <c r="A129" s="301">
        <v>120</v>
      </c>
      <c r="B129" s="277" t="s">
        <v>130</v>
      </c>
      <c r="C129" s="277">
        <v>288.64999999999998</v>
      </c>
      <c r="D129" s="279">
        <v>288.88333333333327</v>
      </c>
      <c r="E129" s="279">
        <v>286.06666666666655</v>
      </c>
      <c r="F129" s="279">
        <v>283.48333333333329</v>
      </c>
      <c r="G129" s="279">
        <v>280.66666666666657</v>
      </c>
      <c r="H129" s="279">
        <v>291.46666666666653</v>
      </c>
      <c r="I129" s="279">
        <v>294.28333333333325</v>
      </c>
      <c r="J129" s="279">
        <v>296.8666666666665</v>
      </c>
      <c r="K129" s="277">
        <v>291.7</v>
      </c>
      <c r="L129" s="277">
        <v>286.3</v>
      </c>
      <c r="M129" s="277">
        <v>60.904470000000003</v>
      </c>
    </row>
    <row r="130" spans="1:13">
      <c r="A130" s="301">
        <v>121</v>
      </c>
      <c r="B130" s="277" t="s">
        <v>264</v>
      </c>
      <c r="C130" s="277">
        <v>794.85</v>
      </c>
      <c r="D130" s="279">
        <v>794.98333333333323</v>
      </c>
      <c r="E130" s="279">
        <v>782.91666666666652</v>
      </c>
      <c r="F130" s="279">
        <v>770.98333333333323</v>
      </c>
      <c r="G130" s="279">
        <v>758.91666666666652</v>
      </c>
      <c r="H130" s="279">
        <v>806.91666666666652</v>
      </c>
      <c r="I130" s="279">
        <v>818.98333333333335</v>
      </c>
      <c r="J130" s="279">
        <v>830.91666666666652</v>
      </c>
      <c r="K130" s="277">
        <v>807.05</v>
      </c>
      <c r="L130" s="277">
        <v>783.05</v>
      </c>
      <c r="M130" s="277">
        <v>5.0774100000000004</v>
      </c>
    </row>
    <row r="131" spans="1:13">
      <c r="A131" s="301">
        <v>122</v>
      </c>
      <c r="B131" s="277" t="s">
        <v>131</v>
      </c>
      <c r="C131" s="277">
        <v>2382.6999999999998</v>
      </c>
      <c r="D131" s="279">
        <v>2372.4333333333329</v>
      </c>
      <c r="E131" s="279">
        <v>2355.3666666666659</v>
      </c>
      <c r="F131" s="279">
        <v>2328.0333333333328</v>
      </c>
      <c r="G131" s="279">
        <v>2310.9666666666658</v>
      </c>
      <c r="H131" s="279">
        <v>2399.766666666666</v>
      </c>
      <c r="I131" s="279">
        <v>2416.8333333333326</v>
      </c>
      <c r="J131" s="279">
        <v>2444.1666666666661</v>
      </c>
      <c r="K131" s="277">
        <v>2389.5</v>
      </c>
      <c r="L131" s="277">
        <v>2345.1</v>
      </c>
      <c r="M131" s="277">
        <v>4.7938999999999998</v>
      </c>
    </row>
    <row r="132" spans="1:13">
      <c r="A132" s="301">
        <v>123</v>
      </c>
      <c r="B132" s="277" t="s">
        <v>133</v>
      </c>
      <c r="C132" s="277">
        <v>1325.4</v>
      </c>
      <c r="D132" s="279">
        <v>1319.3166666666666</v>
      </c>
      <c r="E132" s="279">
        <v>1306.6333333333332</v>
      </c>
      <c r="F132" s="279">
        <v>1287.8666666666666</v>
      </c>
      <c r="G132" s="279">
        <v>1275.1833333333332</v>
      </c>
      <c r="H132" s="279">
        <v>1338.0833333333333</v>
      </c>
      <c r="I132" s="279">
        <v>1350.7666666666667</v>
      </c>
      <c r="J132" s="279">
        <v>1369.5333333333333</v>
      </c>
      <c r="K132" s="277">
        <v>1332</v>
      </c>
      <c r="L132" s="277">
        <v>1300.55</v>
      </c>
      <c r="M132" s="277">
        <v>32.859369999999998</v>
      </c>
    </row>
    <row r="133" spans="1:13">
      <c r="A133" s="301">
        <v>124</v>
      </c>
      <c r="B133" s="277" t="s">
        <v>134</v>
      </c>
      <c r="C133" s="277">
        <v>65.599999999999994</v>
      </c>
      <c r="D133" s="279">
        <v>64.916666666666671</v>
      </c>
      <c r="E133" s="279">
        <v>63.833333333333343</v>
      </c>
      <c r="F133" s="279">
        <v>62.06666666666667</v>
      </c>
      <c r="G133" s="279">
        <v>60.983333333333341</v>
      </c>
      <c r="H133" s="279">
        <v>66.683333333333337</v>
      </c>
      <c r="I133" s="279">
        <v>67.76666666666668</v>
      </c>
      <c r="J133" s="279">
        <v>69.533333333333346</v>
      </c>
      <c r="K133" s="277">
        <v>66</v>
      </c>
      <c r="L133" s="277">
        <v>63.15</v>
      </c>
      <c r="M133" s="277">
        <v>184.82069999999999</v>
      </c>
    </row>
    <row r="134" spans="1:13">
      <c r="A134" s="301">
        <v>125</v>
      </c>
      <c r="B134" s="277" t="s">
        <v>358</v>
      </c>
      <c r="C134" s="277">
        <v>1960.45</v>
      </c>
      <c r="D134" s="279">
        <v>1955.8166666666666</v>
      </c>
      <c r="E134" s="279">
        <v>1932.6333333333332</v>
      </c>
      <c r="F134" s="279">
        <v>1904.8166666666666</v>
      </c>
      <c r="G134" s="279">
        <v>1881.6333333333332</v>
      </c>
      <c r="H134" s="279">
        <v>1983.6333333333332</v>
      </c>
      <c r="I134" s="279">
        <v>2006.8166666666666</v>
      </c>
      <c r="J134" s="279">
        <v>2034.6333333333332</v>
      </c>
      <c r="K134" s="277">
        <v>1979</v>
      </c>
      <c r="L134" s="277">
        <v>1928</v>
      </c>
      <c r="M134" s="277">
        <v>4.0255599999999996</v>
      </c>
    </row>
    <row r="135" spans="1:13">
      <c r="A135" s="301">
        <v>126</v>
      </c>
      <c r="B135" s="277" t="s">
        <v>135</v>
      </c>
      <c r="C135" s="277">
        <v>309.60000000000002</v>
      </c>
      <c r="D135" s="279">
        <v>307.09999999999997</v>
      </c>
      <c r="E135" s="279">
        <v>302.49999999999994</v>
      </c>
      <c r="F135" s="279">
        <v>295.39999999999998</v>
      </c>
      <c r="G135" s="279">
        <v>290.79999999999995</v>
      </c>
      <c r="H135" s="279">
        <v>314.19999999999993</v>
      </c>
      <c r="I135" s="279">
        <v>318.79999999999995</v>
      </c>
      <c r="J135" s="279">
        <v>325.89999999999992</v>
      </c>
      <c r="K135" s="277">
        <v>311.7</v>
      </c>
      <c r="L135" s="277">
        <v>300</v>
      </c>
      <c r="M135" s="277">
        <v>47.082700000000003</v>
      </c>
    </row>
    <row r="136" spans="1:13">
      <c r="A136" s="301">
        <v>127</v>
      </c>
      <c r="B136" s="277" t="s">
        <v>136</v>
      </c>
      <c r="C136" s="277">
        <v>921.8</v>
      </c>
      <c r="D136" s="279">
        <v>919.05000000000007</v>
      </c>
      <c r="E136" s="279">
        <v>914.10000000000014</v>
      </c>
      <c r="F136" s="279">
        <v>906.40000000000009</v>
      </c>
      <c r="G136" s="279">
        <v>901.45000000000016</v>
      </c>
      <c r="H136" s="279">
        <v>926.75000000000011</v>
      </c>
      <c r="I136" s="279">
        <v>931.70000000000016</v>
      </c>
      <c r="J136" s="279">
        <v>939.40000000000009</v>
      </c>
      <c r="K136" s="277">
        <v>924</v>
      </c>
      <c r="L136" s="277">
        <v>911.35</v>
      </c>
      <c r="M136" s="277">
        <v>35.9621</v>
      </c>
    </row>
    <row r="137" spans="1:13">
      <c r="A137" s="301">
        <v>128</v>
      </c>
      <c r="B137" s="277" t="s">
        <v>266</v>
      </c>
      <c r="C137" s="277">
        <v>2697.6</v>
      </c>
      <c r="D137" s="279">
        <v>2689.2166666666667</v>
      </c>
      <c r="E137" s="279">
        <v>2678.4333333333334</v>
      </c>
      <c r="F137" s="279">
        <v>2659.2666666666669</v>
      </c>
      <c r="G137" s="279">
        <v>2648.4833333333336</v>
      </c>
      <c r="H137" s="279">
        <v>2708.3833333333332</v>
      </c>
      <c r="I137" s="279">
        <v>2719.166666666667</v>
      </c>
      <c r="J137" s="279">
        <v>2738.333333333333</v>
      </c>
      <c r="K137" s="277">
        <v>2700</v>
      </c>
      <c r="L137" s="277">
        <v>2670.05</v>
      </c>
      <c r="M137" s="277">
        <v>1.6879200000000001</v>
      </c>
    </row>
    <row r="138" spans="1:13">
      <c r="A138" s="301">
        <v>129</v>
      </c>
      <c r="B138" s="277" t="s">
        <v>265</v>
      </c>
      <c r="C138" s="277">
        <v>1646.2</v>
      </c>
      <c r="D138" s="279">
        <v>1647.0333333333335</v>
      </c>
      <c r="E138" s="279">
        <v>1624.166666666667</v>
      </c>
      <c r="F138" s="279">
        <v>1602.1333333333334</v>
      </c>
      <c r="G138" s="279">
        <v>1579.2666666666669</v>
      </c>
      <c r="H138" s="279">
        <v>1669.0666666666671</v>
      </c>
      <c r="I138" s="279">
        <v>1691.9333333333334</v>
      </c>
      <c r="J138" s="279">
        <v>1713.9666666666672</v>
      </c>
      <c r="K138" s="277">
        <v>1669.9</v>
      </c>
      <c r="L138" s="277">
        <v>1625</v>
      </c>
      <c r="M138" s="277">
        <v>0.87116000000000005</v>
      </c>
    </row>
    <row r="139" spans="1:13">
      <c r="A139" s="301">
        <v>130</v>
      </c>
      <c r="B139" s="277" t="s">
        <v>137</v>
      </c>
      <c r="C139" s="277">
        <v>1028.6500000000001</v>
      </c>
      <c r="D139" s="279">
        <v>1019.1666666666666</v>
      </c>
      <c r="E139" s="279">
        <v>1005.3333333333333</v>
      </c>
      <c r="F139" s="279">
        <v>982.01666666666665</v>
      </c>
      <c r="G139" s="279">
        <v>968.18333333333328</v>
      </c>
      <c r="H139" s="279">
        <v>1042.4833333333331</v>
      </c>
      <c r="I139" s="279">
        <v>1056.3166666666666</v>
      </c>
      <c r="J139" s="279">
        <v>1079.6333333333332</v>
      </c>
      <c r="K139" s="277">
        <v>1033</v>
      </c>
      <c r="L139" s="277">
        <v>995.85</v>
      </c>
      <c r="M139" s="277">
        <v>53.425440000000002</v>
      </c>
    </row>
    <row r="140" spans="1:13">
      <c r="A140" s="301">
        <v>131</v>
      </c>
      <c r="B140" s="277" t="s">
        <v>138</v>
      </c>
      <c r="C140" s="277">
        <v>639.45000000000005</v>
      </c>
      <c r="D140" s="279">
        <v>635.08333333333337</v>
      </c>
      <c r="E140" s="279">
        <v>620.36666666666679</v>
      </c>
      <c r="F140" s="279">
        <v>601.28333333333342</v>
      </c>
      <c r="G140" s="279">
        <v>586.56666666666683</v>
      </c>
      <c r="H140" s="279">
        <v>654.16666666666674</v>
      </c>
      <c r="I140" s="279">
        <v>668.88333333333321</v>
      </c>
      <c r="J140" s="279">
        <v>687.9666666666667</v>
      </c>
      <c r="K140" s="277">
        <v>649.79999999999995</v>
      </c>
      <c r="L140" s="277">
        <v>616</v>
      </c>
      <c r="M140" s="277">
        <v>189.934</v>
      </c>
    </row>
    <row r="141" spans="1:13">
      <c r="A141" s="301">
        <v>132</v>
      </c>
      <c r="B141" s="277" t="s">
        <v>139</v>
      </c>
      <c r="C141" s="277">
        <v>137.25</v>
      </c>
      <c r="D141" s="279">
        <v>138.33333333333334</v>
      </c>
      <c r="E141" s="279">
        <v>135.2166666666667</v>
      </c>
      <c r="F141" s="279">
        <v>133.18333333333337</v>
      </c>
      <c r="G141" s="279">
        <v>130.06666666666672</v>
      </c>
      <c r="H141" s="279">
        <v>140.36666666666667</v>
      </c>
      <c r="I141" s="279">
        <v>143.48333333333329</v>
      </c>
      <c r="J141" s="279">
        <v>145.51666666666665</v>
      </c>
      <c r="K141" s="277">
        <v>141.44999999999999</v>
      </c>
      <c r="L141" s="277">
        <v>136.30000000000001</v>
      </c>
      <c r="M141" s="277">
        <v>72.47457</v>
      </c>
    </row>
    <row r="142" spans="1:13">
      <c r="A142" s="301">
        <v>133</v>
      </c>
      <c r="B142" s="277" t="s">
        <v>140</v>
      </c>
      <c r="C142" s="277">
        <v>160.69999999999999</v>
      </c>
      <c r="D142" s="279">
        <v>160.61666666666667</v>
      </c>
      <c r="E142" s="279">
        <v>158.58333333333334</v>
      </c>
      <c r="F142" s="279">
        <v>156.46666666666667</v>
      </c>
      <c r="G142" s="279">
        <v>154.43333333333334</v>
      </c>
      <c r="H142" s="279">
        <v>162.73333333333335</v>
      </c>
      <c r="I142" s="279">
        <v>164.76666666666665</v>
      </c>
      <c r="J142" s="279">
        <v>166.88333333333335</v>
      </c>
      <c r="K142" s="277">
        <v>162.65</v>
      </c>
      <c r="L142" s="277">
        <v>158.5</v>
      </c>
      <c r="M142" s="277">
        <v>56.954320000000003</v>
      </c>
    </row>
    <row r="143" spans="1:13">
      <c r="A143" s="301">
        <v>134</v>
      </c>
      <c r="B143" s="277" t="s">
        <v>141</v>
      </c>
      <c r="C143" s="277">
        <v>364.35</v>
      </c>
      <c r="D143" s="279">
        <v>364.48333333333335</v>
      </c>
      <c r="E143" s="279">
        <v>362.56666666666672</v>
      </c>
      <c r="F143" s="279">
        <v>360.78333333333336</v>
      </c>
      <c r="G143" s="279">
        <v>358.86666666666673</v>
      </c>
      <c r="H143" s="279">
        <v>366.26666666666671</v>
      </c>
      <c r="I143" s="279">
        <v>368.18333333333334</v>
      </c>
      <c r="J143" s="279">
        <v>369.9666666666667</v>
      </c>
      <c r="K143" s="277">
        <v>366.4</v>
      </c>
      <c r="L143" s="277">
        <v>362.7</v>
      </c>
      <c r="M143" s="277">
        <v>11.96128</v>
      </c>
    </row>
    <row r="144" spans="1:13">
      <c r="A144" s="301">
        <v>135</v>
      </c>
      <c r="B144" s="277" t="s">
        <v>142</v>
      </c>
      <c r="C144" s="277">
        <v>7057.95</v>
      </c>
      <c r="D144" s="279">
        <v>7089.3166666666666</v>
      </c>
      <c r="E144" s="279">
        <v>7009.6333333333332</v>
      </c>
      <c r="F144" s="279">
        <v>6961.3166666666666</v>
      </c>
      <c r="G144" s="279">
        <v>6881.6333333333332</v>
      </c>
      <c r="H144" s="279">
        <v>7137.6333333333332</v>
      </c>
      <c r="I144" s="279">
        <v>7217.3166666666657</v>
      </c>
      <c r="J144" s="279">
        <v>7265.6333333333332</v>
      </c>
      <c r="K144" s="277">
        <v>7169</v>
      </c>
      <c r="L144" s="277">
        <v>7041</v>
      </c>
      <c r="M144" s="277">
        <v>9.2058700000000009</v>
      </c>
    </row>
    <row r="145" spans="1:13">
      <c r="A145" s="301">
        <v>136</v>
      </c>
      <c r="B145" s="277" t="s">
        <v>143</v>
      </c>
      <c r="C145" s="277">
        <v>547.95000000000005</v>
      </c>
      <c r="D145" s="279">
        <v>544.94999999999993</v>
      </c>
      <c r="E145" s="279">
        <v>537.14999999999986</v>
      </c>
      <c r="F145" s="279">
        <v>526.34999999999991</v>
      </c>
      <c r="G145" s="279">
        <v>518.54999999999984</v>
      </c>
      <c r="H145" s="279">
        <v>555.74999999999989</v>
      </c>
      <c r="I145" s="279">
        <v>563.54999999999984</v>
      </c>
      <c r="J145" s="279">
        <v>574.34999999999991</v>
      </c>
      <c r="K145" s="277">
        <v>552.75</v>
      </c>
      <c r="L145" s="277">
        <v>534.15</v>
      </c>
      <c r="M145" s="277">
        <v>44.833120000000001</v>
      </c>
    </row>
    <row r="146" spans="1:13">
      <c r="A146" s="301">
        <v>137</v>
      </c>
      <c r="B146" s="277" t="s">
        <v>144</v>
      </c>
      <c r="C146" s="277">
        <v>620.85</v>
      </c>
      <c r="D146" s="279">
        <v>621.69999999999993</v>
      </c>
      <c r="E146" s="279">
        <v>614.14999999999986</v>
      </c>
      <c r="F146" s="279">
        <v>607.44999999999993</v>
      </c>
      <c r="G146" s="279">
        <v>599.89999999999986</v>
      </c>
      <c r="H146" s="279">
        <v>628.39999999999986</v>
      </c>
      <c r="I146" s="279">
        <v>635.94999999999982</v>
      </c>
      <c r="J146" s="279">
        <v>642.64999999999986</v>
      </c>
      <c r="K146" s="277">
        <v>629.25</v>
      </c>
      <c r="L146" s="277">
        <v>615</v>
      </c>
      <c r="M146" s="277">
        <v>10.521559999999999</v>
      </c>
    </row>
    <row r="147" spans="1:13">
      <c r="A147" s="301">
        <v>138</v>
      </c>
      <c r="B147" s="277" t="s">
        <v>145</v>
      </c>
      <c r="C147" s="277">
        <v>909.3</v>
      </c>
      <c r="D147" s="279">
        <v>911.43333333333339</v>
      </c>
      <c r="E147" s="279">
        <v>902.86666666666679</v>
      </c>
      <c r="F147" s="279">
        <v>896.43333333333339</v>
      </c>
      <c r="G147" s="279">
        <v>887.86666666666679</v>
      </c>
      <c r="H147" s="279">
        <v>917.86666666666679</v>
      </c>
      <c r="I147" s="279">
        <v>926.43333333333339</v>
      </c>
      <c r="J147" s="279">
        <v>932.86666666666679</v>
      </c>
      <c r="K147" s="277">
        <v>920</v>
      </c>
      <c r="L147" s="277">
        <v>905</v>
      </c>
      <c r="M147" s="277">
        <v>10.16046</v>
      </c>
    </row>
    <row r="148" spans="1:13">
      <c r="A148" s="301">
        <v>139</v>
      </c>
      <c r="B148" s="277" t="s">
        <v>146</v>
      </c>
      <c r="C148" s="277">
        <v>1260.5999999999999</v>
      </c>
      <c r="D148" s="279">
        <v>1256.9833333333333</v>
      </c>
      <c r="E148" s="279">
        <v>1248.1666666666667</v>
      </c>
      <c r="F148" s="279">
        <v>1235.7333333333333</v>
      </c>
      <c r="G148" s="279">
        <v>1226.9166666666667</v>
      </c>
      <c r="H148" s="279">
        <v>1269.4166666666667</v>
      </c>
      <c r="I148" s="279">
        <v>1278.2333333333333</v>
      </c>
      <c r="J148" s="279">
        <v>1290.6666666666667</v>
      </c>
      <c r="K148" s="277">
        <v>1265.8</v>
      </c>
      <c r="L148" s="277">
        <v>1244.55</v>
      </c>
      <c r="M148" s="277">
        <v>10.081390000000001</v>
      </c>
    </row>
    <row r="149" spans="1:13">
      <c r="A149" s="301">
        <v>140</v>
      </c>
      <c r="B149" s="277" t="s">
        <v>147</v>
      </c>
      <c r="C149" s="277">
        <v>122.55</v>
      </c>
      <c r="D149" s="279">
        <v>122.71666666666665</v>
      </c>
      <c r="E149" s="279">
        <v>120.83333333333331</v>
      </c>
      <c r="F149" s="279">
        <v>119.11666666666666</v>
      </c>
      <c r="G149" s="279">
        <v>117.23333333333332</v>
      </c>
      <c r="H149" s="279">
        <v>124.43333333333331</v>
      </c>
      <c r="I149" s="279">
        <v>126.31666666666666</v>
      </c>
      <c r="J149" s="279">
        <v>128.0333333333333</v>
      </c>
      <c r="K149" s="277">
        <v>124.6</v>
      </c>
      <c r="L149" s="277">
        <v>121</v>
      </c>
      <c r="M149" s="277">
        <v>178.37603999999999</v>
      </c>
    </row>
    <row r="150" spans="1:13">
      <c r="A150" s="301">
        <v>141</v>
      </c>
      <c r="B150" s="277" t="s">
        <v>268</v>
      </c>
      <c r="C150" s="277">
        <v>1298.25</v>
      </c>
      <c r="D150" s="279">
        <v>1298.8166666666668</v>
      </c>
      <c r="E150" s="279">
        <v>1272.3333333333337</v>
      </c>
      <c r="F150" s="279">
        <v>1246.416666666667</v>
      </c>
      <c r="G150" s="279">
        <v>1219.9333333333338</v>
      </c>
      <c r="H150" s="279">
        <v>1324.7333333333336</v>
      </c>
      <c r="I150" s="279">
        <v>1351.2166666666667</v>
      </c>
      <c r="J150" s="279">
        <v>1377.1333333333334</v>
      </c>
      <c r="K150" s="277">
        <v>1325.3</v>
      </c>
      <c r="L150" s="277">
        <v>1272.9000000000001</v>
      </c>
      <c r="M150" s="277">
        <v>8.1706199999999995</v>
      </c>
    </row>
    <row r="151" spans="1:13">
      <c r="A151" s="301">
        <v>142</v>
      </c>
      <c r="B151" s="277" t="s">
        <v>148</v>
      </c>
      <c r="C151" s="277">
        <v>59573.95</v>
      </c>
      <c r="D151" s="279">
        <v>59310.799999999996</v>
      </c>
      <c r="E151" s="279">
        <v>58771.599999999991</v>
      </c>
      <c r="F151" s="279">
        <v>57969.249999999993</v>
      </c>
      <c r="G151" s="279">
        <v>57430.049999999988</v>
      </c>
      <c r="H151" s="279">
        <v>60113.149999999994</v>
      </c>
      <c r="I151" s="279">
        <v>60652.349999999991</v>
      </c>
      <c r="J151" s="279">
        <v>61454.7</v>
      </c>
      <c r="K151" s="277">
        <v>59850</v>
      </c>
      <c r="L151" s="277">
        <v>58508.45</v>
      </c>
      <c r="M151" s="277">
        <v>0.23565</v>
      </c>
    </row>
    <row r="152" spans="1:13">
      <c r="A152" s="301">
        <v>143</v>
      </c>
      <c r="B152" s="277" t="s">
        <v>267</v>
      </c>
      <c r="C152" s="277">
        <v>29.35</v>
      </c>
      <c r="D152" s="279">
        <v>29.533333333333331</v>
      </c>
      <c r="E152" s="279">
        <v>29.066666666666663</v>
      </c>
      <c r="F152" s="279">
        <v>28.783333333333331</v>
      </c>
      <c r="G152" s="279">
        <v>28.316666666666663</v>
      </c>
      <c r="H152" s="279">
        <v>29.816666666666663</v>
      </c>
      <c r="I152" s="279">
        <v>30.283333333333331</v>
      </c>
      <c r="J152" s="279">
        <v>30.566666666666663</v>
      </c>
      <c r="K152" s="277">
        <v>30</v>
      </c>
      <c r="L152" s="277">
        <v>29.25</v>
      </c>
      <c r="M152" s="277">
        <v>6.15815</v>
      </c>
    </row>
    <row r="153" spans="1:13">
      <c r="A153" s="301">
        <v>144</v>
      </c>
      <c r="B153" s="277" t="s">
        <v>149</v>
      </c>
      <c r="C153" s="277">
        <v>1144.45</v>
      </c>
      <c r="D153" s="279">
        <v>1148.5333333333333</v>
      </c>
      <c r="E153" s="279">
        <v>1124.0666666666666</v>
      </c>
      <c r="F153" s="279">
        <v>1103.6833333333334</v>
      </c>
      <c r="G153" s="279">
        <v>1079.2166666666667</v>
      </c>
      <c r="H153" s="279">
        <v>1168.9166666666665</v>
      </c>
      <c r="I153" s="279">
        <v>1193.3833333333332</v>
      </c>
      <c r="J153" s="279">
        <v>1213.7666666666664</v>
      </c>
      <c r="K153" s="277">
        <v>1173</v>
      </c>
      <c r="L153" s="277">
        <v>1128.1500000000001</v>
      </c>
      <c r="M153" s="277">
        <v>28.121379999999998</v>
      </c>
    </row>
    <row r="154" spans="1:13">
      <c r="A154" s="301">
        <v>145</v>
      </c>
      <c r="B154" s="277" t="s">
        <v>3161</v>
      </c>
      <c r="C154" s="277">
        <v>283.75</v>
      </c>
      <c r="D154" s="279">
        <v>283.66666666666669</v>
      </c>
      <c r="E154" s="279">
        <v>281.43333333333339</v>
      </c>
      <c r="F154" s="279">
        <v>279.11666666666673</v>
      </c>
      <c r="G154" s="279">
        <v>276.88333333333344</v>
      </c>
      <c r="H154" s="279">
        <v>285.98333333333335</v>
      </c>
      <c r="I154" s="279">
        <v>288.21666666666658</v>
      </c>
      <c r="J154" s="279">
        <v>290.5333333333333</v>
      </c>
      <c r="K154" s="277">
        <v>285.89999999999998</v>
      </c>
      <c r="L154" s="277">
        <v>281.35000000000002</v>
      </c>
      <c r="M154" s="277">
        <v>6.0767699999999998</v>
      </c>
    </row>
    <row r="155" spans="1:13">
      <c r="A155" s="301">
        <v>146</v>
      </c>
      <c r="B155" s="277" t="s">
        <v>269</v>
      </c>
      <c r="C155" s="277">
        <v>774.45</v>
      </c>
      <c r="D155" s="279">
        <v>782.43333333333339</v>
      </c>
      <c r="E155" s="279">
        <v>763.56666666666683</v>
      </c>
      <c r="F155" s="279">
        <v>752.68333333333339</v>
      </c>
      <c r="G155" s="279">
        <v>733.81666666666683</v>
      </c>
      <c r="H155" s="279">
        <v>793.31666666666683</v>
      </c>
      <c r="I155" s="279">
        <v>812.18333333333339</v>
      </c>
      <c r="J155" s="279">
        <v>823.06666666666683</v>
      </c>
      <c r="K155" s="277">
        <v>801.3</v>
      </c>
      <c r="L155" s="277">
        <v>771.55</v>
      </c>
      <c r="M155" s="277">
        <v>2.6772399999999998</v>
      </c>
    </row>
    <row r="156" spans="1:13">
      <c r="A156" s="301">
        <v>147</v>
      </c>
      <c r="B156" s="277" t="s">
        <v>150</v>
      </c>
      <c r="C156" s="277">
        <v>34.5</v>
      </c>
      <c r="D156" s="279">
        <v>34.300000000000004</v>
      </c>
      <c r="E156" s="279">
        <v>33.900000000000006</v>
      </c>
      <c r="F156" s="279">
        <v>33.300000000000004</v>
      </c>
      <c r="G156" s="279">
        <v>32.900000000000006</v>
      </c>
      <c r="H156" s="279">
        <v>34.900000000000006</v>
      </c>
      <c r="I156" s="279">
        <v>35.299999999999997</v>
      </c>
      <c r="J156" s="279">
        <v>35.900000000000006</v>
      </c>
      <c r="K156" s="277">
        <v>34.700000000000003</v>
      </c>
      <c r="L156" s="277">
        <v>33.700000000000003</v>
      </c>
      <c r="M156" s="277">
        <v>99.574879999999993</v>
      </c>
    </row>
    <row r="157" spans="1:13">
      <c r="A157" s="301">
        <v>148</v>
      </c>
      <c r="B157" s="277" t="s">
        <v>261</v>
      </c>
      <c r="C157" s="277">
        <v>3539.8</v>
      </c>
      <c r="D157" s="279">
        <v>3542.1666666666665</v>
      </c>
      <c r="E157" s="279">
        <v>3502.6333333333332</v>
      </c>
      <c r="F157" s="279">
        <v>3465.4666666666667</v>
      </c>
      <c r="G157" s="279">
        <v>3425.9333333333334</v>
      </c>
      <c r="H157" s="279">
        <v>3579.333333333333</v>
      </c>
      <c r="I157" s="279">
        <v>3618.8666666666668</v>
      </c>
      <c r="J157" s="279">
        <v>3656.0333333333328</v>
      </c>
      <c r="K157" s="277">
        <v>3581.7</v>
      </c>
      <c r="L157" s="277">
        <v>3505</v>
      </c>
      <c r="M157" s="277">
        <v>4.9756299999999998</v>
      </c>
    </row>
    <row r="158" spans="1:13">
      <c r="A158" s="301">
        <v>149</v>
      </c>
      <c r="B158" s="277" t="s">
        <v>153</v>
      </c>
      <c r="C158" s="277">
        <v>16197.8</v>
      </c>
      <c r="D158" s="279">
        <v>16157.6</v>
      </c>
      <c r="E158" s="279">
        <v>16090.2</v>
      </c>
      <c r="F158" s="279">
        <v>15982.6</v>
      </c>
      <c r="G158" s="279">
        <v>15915.2</v>
      </c>
      <c r="H158" s="279">
        <v>16265.2</v>
      </c>
      <c r="I158" s="279">
        <v>16332.599999999999</v>
      </c>
      <c r="J158" s="279">
        <v>16440.2</v>
      </c>
      <c r="K158" s="277">
        <v>16225</v>
      </c>
      <c r="L158" s="277">
        <v>16050</v>
      </c>
      <c r="M158" s="277">
        <v>1.24268</v>
      </c>
    </row>
    <row r="159" spans="1:13">
      <c r="A159" s="301">
        <v>150</v>
      </c>
      <c r="B159" s="277" t="s">
        <v>270</v>
      </c>
      <c r="C159" s="277">
        <v>20.9</v>
      </c>
      <c r="D159" s="279">
        <v>21.016666666666666</v>
      </c>
      <c r="E159" s="279">
        <v>20.633333333333333</v>
      </c>
      <c r="F159" s="279">
        <v>20.366666666666667</v>
      </c>
      <c r="G159" s="279">
        <v>19.983333333333334</v>
      </c>
      <c r="H159" s="279">
        <v>21.283333333333331</v>
      </c>
      <c r="I159" s="279">
        <v>21.666666666666664</v>
      </c>
      <c r="J159" s="279">
        <v>21.93333333333333</v>
      </c>
      <c r="K159" s="277">
        <v>21.4</v>
      </c>
      <c r="L159" s="277">
        <v>20.75</v>
      </c>
      <c r="M159" s="277">
        <v>43.317959999999999</v>
      </c>
    </row>
    <row r="160" spans="1:13">
      <c r="A160" s="301">
        <v>151</v>
      </c>
      <c r="B160" s="277" t="s">
        <v>155</v>
      </c>
      <c r="C160" s="277">
        <v>90.75</v>
      </c>
      <c r="D160" s="279">
        <v>91.716666666666654</v>
      </c>
      <c r="E160" s="279">
        <v>88.733333333333306</v>
      </c>
      <c r="F160" s="279">
        <v>86.716666666666654</v>
      </c>
      <c r="G160" s="279">
        <v>83.733333333333306</v>
      </c>
      <c r="H160" s="279">
        <v>93.733333333333306</v>
      </c>
      <c r="I160" s="279">
        <v>96.716666666666654</v>
      </c>
      <c r="J160" s="279">
        <v>98.733333333333306</v>
      </c>
      <c r="K160" s="277">
        <v>94.7</v>
      </c>
      <c r="L160" s="277">
        <v>89.7</v>
      </c>
      <c r="M160" s="277">
        <v>303.09640999999999</v>
      </c>
    </row>
    <row r="161" spans="1:13">
      <c r="A161" s="301">
        <v>152</v>
      </c>
      <c r="B161" s="277" t="s">
        <v>156</v>
      </c>
      <c r="C161" s="277">
        <v>89.65</v>
      </c>
      <c r="D161" s="279">
        <v>90.183333333333337</v>
      </c>
      <c r="E161" s="279">
        <v>88.76666666666668</v>
      </c>
      <c r="F161" s="279">
        <v>87.88333333333334</v>
      </c>
      <c r="G161" s="279">
        <v>86.466666666666683</v>
      </c>
      <c r="H161" s="279">
        <v>91.066666666666677</v>
      </c>
      <c r="I161" s="279">
        <v>92.483333333333334</v>
      </c>
      <c r="J161" s="279">
        <v>93.366666666666674</v>
      </c>
      <c r="K161" s="277">
        <v>91.6</v>
      </c>
      <c r="L161" s="277">
        <v>89.3</v>
      </c>
      <c r="M161" s="277">
        <v>207.84528</v>
      </c>
    </row>
    <row r="162" spans="1:13">
      <c r="A162" s="301">
        <v>153</v>
      </c>
      <c r="B162" s="277" t="s">
        <v>271</v>
      </c>
      <c r="C162" s="277">
        <v>416.3</v>
      </c>
      <c r="D162" s="279">
        <v>412.83333333333331</v>
      </c>
      <c r="E162" s="279">
        <v>403.66666666666663</v>
      </c>
      <c r="F162" s="279">
        <v>391.0333333333333</v>
      </c>
      <c r="G162" s="279">
        <v>381.86666666666662</v>
      </c>
      <c r="H162" s="279">
        <v>425.46666666666664</v>
      </c>
      <c r="I162" s="279">
        <v>434.63333333333327</v>
      </c>
      <c r="J162" s="279">
        <v>447.26666666666665</v>
      </c>
      <c r="K162" s="277">
        <v>422</v>
      </c>
      <c r="L162" s="277">
        <v>400.2</v>
      </c>
      <c r="M162" s="277">
        <v>6.5579200000000002</v>
      </c>
    </row>
    <row r="163" spans="1:13">
      <c r="A163" s="301">
        <v>154</v>
      </c>
      <c r="B163" s="277" t="s">
        <v>272</v>
      </c>
      <c r="C163" s="277">
        <v>2989.4</v>
      </c>
      <c r="D163" s="279">
        <v>3002.4500000000003</v>
      </c>
      <c r="E163" s="279">
        <v>2949.9500000000007</v>
      </c>
      <c r="F163" s="279">
        <v>2910.5000000000005</v>
      </c>
      <c r="G163" s="279">
        <v>2858.0000000000009</v>
      </c>
      <c r="H163" s="279">
        <v>3041.9000000000005</v>
      </c>
      <c r="I163" s="279">
        <v>3094.3999999999996</v>
      </c>
      <c r="J163" s="279">
        <v>3133.8500000000004</v>
      </c>
      <c r="K163" s="277">
        <v>3054.95</v>
      </c>
      <c r="L163" s="277">
        <v>2963</v>
      </c>
      <c r="M163" s="277">
        <v>0.57589999999999997</v>
      </c>
    </row>
    <row r="164" spans="1:13">
      <c r="A164" s="301">
        <v>155</v>
      </c>
      <c r="B164" s="277" t="s">
        <v>157</v>
      </c>
      <c r="C164" s="277">
        <v>93.9</v>
      </c>
      <c r="D164" s="279">
        <v>94.616666666666674</v>
      </c>
      <c r="E164" s="279">
        <v>93.033333333333346</v>
      </c>
      <c r="F164" s="279">
        <v>92.166666666666671</v>
      </c>
      <c r="G164" s="279">
        <v>90.583333333333343</v>
      </c>
      <c r="H164" s="279">
        <v>95.483333333333348</v>
      </c>
      <c r="I164" s="279">
        <v>97.066666666666663</v>
      </c>
      <c r="J164" s="279">
        <v>97.933333333333351</v>
      </c>
      <c r="K164" s="277">
        <v>96.2</v>
      </c>
      <c r="L164" s="277">
        <v>93.75</v>
      </c>
      <c r="M164" s="277">
        <v>4.1613699999999998</v>
      </c>
    </row>
    <row r="165" spans="1:13">
      <c r="A165" s="301">
        <v>156</v>
      </c>
      <c r="B165" s="277" t="s">
        <v>158</v>
      </c>
      <c r="C165" s="277">
        <v>73.05</v>
      </c>
      <c r="D165" s="279">
        <v>73.350000000000009</v>
      </c>
      <c r="E165" s="279">
        <v>72.250000000000014</v>
      </c>
      <c r="F165" s="279">
        <v>71.45</v>
      </c>
      <c r="G165" s="279">
        <v>70.350000000000009</v>
      </c>
      <c r="H165" s="279">
        <v>74.15000000000002</v>
      </c>
      <c r="I165" s="279">
        <v>75.250000000000014</v>
      </c>
      <c r="J165" s="279">
        <v>76.050000000000026</v>
      </c>
      <c r="K165" s="277">
        <v>74.45</v>
      </c>
      <c r="L165" s="277">
        <v>72.55</v>
      </c>
      <c r="M165" s="277">
        <v>102.85753</v>
      </c>
    </row>
    <row r="166" spans="1:13">
      <c r="A166" s="301">
        <v>157</v>
      </c>
      <c r="B166" s="277" t="s">
        <v>159</v>
      </c>
      <c r="C166" s="277">
        <v>18841.2</v>
      </c>
      <c r="D166" s="279">
        <v>18896.766666666666</v>
      </c>
      <c r="E166" s="279">
        <v>18695.533333333333</v>
      </c>
      <c r="F166" s="279">
        <v>18549.866666666665</v>
      </c>
      <c r="G166" s="279">
        <v>18348.633333333331</v>
      </c>
      <c r="H166" s="279">
        <v>19042.433333333334</v>
      </c>
      <c r="I166" s="279">
        <v>19243.666666666664</v>
      </c>
      <c r="J166" s="279">
        <v>19389.333333333336</v>
      </c>
      <c r="K166" s="277">
        <v>19098</v>
      </c>
      <c r="L166" s="277">
        <v>18751.099999999999</v>
      </c>
      <c r="M166" s="277">
        <v>0.39277000000000001</v>
      </c>
    </row>
    <row r="167" spans="1:13">
      <c r="A167" s="301">
        <v>158</v>
      </c>
      <c r="B167" s="277" t="s">
        <v>160</v>
      </c>
      <c r="C167" s="277">
        <v>1360.5</v>
      </c>
      <c r="D167" s="279">
        <v>1361.7833333333333</v>
      </c>
      <c r="E167" s="279">
        <v>1338.9666666666667</v>
      </c>
      <c r="F167" s="279">
        <v>1317.4333333333334</v>
      </c>
      <c r="G167" s="279">
        <v>1294.6166666666668</v>
      </c>
      <c r="H167" s="279">
        <v>1383.3166666666666</v>
      </c>
      <c r="I167" s="279">
        <v>1406.1333333333332</v>
      </c>
      <c r="J167" s="279">
        <v>1427.6666666666665</v>
      </c>
      <c r="K167" s="277">
        <v>1384.6</v>
      </c>
      <c r="L167" s="277">
        <v>1340.25</v>
      </c>
      <c r="M167" s="277">
        <v>13.37053</v>
      </c>
    </row>
    <row r="168" spans="1:13">
      <c r="A168" s="301">
        <v>159</v>
      </c>
      <c r="B168" s="277" t="s">
        <v>161</v>
      </c>
      <c r="C168" s="277">
        <v>237.7</v>
      </c>
      <c r="D168" s="279">
        <v>238.96666666666667</v>
      </c>
      <c r="E168" s="279">
        <v>235.68333333333334</v>
      </c>
      <c r="F168" s="279">
        <v>233.66666666666666</v>
      </c>
      <c r="G168" s="279">
        <v>230.38333333333333</v>
      </c>
      <c r="H168" s="279">
        <v>240.98333333333335</v>
      </c>
      <c r="I168" s="279">
        <v>244.26666666666671</v>
      </c>
      <c r="J168" s="279">
        <v>246.28333333333336</v>
      </c>
      <c r="K168" s="277">
        <v>242.25</v>
      </c>
      <c r="L168" s="277">
        <v>236.95</v>
      </c>
      <c r="M168" s="277">
        <v>27.702200000000001</v>
      </c>
    </row>
    <row r="169" spans="1:13">
      <c r="A169" s="301">
        <v>160</v>
      </c>
      <c r="B169" s="277" t="s">
        <v>162</v>
      </c>
      <c r="C169" s="277">
        <v>94.75</v>
      </c>
      <c r="D169" s="279">
        <v>94.316666666666663</v>
      </c>
      <c r="E169" s="279">
        <v>93.433333333333323</v>
      </c>
      <c r="F169" s="279">
        <v>92.11666666666666</v>
      </c>
      <c r="G169" s="279">
        <v>91.23333333333332</v>
      </c>
      <c r="H169" s="279">
        <v>95.633333333333326</v>
      </c>
      <c r="I169" s="279">
        <v>96.516666666666652</v>
      </c>
      <c r="J169" s="279">
        <v>97.833333333333329</v>
      </c>
      <c r="K169" s="277">
        <v>95.2</v>
      </c>
      <c r="L169" s="277">
        <v>93</v>
      </c>
      <c r="M169" s="277">
        <v>73.629710000000003</v>
      </c>
    </row>
    <row r="170" spans="1:13">
      <c r="A170" s="301">
        <v>161</v>
      </c>
      <c r="B170" s="277" t="s">
        <v>275</v>
      </c>
      <c r="C170" s="277">
        <v>5000.45</v>
      </c>
      <c r="D170" s="279">
        <v>4978.8166666666666</v>
      </c>
      <c r="E170" s="279">
        <v>4937.6333333333332</v>
      </c>
      <c r="F170" s="279">
        <v>4874.8166666666666</v>
      </c>
      <c r="G170" s="279">
        <v>4833.6333333333332</v>
      </c>
      <c r="H170" s="279">
        <v>5041.6333333333332</v>
      </c>
      <c r="I170" s="279">
        <v>5082.8166666666657</v>
      </c>
      <c r="J170" s="279">
        <v>5145.6333333333332</v>
      </c>
      <c r="K170" s="277">
        <v>5020</v>
      </c>
      <c r="L170" s="277">
        <v>4916</v>
      </c>
      <c r="M170" s="277">
        <v>0.48704999999999998</v>
      </c>
    </row>
    <row r="171" spans="1:13">
      <c r="A171" s="301">
        <v>162</v>
      </c>
      <c r="B171" s="277" t="s">
        <v>277</v>
      </c>
      <c r="C171" s="277">
        <v>10038.25</v>
      </c>
      <c r="D171" s="279">
        <v>10070.083333333334</v>
      </c>
      <c r="E171" s="279">
        <v>9978.2166666666672</v>
      </c>
      <c r="F171" s="279">
        <v>9918.1833333333325</v>
      </c>
      <c r="G171" s="279">
        <v>9826.3166666666657</v>
      </c>
      <c r="H171" s="279">
        <v>10130.116666666669</v>
      </c>
      <c r="I171" s="279">
        <v>10221.983333333334</v>
      </c>
      <c r="J171" s="279">
        <v>10282.01666666667</v>
      </c>
      <c r="K171" s="277">
        <v>10161.950000000001</v>
      </c>
      <c r="L171" s="277">
        <v>10010.049999999999</v>
      </c>
      <c r="M171" s="277">
        <v>3.6940000000000001E-2</v>
      </c>
    </row>
    <row r="172" spans="1:13">
      <c r="A172" s="301">
        <v>163</v>
      </c>
      <c r="B172" s="277" t="s">
        <v>163</v>
      </c>
      <c r="C172" s="277">
        <v>1493.45</v>
      </c>
      <c r="D172" s="279">
        <v>1497.9166666666667</v>
      </c>
      <c r="E172" s="279">
        <v>1481.9333333333334</v>
      </c>
      <c r="F172" s="279">
        <v>1470.4166666666667</v>
      </c>
      <c r="G172" s="279">
        <v>1454.4333333333334</v>
      </c>
      <c r="H172" s="279">
        <v>1509.4333333333334</v>
      </c>
      <c r="I172" s="279">
        <v>1525.4166666666665</v>
      </c>
      <c r="J172" s="279">
        <v>1536.9333333333334</v>
      </c>
      <c r="K172" s="277">
        <v>1513.9</v>
      </c>
      <c r="L172" s="277">
        <v>1486.4</v>
      </c>
      <c r="M172" s="277">
        <v>5.5366099999999996</v>
      </c>
    </row>
    <row r="173" spans="1:13">
      <c r="A173" s="301">
        <v>164</v>
      </c>
      <c r="B173" s="277" t="s">
        <v>273</v>
      </c>
      <c r="C173" s="277">
        <v>2052.8000000000002</v>
      </c>
      <c r="D173" s="279">
        <v>2029.2666666666667</v>
      </c>
      <c r="E173" s="279">
        <v>1988.5333333333333</v>
      </c>
      <c r="F173" s="279">
        <v>1924.2666666666667</v>
      </c>
      <c r="G173" s="279">
        <v>1883.5333333333333</v>
      </c>
      <c r="H173" s="279">
        <v>2093.5333333333333</v>
      </c>
      <c r="I173" s="279">
        <v>2134.2666666666664</v>
      </c>
      <c r="J173" s="279">
        <v>2198.5333333333333</v>
      </c>
      <c r="K173" s="277">
        <v>2070</v>
      </c>
      <c r="L173" s="277">
        <v>1965</v>
      </c>
      <c r="M173" s="277">
        <v>6.0229100000000004</v>
      </c>
    </row>
    <row r="174" spans="1:13">
      <c r="A174" s="301">
        <v>165</v>
      </c>
      <c r="B174" s="277" t="s">
        <v>164</v>
      </c>
      <c r="C174" s="277">
        <v>33.6</v>
      </c>
      <c r="D174" s="279">
        <v>33.35</v>
      </c>
      <c r="E174" s="279">
        <v>33</v>
      </c>
      <c r="F174" s="279">
        <v>32.4</v>
      </c>
      <c r="G174" s="279">
        <v>32.049999999999997</v>
      </c>
      <c r="H174" s="279">
        <v>33.950000000000003</v>
      </c>
      <c r="I174" s="279">
        <v>34.300000000000011</v>
      </c>
      <c r="J174" s="279">
        <v>34.900000000000006</v>
      </c>
      <c r="K174" s="277">
        <v>33.700000000000003</v>
      </c>
      <c r="L174" s="277">
        <v>32.75</v>
      </c>
      <c r="M174" s="277">
        <v>261.27589999999998</v>
      </c>
    </row>
    <row r="175" spans="1:13">
      <c r="A175" s="301">
        <v>166</v>
      </c>
      <c r="B175" s="277" t="s">
        <v>274</v>
      </c>
      <c r="C175" s="277">
        <v>333.6</v>
      </c>
      <c r="D175" s="279">
        <v>330.53333333333336</v>
      </c>
      <c r="E175" s="279">
        <v>322.06666666666672</v>
      </c>
      <c r="F175" s="279">
        <v>310.53333333333336</v>
      </c>
      <c r="G175" s="279">
        <v>302.06666666666672</v>
      </c>
      <c r="H175" s="279">
        <v>342.06666666666672</v>
      </c>
      <c r="I175" s="279">
        <v>350.5333333333333</v>
      </c>
      <c r="J175" s="279">
        <v>362.06666666666672</v>
      </c>
      <c r="K175" s="277">
        <v>339</v>
      </c>
      <c r="L175" s="277">
        <v>319</v>
      </c>
      <c r="M175" s="277">
        <v>9.2801100000000005</v>
      </c>
    </row>
    <row r="176" spans="1:13">
      <c r="A176" s="301">
        <v>167</v>
      </c>
      <c r="B176" s="277" t="s">
        <v>491</v>
      </c>
      <c r="C176" s="277">
        <v>889.4</v>
      </c>
      <c r="D176" s="279">
        <v>892.16666666666663</v>
      </c>
      <c r="E176" s="279">
        <v>874.33333333333326</v>
      </c>
      <c r="F176" s="279">
        <v>859.26666666666665</v>
      </c>
      <c r="G176" s="279">
        <v>841.43333333333328</v>
      </c>
      <c r="H176" s="279">
        <v>907.23333333333323</v>
      </c>
      <c r="I176" s="279">
        <v>925.06666666666649</v>
      </c>
      <c r="J176" s="279">
        <v>940.13333333333321</v>
      </c>
      <c r="K176" s="277">
        <v>910</v>
      </c>
      <c r="L176" s="277">
        <v>877.1</v>
      </c>
      <c r="M176" s="277">
        <v>1.1127100000000001</v>
      </c>
    </row>
    <row r="177" spans="1:13">
      <c r="A177" s="301">
        <v>168</v>
      </c>
      <c r="B177" s="277" t="s">
        <v>165</v>
      </c>
      <c r="C177" s="277">
        <v>171.95</v>
      </c>
      <c r="D177" s="279">
        <v>172.06666666666669</v>
      </c>
      <c r="E177" s="279">
        <v>170.68333333333339</v>
      </c>
      <c r="F177" s="279">
        <v>169.41666666666671</v>
      </c>
      <c r="G177" s="279">
        <v>168.03333333333342</v>
      </c>
      <c r="H177" s="279">
        <v>173.33333333333337</v>
      </c>
      <c r="I177" s="279">
        <v>174.71666666666664</v>
      </c>
      <c r="J177" s="279">
        <v>175.98333333333335</v>
      </c>
      <c r="K177" s="277">
        <v>173.45</v>
      </c>
      <c r="L177" s="277">
        <v>170.8</v>
      </c>
      <c r="M177" s="277">
        <v>74.258840000000006</v>
      </c>
    </row>
    <row r="178" spans="1:13">
      <c r="A178" s="301">
        <v>169</v>
      </c>
      <c r="B178" s="277" t="s">
        <v>276</v>
      </c>
      <c r="C178" s="277">
        <v>265</v>
      </c>
      <c r="D178" s="279">
        <v>261.83333333333331</v>
      </c>
      <c r="E178" s="279">
        <v>258.16666666666663</v>
      </c>
      <c r="F178" s="279">
        <v>251.33333333333331</v>
      </c>
      <c r="G178" s="279">
        <v>247.66666666666663</v>
      </c>
      <c r="H178" s="279">
        <v>268.66666666666663</v>
      </c>
      <c r="I178" s="279">
        <v>272.33333333333326</v>
      </c>
      <c r="J178" s="279">
        <v>279.16666666666663</v>
      </c>
      <c r="K178" s="277">
        <v>265.5</v>
      </c>
      <c r="L178" s="277">
        <v>255</v>
      </c>
      <c r="M178" s="277">
        <v>7.5559599999999998</v>
      </c>
    </row>
    <row r="179" spans="1:13">
      <c r="A179" s="301">
        <v>170</v>
      </c>
      <c r="B179" s="277" t="s">
        <v>278</v>
      </c>
      <c r="C179" s="277">
        <v>443</v>
      </c>
      <c r="D179" s="279">
        <v>440.33333333333331</v>
      </c>
      <c r="E179" s="279">
        <v>430.66666666666663</v>
      </c>
      <c r="F179" s="279">
        <v>418.33333333333331</v>
      </c>
      <c r="G179" s="279">
        <v>408.66666666666663</v>
      </c>
      <c r="H179" s="279">
        <v>452.66666666666663</v>
      </c>
      <c r="I179" s="279">
        <v>462.33333333333326</v>
      </c>
      <c r="J179" s="279">
        <v>474.66666666666663</v>
      </c>
      <c r="K179" s="277">
        <v>450</v>
      </c>
      <c r="L179" s="277">
        <v>428</v>
      </c>
      <c r="M179" s="277">
        <v>3.1167899999999999</v>
      </c>
    </row>
    <row r="180" spans="1:13">
      <c r="A180" s="301">
        <v>171</v>
      </c>
      <c r="B180" s="277" t="s">
        <v>279</v>
      </c>
      <c r="C180" s="277">
        <v>456.1</v>
      </c>
      <c r="D180" s="279">
        <v>459.3</v>
      </c>
      <c r="E180" s="279">
        <v>450.8</v>
      </c>
      <c r="F180" s="279">
        <v>445.5</v>
      </c>
      <c r="G180" s="279">
        <v>437</v>
      </c>
      <c r="H180" s="279">
        <v>464.6</v>
      </c>
      <c r="I180" s="279">
        <v>473.1</v>
      </c>
      <c r="J180" s="279">
        <v>478.40000000000003</v>
      </c>
      <c r="K180" s="277">
        <v>467.8</v>
      </c>
      <c r="L180" s="277">
        <v>454</v>
      </c>
      <c r="M180" s="277">
        <v>0.6895</v>
      </c>
    </row>
    <row r="181" spans="1:13">
      <c r="A181" s="301">
        <v>172</v>
      </c>
      <c r="B181" s="277" t="s">
        <v>167</v>
      </c>
      <c r="C181" s="277">
        <v>768.15</v>
      </c>
      <c r="D181" s="279">
        <v>757.94999999999993</v>
      </c>
      <c r="E181" s="279">
        <v>742.74999999999989</v>
      </c>
      <c r="F181" s="279">
        <v>717.34999999999991</v>
      </c>
      <c r="G181" s="279">
        <v>702.14999999999986</v>
      </c>
      <c r="H181" s="279">
        <v>783.34999999999991</v>
      </c>
      <c r="I181" s="279">
        <v>798.55</v>
      </c>
      <c r="J181" s="279">
        <v>823.94999999999993</v>
      </c>
      <c r="K181" s="277">
        <v>773.15</v>
      </c>
      <c r="L181" s="277">
        <v>732.55</v>
      </c>
      <c r="M181" s="277">
        <v>28.12257</v>
      </c>
    </row>
    <row r="182" spans="1:13">
      <c r="A182" s="301">
        <v>173</v>
      </c>
      <c r="B182" s="277" t="s">
        <v>168</v>
      </c>
      <c r="C182" s="277">
        <v>185.7</v>
      </c>
      <c r="D182" s="279">
        <v>185</v>
      </c>
      <c r="E182" s="279">
        <v>182.85</v>
      </c>
      <c r="F182" s="279">
        <v>180</v>
      </c>
      <c r="G182" s="279">
        <v>177.85</v>
      </c>
      <c r="H182" s="279">
        <v>187.85</v>
      </c>
      <c r="I182" s="279">
        <v>189.99999999999997</v>
      </c>
      <c r="J182" s="279">
        <v>192.85</v>
      </c>
      <c r="K182" s="277">
        <v>187.15</v>
      </c>
      <c r="L182" s="277">
        <v>182.15</v>
      </c>
      <c r="M182" s="277">
        <v>128.67679999999999</v>
      </c>
    </row>
    <row r="183" spans="1:13">
      <c r="A183" s="301">
        <v>174</v>
      </c>
      <c r="B183" s="277" t="s">
        <v>169</v>
      </c>
      <c r="C183" s="277">
        <v>108.85</v>
      </c>
      <c r="D183" s="279">
        <v>109.16666666666667</v>
      </c>
      <c r="E183" s="279">
        <v>107.58333333333334</v>
      </c>
      <c r="F183" s="279">
        <v>106.31666666666668</v>
      </c>
      <c r="G183" s="279">
        <v>104.73333333333335</v>
      </c>
      <c r="H183" s="279">
        <v>110.43333333333334</v>
      </c>
      <c r="I183" s="279">
        <v>112.01666666666668</v>
      </c>
      <c r="J183" s="279">
        <v>113.28333333333333</v>
      </c>
      <c r="K183" s="277">
        <v>110.75</v>
      </c>
      <c r="L183" s="277">
        <v>107.9</v>
      </c>
      <c r="M183" s="277">
        <v>68.453580000000002</v>
      </c>
    </row>
    <row r="184" spans="1:13">
      <c r="A184" s="301">
        <v>175</v>
      </c>
      <c r="B184" s="277" t="s">
        <v>170</v>
      </c>
      <c r="C184" s="277">
        <v>2324.5500000000002</v>
      </c>
      <c r="D184" s="279">
        <v>2334.8166666666666</v>
      </c>
      <c r="E184" s="279">
        <v>2300.2833333333333</v>
      </c>
      <c r="F184" s="279">
        <v>2276.0166666666669</v>
      </c>
      <c r="G184" s="279">
        <v>2241.4833333333336</v>
      </c>
      <c r="H184" s="279">
        <v>2359.083333333333</v>
      </c>
      <c r="I184" s="279">
        <v>2393.6166666666659</v>
      </c>
      <c r="J184" s="279">
        <v>2417.8833333333328</v>
      </c>
      <c r="K184" s="277">
        <v>2369.35</v>
      </c>
      <c r="L184" s="277">
        <v>2310.5500000000002</v>
      </c>
      <c r="M184" s="277">
        <v>156.69132999999999</v>
      </c>
    </row>
    <row r="185" spans="1:13">
      <c r="A185" s="301">
        <v>176</v>
      </c>
      <c r="B185" s="277" t="s">
        <v>171</v>
      </c>
      <c r="C185" s="277">
        <v>38</v>
      </c>
      <c r="D185" s="279">
        <v>38.533333333333331</v>
      </c>
      <c r="E185" s="279">
        <v>37.36666666666666</v>
      </c>
      <c r="F185" s="279">
        <v>36.733333333333327</v>
      </c>
      <c r="G185" s="279">
        <v>35.566666666666656</v>
      </c>
      <c r="H185" s="279">
        <v>39.166666666666664</v>
      </c>
      <c r="I185" s="279">
        <v>40.333333333333336</v>
      </c>
      <c r="J185" s="279">
        <v>40.966666666666669</v>
      </c>
      <c r="K185" s="277">
        <v>39.700000000000003</v>
      </c>
      <c r="L185" s="277">
        <v>37.9</v>
      </c>
      <c r="M185" s="277">
        <v>257.64834999999999</v>
      </c>
    </row>
    <row r="186" spans="1:13">
      <c r="A186" s="301">
        <v>177</v>
      </c>
      <c r="B186" s="277" t="s">
        <v>3523</v>
      </c>
      <c r="C186" s="277">
        <v>851.55</v>
      </c>
      <c r="D186" s="279">
        <v>855.51666666666677</v>
      </c>
      <c r="E186" s="279">
        <v>846.03333333333353</v>
      </c>
      <c r="F186" s="279">
        <v>840.51666666666677</v>
      </c>
      <c r="G186" s="279">
        <v>831.03333333333353</v>
      </c>
      <c r="H186" s="279">
        <v>861.03333333333353</v>
      </c>
      <c r="I186" s="279">
        <v>870.51666666666688</v>
      </c>
      <c r="J186" s="279">
        <v>876.03333333333353</v>
      </c>
      <c r="K186" s="277">
        <v>865</v>
      </c>
      <c r="L186" s="277">
        <v>850</v>
      </c>
      <c r="M186" s="277">
        <v>10.827909999999999</v>
      </c>
    </row>
    <row r="187" spans="1:13">
      <c r="A187" s="301">
        <v>178</v>
      </c>
      <c r="B187" s="277" t="s">
        <v>280</v>
      </c>
      <c r="C187" s="277">
        <v>867.65</v>
      </c>
      <c r="D187" s="279">
        <v>867.48333333333323</v>
      </c>
      <c r="E187" s="279">
        <v>861.46666666666647</v>
      </c>
      <c r="F187" s="279">
        <v>855.28333333333319</v>
      </c>
      <c r="G187" s="279">
        <v>849.26666666666642</v>
      </c>
      <c r="H187" s="279">
        <v>873.66666666666652</v>
      </c>
      <c r="I187" s="279">
        <v>879.68333333333317</v>
      </c>
      <c r="J187" s="279">
        <v>885.86666666666656</v>
      </c>
      <c r="K187" s="277">
        <v>873.5</v>
      </c>
      <c r="L187" s="277">
        <v>861.3</v>
      </c>
      <c r="M187" s="277">
        <v>8.2395200000000006</v>
      </c>
    </row>
    <row r="188" spans="1:13">
      <c r="A188" s="301">
        <v>179</v>
      </c>
      <c r="B188" s="277" t="s">
        <v>172</v>
      </c>
      <c r="C188" s="277">
        <v>198.2</v>
      </c>
      <c r="D188" s="279">
        <v>198.16666666666666</v>
      </c>
      <c r="E188" s="279">
        <v>196.2833333333333</v>
      </c>
      <c r="F188" s="279">
        <v>194.36666666666665</v>
      </c>
      <c r="G188" s="279">
        <v>192.48333333333329</v>
      </c>
      <c r="H188" s="279">
        <v>200.08333333333331</v>
      </c>
      <c r="I188" s="279">
        <v>201.9666666666667</v>
      </c>
      <c r="J188" s="279">
        <v>203.88333333333333</v>
      </c>
      <c r="K188" s="277">
        <v>200.05</v>
      </c>
      <c r="L188" s="277">
        <v>196.25</v>
      </c>
      <c r="M188" s="277">
        <v>524.07159999999999</v>
      </c>
    </row>
    <row r="189" spans="1:13">
      <c r="A189" s="301">
        <v>180</v>
      </c>
      <c r="B189" s="277" t="s">
        <v>173</v>
      </c>
      <c r="C189" s="277">
        <v>20387.849999999999</v>
      </c>
      <c r="D189" s="279">
        <v>20275.516666666666</v>
      </c>
      <c r="E189" s="279">
        <v>20058.483333333334</v>
      </c>
      <c r="F189" s="279">
        <v>19729.116666666669</v>
      </c>
      <c r="G189" s="279">
        <v>19512.083333333336</v>
      </c>
      <c r="H189" s="279">
        <v>20604.883333333331</v>
      </c>
      <c r="I189" s="279">
        <v>20821.916666666664</v>
      </c>
      <c r="J189" s="279">
        <v>21151.283333333329</v>
      </c>
      <c r="K189" s="277">
        <v>20492.55</v>
      </c>
      <c r="L189" s="277">
        <v>19946.150000000001</v>
      </c>
      <c r="M189" s="277">
        <v>0.51068999999999998</v>
      </c>
    </row>
    <row r="190" spans="1:13">
      <c r="A190" s="301">
        <v>181</v>
      </c>
      <c r="B190" s="277" t="s">
        <v>174</v>
      </c>
      <c r="C190" s="277">
        <v>1255.5999999999999</v>
      </c>
      <c r="D190" s="279">
        <v>1250.1833333333334</v>
      </c>
      <c r="E190" s="279">
        <v>1233.1666666666667</v>
      </c>
      <c r="F190" s="279">
        <v>1210.7333333333333</v>
      </c>
      <c r="G190" s="279">
        <v>1193.7166666666667</v>
      </c>
      <c r="H190" s="279">
        <v>1272.6166666666668</v>
      </c>
      <c r="I190" s="279">
        <v>1289.6333333333332</v>
      </c>
      <c r="J190" s="279">
        <v>1312.0666666666668</v>
      </c>
      <c r="K190" s="277">
        <v>1267.2</v>
      </c>
      <c r="L190" s="277">
        <v>1227.75</v>
      </c>
      <c r="M190" s="277">
        <v>7.6094200000000001</v>
      </c>
    </row>
    <row r="191" spans="1:13">
      <c r="A191" s="301">
        <v>182</v>
      </c>
      <c r="B191" s="277" t="s">
        <v>175</v>
      </c>
      <c r="C191" s="277">
        <v>4346.75</v>
      </c>
      <c r="D191" s="279">
        <v>4350.3</v>
      </c>
      <c r="E191" s="279">
        <v>4316.6000000000004</v>
      </c>
      <c r="F191" s="279">
        <v>4286.45</v>
      </c>
      <c r="G191" s="279">
        <v>4252.75</v>
      </c>
      <c r="H191" s="279">
        <v>4380.4500000000007</v>
      </c>
      <c r="I191" s="279">
        <v>4414.1499999999996</v>
      </c>
      <c r="J191" s="279">
        <v>4444.3000000000011</v>
      </c>
      <c r="K191" s="277">
        <v>4384</v>
      </c>
      <c r="L191" s="277">
        <v>4320.1499999999996</v>
      </c>
      <c r="M191" s="277">
        <v>1.7828999999999999</v>
      </c>
    </row>
    <row r="192" spans="1:13">
      <c r="A192" s="301">
        <v>183</v>
      </c>
      <c r="B192" s="277" t="s">
        <v>176</v>
      </c>
      <c r="C192" s="277">
        <v>658.35</v>
      </c>
      <c r="D192" s="279">
        <v>656.56666666666661</v>
      </c>
      <c r="E192" s="279">
        <v>647.38333333333321</v>
      </c>
      <c r="F192" s="279">
        <v>636.41666666666663</v>
      </c>
      <c r="G192" s="279">
        <v>627.23333333333323</v>
      </c>
      <c r="H192" s="279">
        <v>667.53333333333319</v>
      </c>
      <c r="I192" s="279">
        <v>676.71666666666658</v>
      </c>
      <c r="J192" s="279">
        <v>687.68333333333317</v>
      </c>
      <c r="K192" s="277">
        <v>665.75</v>
      </c>
      <c r="L192" s="277">
        <v>645.6</v>
      </c>
      <c r="M192" s="277">
        <v>39.901139999999998</v>
      </c>
    </row>
    <row r="193" spans="1:13">
      <c r="A193" s="301">
        <v>184</v>
      </c>
      <c r="B193" s="277" t="s">
        <v>178</v>
      </c>
      <c r="C193" s="277">
        <v>518.5</v>
      </c>
      <c r="D193" s="279">
        <v>513.9666666666667</v>
      </c>
      <c r="E193" s="279">
        <v>507.93333333333339</v>
      </c>
      <c r="F193" s="279">
        <v>497.36666666666667</v>
      </c>
      <c r="G193" s="279">
        <v>491.33333333333337</v>
      </c>
      <c r="H193" s="279">
        <v>524.53333333333342</v>
      </c>
      <c r="I193" s="279">
        <v>530.56666666666672</v>
      </c>
      <c r="J193" s="279">
        <v>541.13333333333344</v>
      </c>
      <c r="K193" s="277">
        <v>520</v>
      </c>
      <c r="L193" s="277">
        <v>503.4</v>
      </c>
      <c r="M193" s="277">
        <v>100.80179</v>
      </c>
    </row>
    <row r="194" spans="1:13">
      <c r="A194" s="301">
        <v>185</v>
      </c>
      <c r="B194" s="277" t="s">
        <v>179</v>
      </c>
      <c r="C194" s="277">
        <v>479.05</v>
      </c>
      <c r="D194" s="279">
        <v>479.68333333333334</v>
      </c>
      <c r="E194" s="279">
        <v>461.56666666666666</v>
      </c>
      <c r="F194" s="279">
        <v>444.08333333333331</v>
      </c>
      <c r="G194" s="279">
        <v>425.96666666666664</v>
      </c>
      <c r="H194" s="279">
        <v>497.16666666666669</v>
      </c>
      <c r="I194" s="279">
        <v>515.2833333333333</v>
      </c>
      <c r="J194" s="279">
        <v>532.76666666666665</v>
      </c>
      <c r="K194" s="277">
        <v>497.8</v>
      </c>
      <c r="L194" s="277">
        <v>462.2</v>
      </c>
      <c r="M194" s="277">
        <v>56.163730000000001</v>
      </c>
    </row>
    <row r="195" spans="1:13">
      <c r="A195" s="301">
        <v>186</v>
      </c>
      <c r="B195" s="277" t="s">
        <v>282</v>
      </c>
      <c r="C195" s="277">
        <v>554.85</v>
      </c>
      <c r="D195" s="279">
        <v>562.83333333333337</v>
      </c>
      <c r="E195" s="279">
        <v>542.11666666666679</v>
      </c>
      <c r="F195" s="279">
        <v>529.38333333333344</v>
      </c>
      <c r="G195" s="279">
        <v>508.66666666666686</v>
      </c>
      <c r="H195" s="279">
        <v>575.56666666666672</v>
      </c>
      <c r="I195" s="279">
        <v>596.28333333333319</v>
      </c>
      <c r="J195" s="279">
        <v>609.01666666666665</v>
      </c>
      <c r="K195" s="277">
        <v>583.54999999999995</v>
      </c>
      <c r="L195" s="277">
        <v>550.1</v>
      </c>
      <c r="M195" s="277">
        <v>29.213950000000001</v>
      </c>
    </row>
    <row r="196" spans="1:13">
      <c r="A196" s="301">
        <v>187</v>
      </c>
      <c r="B196" s="277" t="s">
        <v>3464</v>
      </c>
      <c r="C196" s="277">
        <v>542.4</v>
      </c>
      <c r="D196" s="279">
        <v>542.1</v>
      </c>
      <c r="E196" s="279">
        <v>537.85</v>
      </c>
      <c r="F196" s="279">
        <v>533.29999999999995</v>
      </c>
      <c r="G196" s="279">
        <v>529.04999999999995</v>
      </c>
      <c r="H196" s="279">
        <v>546.65000000000009</v>
      </c>
      <c r="I196" s="279">
        <v>550.90000000000009</v>
      </c>
      <c r="J196" s="279">
        <v>555.45000000000016</v>
      </c>
      <c r="K196" s="277">
        <v>546.35</v>
      </c>
      <c r="L196" s="277">
        <v>537.54999999999995</v>
      </c>
      <c r="M196" s="277">
        <v>21.279389999999999</v>
      </c>
    </row>
    <row r="197" spans="1:13">
      <c r="A197" s="301">
        <v>188</v>
      </c>
      <c r="B197" s="268" t="s">
        <v>183</v>
      </c>
      <c r="C197" s="268">
        <v>151.44999999999999</v>
      </c>
      <c r="D197" s="308">
        <v>151.43333333333334</v>
      </c>
      <c r="E197" s="308">
        <v>148.56666666666666</v>
      </c>
      <c r="F197" s="308">
        <v>145.68333333333334</v>
      </c>
      <c r="G197" s="308">
        <v>142.81666666666666</v>
      </c>
      <c r="H197" s="308">
        <v>154.31666666666666</v>
      </c>
      <c r="I197" s="308">
        <v>157.18333333333334</v>
      </c>
      <c r="J197" s="308">
        <v>160.06666666666666</v>
      </c>
      <c r="K197" s="268">
        <v>154.30000000000001</v>
      </c>
      <c r="L197" s="268">
        <v>148.55000000000001</v>
      </c>
      <c r="M197" s="268">
        <v>850.57870000000003</v>
      </c>
    </row>
    <row r="198" spans="1:13">
      <c r="A198" s="301">
        <v>189</v>
      </c>
      <c r="B198" s="268" t="s">
        <v>185</v>
      </c>
      <c r="C198" s="268">
        <v>56.8</v>
      </c>
      <c r="D198" s="308">
        <v>57.216666666666661</v>
      </c>
      <c r="E198" s="308">
        <v>56.133333333333326</v>
      </c>
      <c r="F198" s="308">
        <v>55.466666666666661</v>
      </c>
      <c r="G198" s="308">
        <v>54.383333333333326</v>
      </c>
      <c r="H198" s="308">
        <v>57.883333333333326</v>
      </c>
      <c r="I198" s="308">
        <v>58.966666666666654</v>
      </c>
      <c r="J198" s="308">
        <v>59.633333333333326</v>
      </c>
      <c r="K198" s="268">
        <v>58.3</v>
      </c>
      <c r="L198" s="268">
        <v>56.55</v>
      </c>
      <c r="M198" s="268">
        <v>182.17195000000001</v>
      </c>
    </row>
    <row r="199" spans="1:13">
      <c r="A199" s="301">
        <v>190</v>
      </c>
      <c r="B199" s="268" t="s">
        <v>186</v>
      </c>
      <c r="C199" s="268">
        <v>404.6</v>
      </c>
      <c r="D199" s="308">
        <v>405.76666666666665</v>
      </c>
      <c r="E199" s="308">
        <v>401.5333333333333</v>
      </c>
      <c r="F199" s="308">
        <v>398.46666666666664</v>
      </c>
      <c r="G199" s="308">
        <v>394.23333333333329</v>
      </c>
      <c r="H199" s="308">
        <v>408.83333333333331</v>
      </c>
      <c r="I199" s="308">
        <v>413.06666666666666</v>
      </c>
      <c r="J199" s="308">
        <v>416.13333333333333</v>
      </c>
      <c r="K199" s="268">
        <v>410</v>
      </c>
      <c r="L199" s="268">
        <v>402.7</v>
      </c>
      <c r="M199" s="268">
        <v>99.874120000000005</v>
      </c>
    </row>
    <row r="200" spans="1:13">
      <c r="A200" s="301">
        <v>191</v>
      </c>
      <c r="B200" s="268" t="s">
        <v>187</v>
      </c>
      <c r="C200" s="268">
        <v>2503</v>
      </c>
      <c r="D200" s="308">
        <v>2495.9666666666667</v>
      </c>
      <c r="E200" s="308">
        <v>2484.3333333333335</v>
      </c>
      <c r="F200" s="308">
        <v>2465.666666666667</v>
      </c>
      <c r="G200" s="308">
        <v>2454.0333333333338</v>
      </c>
      <c r="H200" s="308">
        <v>2514.6333333333332</v>
      </c>
      <c r="I200" s="308">
        <v>2526.2666666666664</v>
      </c>
      <c r="J200" s="308">
        <v>2544.9333333333329</v>
      </c>
      <c r="K200" s="268">
        <v>2507.6</v>
      </c>
      <c r="L200" s="268">
        <v>2477.3000000000002</v>
      </c>
      <c r="M200" s="268">
        <v>30.740130000000001</v>
      </c>
    </row>
    <row r="201" spans="1:13">
      <c r="A201" s="301">
        <v>192</v>
      </c>
      <c r="B201" s="268" t="s">
        <v>188</v>
      </c>
      <c r="C201" s="268">
        <v>792</v>
      </c>
      <c r="D201" s="308">
        <v>790.08333333333337</v>
      </c>
      <c r="E201" s="308">
        <v>785.91666666666674</v>
      </c>
      <c r="F201" s="308">
        <v>779.83333333333337</v>
      </c>
      <c r="G201" s="308">
        <v>775.66666666666674</v>
      </c>
      <c r="H201" s="308">
        <v>796.16666666666674</v>
      </c>
      <c r="I201" s="308">
        <v>800.33333333333348</v>
      </c>
      <c r="J201" s="308">
        <v>806.41666666666674</v>
      </c>
      <c r="K201" s="268">
        <v>794.25</v>
      </c>
      <c r="L201" s="268">
        <v>784</v>
      </c>
      <c r="M201" s="268">
        <v>42.794530000000002</v>
      </c>
    </row>
    <row r="202" spans="1:13">
      <c r="A202" s="301">
        <v>193</v>
      </c>
      <c r="B202" s="268" t="s">
        <v>189</v>
      </c>
      <c r="C202" s="268">
        <v>1181.7</v>
      </c>
      <c r="D202" s="308">
        <v>1178.4666666666665</v>
      </c>
      <c r="E202" s="308">
        <v>1167.9333333333329</v>
      </c>
      <c r="F202" s="308">
        <v>1154.1666666666665</v>
      </c>
      <c r="G202" s="308">
        <v>1143.633333333333</v>
      </c>
      <c r="H202" s="308">
        <v>1192.2333333333329</v>
      </c>
      <c r="I202" s="308">
        <v>1202.7666666666662</v>
      </c>
      <c r="J202" s="308">
        <v>1216.5333333333328</v>
      </c>
      <c r="K202" s="268">
        <v>1189</v>
      </c>
      <c r="L202" s="268">
        <v>1164.7</v>
      </c>
      <c r="M202" s="268">
        <v>24.637350000000001</v>
      </c>
    </row>
    <row r="203" spans="1:13">
      <c r="A203" s="301">
        <v>194</v>
      </c>
      <c r="B203" s="268" t="s">
        <v>190</v>
      </c>
      <c r="C203" s="268">
        <v>2843.05</v>
      </c>
      <c r="D203" s="308">
        <v>2841.7333333333336</v>
      </c>
      <c r="E203" s="308">
        <v>2818.666666666667</v>
      </c>
      <c r="F203" s="308">
        <v>2794.2833333333333</v>
      </c>
      <c r="G203" s="308">
        <v>2771.2166666666667</v>
      </c>
      <c r="H203" s="308">
        <v>2866.1166666666672</v>
      </c>
      <c r="I203" s="308">
        <v>2889.1833333333338</v>
      </c>
      <c r="J203" s="308">
        <v>2913.5666666666675</v>
      </c>
      <c r="K203" s="268">
        <v>2864.8</v>
      </c>
      <c r="L203" s="268">
        <v>2817.35</v>
      </c>
      <c r="M203" s="268">
        <v>5.1875200000000001</v>
      </c>
    </row>
    <row r="204" spans="1:13">
      <c r="A204" s="301">
        <v>195</v>
      </c>
      <c r="B204" s="268" t="s">
        <v>191</v>
      </c>
      <c r="C204" s="268">
        <v>327.55</v>
      </c>
      <c r="D204" s="308">
        <v>330.68333333333334</v>
      </c>
      <c r="E204" s="308">
        <v>323.36666666666667</v>
      </c>
      <c r="F204" s="308">
        <v>319.18333333333334</v>
      </c>
      <c r="G204" s="308">
        <v>311.86666666666667</v>
      </c>
      <c r="H204" s="308">
        <v>334.86666666666667</v>
      </c>
      <c r="I204" s="308">
        <v>342.18333333333339</v>
      </c>
      <c r="J204" s="308">
        <v>346.36666666666667</v>
      </c>
      <c r="K204" s="268">
        <v>338</v>
      </c>
      <c r="L204" s="268">
        <v>326.5</v>
      </c>
      <c r="M204" s="268">
        <v>10.879860000000001</v>
      </c>
    </row>
    <row r="205" spans="1:13">
      <c r="A205" s="301">
        <v>196</v>
      </c>
      <c r="B205" s="268" t="s">
        <v>550</v>
      </c>
      <c r="C205" s="268">
        <v>755.4</v>
      </c>
      <c r="D205" s="308">
        <v>753.23333333333323</v>
      </c>
      <c r="E205" s="308">
        <v>737.46666666666647</v>
      </c>
      <c r="F205" s="308">
        <v>719.53333333333319</v>
      </c>
      <c r="G205" s="308">
        <v>703.76666666666642</v>
      </c>
      <c r="H205" s="308">
        <v>771.16666666666652</v>
      </c>
      <c r="I205" s="308">
        <v>786.93333333333317</v>
      </c>
      <c r="J205" s="308">
        <v>804.86666666666656</v>
      </c>
      <c r="K205" s="268">
        <v>769</v>
      </c>
      <c r="L205" s="268">
        <v>735.3</v>
      </c>
      <c r="M205" s="268">
        <v>9.8369499999999999</v>
      </c>
    </row>
    <row r="206" spans="1:13">
      <c r="A206" s="301">
        <v>197</v>
      </c>
      <c r="B206" s="268" t="s">
        <v>192</v>
      </c>
      <c r="C206" s="268">
        <v>462.15</v>
      </c>
      <c r="D206" s="308">
        <v>462.65000000000003</v>
      </c>
      <c r="E206" s="308">
        <v>453.30000000000007</v>
      </c>
      <c r="F206" s="308">
        <v>444.45000000000005</v>
      </c>
      <c r="G206" s="308">
        <v>435.10000000000008</v>
      </c>
      <c r="H206" s="308">
        <v>471.50000000000006</v>
      </c>
      <c r="I206" s="308">
        <v>480.85000000000008</v>
      </c>
      <c r="J206" s="308">
        <v>489.70000000000005</v>
      </c>
      <c r="K206" s="268">
        <v>472</v>
      </c>
      <c r="L206" s="268">
        <v>453.8</v>
      </c>
      <c r="M206" s="268">
        <v>44.884239999999998</v>
      </c>
    </row>
    <row r="207" spans="1:13">
      <c r="A207" s="301">
        <v>198</v>
      </c>
      <c r="B207" s="268" t="s">
        <v>193</v>
      </c>
      <c r="C207" s="268">
        <v>1031.3499999999999</v>
      </c>
      <c r="D207" s="308">
        <v>1039.2166666666665</v>
      </c>
      <c r="E207" s="308">
        <v>1020.133333333333</v>
      </c>
      <c r="F207" s="308">
        <v>1008.9166666666665</v>
      </c>
      <c r="G207" s="308">
        <v>989.83333333333303</v>
      </c>
      <c r="H207" s="308">
        <v>1050.4333333333329</v>
      </c>
      <c r="I207" s="308">
        <v>1069.5166666666664</v>
      </c>
      <c r="J207" s="308">
        <v>1080.7333333333329</v>
      </c>
      <c r="K207" s="268">
        <v>1058.3</v>
      </c>
      <c r="L207" s="268">
        <v>1028</v>
      </c>
      <c r="M207" s="268">
        <v>6.3031199999999998</v>
      </c>
    </row>
    <row r="208" spans="1:13">
      <c r="A208" s="301">
        <v>199</v>
      </c>
      <c r="B208" s="268" t="s">
        <v>195</v>
      </c>
      <c r="C208" s="268">
        <v>3974.9</v>
      </c>
      <c r="D208" s="308">
        <v>3959.6</v>
      </c>
      <c r="E208" s="308">
        <v>3935.35</v>
      </c>
      <c r="F208" s="308">
        <v>3895.8</v>
      </c>
      <c r="G208" s="308">
        <v>3871.55</v>
      </c>
      <c r="H208" s="308">
        <v>3999.1499999999996</v>
      </c>
      <c r="I208" s="308">
        <v>4023.3999999999996</v>
      </c>
      <c r="J208" s="308">
        <v>4062.9499999999994</v>
      </c>
      <c r="K208" s="268">
        <v>3983.85</v>
      </c>
      <c r="L208" s="268">
        <v>3920.05</v>
      </c>
      <c r="M208" s="268">
        <v>4.18072</v>
      </c>
    </row>
    <row r="209" spans="1:13">
      <c r="A209" s="301">
        <v>200</v>
      </c>
      <c r="B209" s="268" t="s">
        <v>196</v>
      </c>
      <c r="C209" s="268">
        <v>27.9</v>
      </c>
      <c r="D209" s="308">
        <v>27.849999999999998</v>
      </c>
      <c r="E209" s="308">
        <v>27.349999999999994</v>
      </c>
      <c r="F209" s="308">
        <v>26.799999999999997</v>
      </c>
      <c r="G209" s="308">
        <v>26.299999999999994</v>
      </c>
      <c r="H209" s="308">
        <v>28.399999999999995</v>
      </c>
      <c r="I209" s="308">
        <v>28.900000000000002</v>
      </c>
      <c r="J209" s="308">
        <v>29.449999999999996</v>
      </c>
      <c r="K209" s="268">
        <v>28.35</v>
      </c>
      <c r="L209" s="268">
        <v>27.3</v>
      </c>
      <c r="M209" s="268">
        <v>28.942309999999999</v>
      </c>
    </row>
    <row r="210" spans="1:13">
      <c r="A210" s="301">
        <v>201</v>
      </c>
      <c r="B210" s="268" t="s">
        <v>197</v>
      </c>
      <c r="C210" s="268">
        <v>528.5</v>
      </c>
      <c r="D210" s="308">
        <v>527.9</v>
      </c>
      <c r="E210" s="308">
        <v>522.54999999999995</v>
      </c>
      <c r="F210" s="308">
        <v>516.6</v>
      </c>
      <c r="G210" s="308">
        <v>511.25</v>
      </c>
      <c r="H210" s="308">
        <v>533.84999999999991</v>
      </c>
      <c r="I210" s="308">
        <v>539.20000000000005</v>
      </c>
      <c r="J210" s="308">
        <v>545.14999999999986</v>
      </c>
      <c r="K210" s="268">
        <v>533.25</v>
      </c>
      <c r="L210" s="268">
        <v>521.95000000000005</v>
      </c>
      <c r="M210" s="268">
        <v>39.61768</v>
      </c>
    </row>
    <row r="211" spans="1:13">
      <c r="A211" s="301">
        <v>202</v>
      </c>
      <c r="B211" s="268" t="s">
        <v>563</v>
      </c>
      <c r="C211" s="268">
        <v>727.55</v>
      </c>
      <c r="D211" s="308">
        <v>729.65</v>
      </c>
      <c r="E211" s="308">
        <v>717.9</v>
      </c>
      <c r="F211" s="308">
        <v>708.25</v>
      </c>
      <c r="G211" s="308">
        <v>696.5</v>
      </c>
      <c r="H211" s="308">
        <v>739.3</v>
      </c>
      <c r="I211" s="308">
        <v>751.05</v>
      </c>
      <c r="J211" s="308">
        <v>760.69999999999993</v>
      </c>
      <c r="K211" s="268">
        <v>741.4</v>
      </c>
      <c r="L211" s="268">
        <v>720</v>
      </c>
      <c r="M211" s="268">
        <v>1.27338</v>
      </c>
    </row>
    <row r="212" spans="1:13">
      <c r="A212" s="301">
        <v>203</v>
      </c>
      <c r="B212" s="268" t="s">
        <v>284</v>
      </c>
      <c r="C212" s="268">
        <v>177.5</v>
      </c>
      <c r="D212" s="308">
        <v>177.56666666666669</v>
      </c>
      <c r="E212" s="308">
        <v>175.13333333333338</v>
      </c>
      <c r="F212" s="308">
        <v>172.76666666666668</v>
      </c>
      <c r="G212" s="308">
        <v>170.33333333333337</v>
      </c>
      <c r="H212" s="308">
        <v>179.93333333333339</v>
      </c>
      <c r="I212" s="308">
        <v>182.36666666666673</v>
      </c>
      <c r="J212" s="308">
        <v>184.73333333333341</v>
      </c>
      <c r="K212" s="268">
        <v>180</v>
      </c>
      <c r="L212" s="268">
        <v>175.2</v>
      </c>
      <c r="M212" s="268">
        <v>5.1725399999999997</v>
      </c>
    </row>
    <row r="213" spans="1:13">
      <c r="A213" s="301">
        <v>204</v>
      </c>
      <c r="B213" s="268" t="s">
        <v>199</v>
      </c>
      <c r="C213" s="268">
        <v>686.8</v>
      </c>
      <c r="D213" s="308">
        <v>687.48333333333323</v>
      </c>
      <c r="E213" s="308">
        <v>680.26666666666642</v>
      </c>
      <c r="F213" s="308">
        <v>673.73333333333323</v>
      </c>
      <c r="G213" s="308">
        <v>666.51666666666642</v>
      </c>
      <c r="H213" s="308">
        <v>694.01666666666642</v>
      </c>
      <c r="I213" s="308">
        <v>701.23333333333335</v>
      </c>
      <c r="J213" s="308">
        <v>707.76666666666642</v>
      </c>
      <c r="K213" s="268">
        <v>694.7</v>
      </c>
      <c r="L213" s="268">
        <v>680.95</v>
      </c>
      <c r="M213" s="268">
        <v>25.36636</v>
      </c>
    </row>
    <row r="214" spans="1:13">
      <c r="A214" s="301">
        <v>205</v>
      </c>
      <c r="B214" s="268" t="s">
        <v>569</v>
      </c>
      <c r="C214" s="268">
        <v>2227.0500000000002</v>
      </c>
      <c r="D214" s="308">
        <v>2206.0499999999997</v>
      </c>
      <c r="E214" s="308">
        <v>2172.0999999999995</v>
      </c>
      <c r="F214" s="308">
        <v>2117.1499999999996</v>
      </c>
      <c r="G214" s="308">
        <v>2083.1999999999994</v>
      </c>
      <c r="H214" s="308">
        <v>2260.9999999999995</v>
      </c>
      <c r="I214" s="308">
        <v>2294.9499999999994</v>
      </c>
      <c r="J214" s="308">
        <v>2349.8999999999996</v>
      </c>
      <c r="K214" s="268">
        <v>2240</v>
      </c>
      <c r="L214" s="268">
        <v>2151.1</v>
      </c>
      <c r="M214" s="268">
        <v>1.43035</v>
      </c>
    </row>
    <row r="215" spans="1:13">
      <c r="A215" s="301">
        <v>206</v>
      </c>
      <c r="B215" s="268" t="s">
        <v>200</v>
      </c>
      <c r="C215" s="308">
        <v>312.14999999999998</v>
      </c>
      <c r="D215" s="308">
        <v>309.90000000000003</v>
      </c>
      <c r="E215" s="308">
        <v>306.30000000000007</v>
      </c>
      <c r="F215" s="308">
        <v>300.45000000000005</v>
      </c>
      <c r="G215" s="308">
        <v>296.85000000000008</v>
      </c>
      <c r="H215" s="308">
        <v>315.75000000000006</v>
      </c>
      <c r="I215" s="308">
        <v>319.35000000000008</v>
      </c>
      <c r="J215" s="308">
        <v>325.20000000000005</v>
      </c>
      <c r="K215" s="308">
        <v>313.5</v>
      </c>
      <c r="L215" s="308">
        <v>304.05</v>
      </c>
      <c r="M215" s="308">
        <v>149.94220000000001</v>
      </c>
    </row>
    <row r="216" spans="1:13">
      <c r="A216" s="301">
        <v>207</v>
      </c>
      <c r="B216" s="268" t="s">
        <v>202</v>
      </c>
      <c r="C216" s="308">
        <v>215.85</v>
      </c>
      <c r="D216" s="308">
        <v>216.28333333333333</v>
      </c>
      <c r="E216" s="308">
        <v>213.21666666666667</v>
      </c>
      <c r="F216" s="308">
        <v>210.58333333333334</v>
      </c>
      <c r="G216" s="308">
        <v>207.51666666666668</v>
      </c>
      <c r="H216" s="308">
        <v>218.91666666666666</v>
      </c>
      <c r="I216" s="308">
        <v>221.98333333333332</v>
      </c>
      <c r="J216" s="308">
        <v>224.61666666666665</v>
      </c>
      <c r="K216" s="308">
        <v>219.35</v>
      </c>
      <c r="L216" s="308">
        <v>213.65</v>
      </c>
      <c r="M216" s="308">
        <v>148.76501999999999</v>
      </c>
    </row>
    <row r="217" spans="1:13">
      <c r="A217" s="301"/>
      <c r="B217" s="26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53"/>
      <c r="B1" s="553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44091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50" t="s">
        <v>16</v>
      </c>
      <c r="B9" s="551" t="s">
        <v>18</v>
      </c>
      <c r="C9" s="549" t="s">
        <v>19</v>
      </c>
      <c r="D9" s="549" t="s">
        <v>20</v>
      </c>
      <c r="E9" s="549" t="s">
        <v>21</v>
      </c>
      <c r="F9" s="549"/>
      <c r="G9" s="549"/>
      <c r="H9" s="549" t="s">
        <v>22</v>
      </c>
      <c r="I9" s="549"/>
      <c r="J9" s="549"/>
      <c r="K9" s="274"/>
      <c r="L9" s="281"/>
      <c r="M9" s="282"/>
    </row>
    <row r="10" spans="1:15" ht="42.75" customHeight="1">
      <c r="A10" s="545"/>
      <c r="B10" s="547"/>
      <c r="C10" s="552" t="s">
        <v>23</v>
      </c>
      <c r="D10" s="552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19231.5</v>
      </c>
      <c r="D11" s="279">
        <v>19180.833333333332</v>
      </c>
      <c r="E11" s="279">
        <v>18861.666666666664</v>
      </c>
      <c r="F11" s="279">
        <v>18491.833333333332</v>
      </c>
      <c r="G11" s="279">
        <v>18172.666666666664</v>
      </c>
      <c r="H11" s="279">
        <v>19550.666666666664</v>
      </c>
      <c r="I11" s="279">
        <v>19869.833333333328</v>
      </c>
      <c r="J11" s="279">
        <v>20239.666666666664</v>
      </c>
      <c r="K11" s="277">
        <v>19500</v>
      </c>
      <c r="L11" s="277">
        <v>18811</v>
      </c>
      <c r="M11" s="277">
        <v>3.9050000000000001E-2</v>
      </c>
    </row>
    <row r="12" spans="1:15" ht="12" customHeight="1">
      <c r="A12" s="268">
        <v>2</v>
      </c>
      <c r="B12" s="277" t="s">
        <v>802</v>
      </c>
      <c r="C12" s="278">
        <v>1124.5</v>
      </c>
      <c r="D12" s="279">
        <v>1113.5</v>
      </c>
      <c r="E12" s="279">
        <v>1096</v>
      </c>
      <c r="F12" s="279">
        <v>1067.5</v>
      </c>
      <c r="G12" s="279">
        <v>1050</v>
      </c>
      <c r="H12" s="279">
        <v>1142</v>
      </c>
      <c r="I12" s="279">
        <v>1159.5</v>
      </c>
      <c r="J12" s="279">
        <v>1188</v>
      </c>
      <c r="K12" s="277">
        <v>1131</v>
      </c>
      <c r="L12" s="277">
        <v>1085</v>
      </c>
      <c r="M12" s="277">
        <v>4.2706900000000001</v>
      </c>
    </row>
    <row r="13" spans="1:15" ht="12" customHeight="1">
      <c r="A13" s="268">
        <v>3</v>
      </c>
      <c r="B13" s="277" t="s">
        <v>294</v>
      </c>
      <c r="C13" s="278">
        <v>1387.2</v>
      </c>
      <c r="D13" s="279">
        <v>1397.3666666666668</v>
      </c>
      <c r="E13" s="279">
        <v>1352.7333333333336</v>
      </c>
      <c r="F13" s="279">
        <v>1318.2666666666669</v>
      </c>
      <c r="G13" s="279">
        <v>1273.6333333333337</v>
      </c>
      <c r="H13" s="279">
        <v>1431.8333333333335</v>
      </c>
      <c r="I13" s="279">
        <v>1476.4666666666667</v>
      </c>
      <c r="J13" s="279">
        <v>1510.9333333333334</v>
      </c>
      <c r="K13" s="277">
        <v>1442</v>
      </c>
      <c r="L13" s="277">
        <v>1362.9</v>
      </c>
      <c r="M13" s="277">
        <v>3.5047000000000001</v>
      </c>
    </row>
    <row r="14" spans="1:15" ht="12" customHeight="1">
      <c r="A14" s="268">
        <v>4</v>
      </c>
      <c r="B14" s="277" t="s">
        <v>3119</v>
      </c>
      <c r="C14" s="278">
        <v>908.55</v>
      </c>
      <c r="D14" s="279">
        <v>911.98333333333323</v>
      </c>
      <c r="E14" s="279">
        <v>903.01666666666642</v>
      </c>
      <c r="F14" s="279">
        <v>897.48333333333323</v>
      </c>
      <c r="G14" s="279">
        <v>888.51666666666642</v>
      </c>
      <c r="H14" s="279">
        <v>917.51666666666642</v>
      </c>
      <c r="I14" s="279">
        <v>926.48333333333335</v>
      </c>
      <c r="J14" s="279">
        <v>932.01666666666642</v>
      </c>
      <c r="K14" s="277">
        <v>920.95</v>
      </c>
      <c r="L14" s="277">
        <v>906.45</v>
      </c>
      <c r="M14" s="277">
        <v>0.70043</v>
      </c>
    </row>
    <row r="15" spans="1:15" ht="12" customHeight="1">
      <c r="A15" s="268">
        <v>5</v>
      </c>
      <c r="B15" s="277" t="s">
        <v>295</v>
      </c>
      <c r="C15" s="278">
        <v>16525.099999999999</v>
      </c>
      <c r="D15" s="279">
        <v>16670.266666666666</v>
      </c>
      <c r="E15" s="279">
        <v>16340.583333333332</v>
      </c>
      <c r="F15" s="279">
        <v>16156.066666666666</v>
      </c>
      <c r="G15" s="279">
        <v>15826.383333333331</v>
      </c>
      <c r="H15" s="279">
        <v>16854.783333333333</v>
      </c>
      <c r="I15" s="279">
        <v>17184.466666666667</v>
      </c>
      <c r="J15" s="279">
        <v>17368.983333333334</v>
      </c>
      <c r="K15" s="277">
        <v>16999.95</v>
      </c>
      <c r="L15" s="277">
        <v>16485.75</v>
      </c>
      <c r="M15" s="277">
        <v>0.13869999999999999</v>
      </c>
    </row>
    <row r="16" spans="1:15" ht="12" customHeight="1">
      <c r="A16" s="268">
        <v>6</v>
      </c>
      <c r="B16" s="277" t="s">
        <v>227</v>
      </c>
      <c r="C16" s="278">
        <v>72.650000000000006</v>
      </c>
      <c r="D16" s="279">
        <v>72.816666666666663</v>
      </c>
      <c r="E16" s="279">
        <v>70.833333333333329</v>
      </c>
      <c r="F16" s="279">
        <v>69.016666666666666</v>
      </c>
      <c r="G16" s="279">
        <v>67.033333333333331</v>
      </c>
      <c r="H16" s="279">
        <v>74.633333333333326</v>
      </c>
      <c r="I16" s="279">
        <v>76.616666666666674</v>
      </c>
      <c r="J16" s="279">
        <v>78.433333333333323</v>
      </c>
      <c r="K16" s="277">
        <v>74.8</v>
      </c>
      <c r="L16" s="277">
        <v>71</v>
      </c>
      <c r="M16" s="277">
        <v>48.009889999999999</v>
      </c>
    </row>
    <row r="17" spans="1:13" ht="12" customHeight="1">
      <c r="A17" s="268">
        <v>7</v>
      </c>
      <c r="B17" s="277" t="s">
        <v>228</v>
      </c>
      <c r="C17" s="278">
        <v>137.65</v>
      </c>
      <c r="D17" s="279">
        <v>137.38333333333333</v>
      </c>
      <c r="E17" s="279">
        <v>135.01666666666665</v>
      </c>
      <c r="F17" s="279">
        <v>132.38333333333333</v>
      </c>
      <c r="G17" s="279">
        <v>130.01666666666665</v>
      </c>
      <c r="H17" s="279">
        <v>140.01666666666665</v>
      </c>
      <c r="I17" s="279">
        <v>142.38333333333333</v>
      </c>
      <c r="J17" s="279">
        <v>145.01666666666665</v>
      </c>
      <c r="K17" s="277">
        <v>139.75</v>
      </c>
      <c r="L17" s="277">
        <v>134.75</v>
      </c>
      <c r="M17" s="277">
        <v>15.754860000000001</v>
      </c>
    </row>
    <row r="18" spans="1:13" ht="12" customHeight="1">
      <c r="A18" s="268">
        <v>8</v>
      </c>
      <c r="B18" s="277" t="s">
        <v>38</v>
      </c>
      <c r="C18" s="278">
        <v>1389.7</v>
      </c>
      <c r="D18" s="279">
        <v>1387.3833333333332</v>
      </c>
      <c r="E18" s="279">
        <v>1378.3166666666664</v>
      </c>
      <c r="F18" s="279">
        <v>1366.9333333333332</v>
      </c>
      <c r="G18" s="279">
        <v>1357.8666666666663</v>
      </c>
      <c r="H18" s="279">
        <v>1398.7666666666664</v>
      </c>
      <c r="I18" s="279">
        <v>1407.833333333333</v>
      </c>
      <c r="J18" s="279">
        <v>1419.2166666666665</v>
      </c>
      <c r="K18" s="277">
        <v>1396.45</v>
      </c>
      <c r="L18" s="277">
        <v>1376</v>
      </c>
      <c r="M18" s="277">
        <v>11.34201</v>
      </c>
    </row>
    <row r="19" spans="1:13" ht="12" customHeight="1">
      <c r="A19" s="268">
        <v>9</v>
      </c>
      <c r="B19" s="277" t="s">
        <v>296</v>
      </c>
      <c r="C19" s="278">
        <v>204.75</v>
      </c>
      <c r="D19" s="279">
        <v>206.08333333333334</v>
      </c>
      <c r="E19" s="279">
        <v>201.76666666666668</v>
      </c>
      <c r="F19" s="279">
        <v>198.78333333333333</v>
      </c>
      <c r="G19" s="279">
        <v>194.46666666666667</v>
      </c>
      <c r="H19" s="279">
        <v>209.06666666666669</v>
      </c>
      <c r="I19" s="279">
        <v>213.38333333333335</v>
      </c>
      <c r="J19" s="279">
        <v>216.3666666666667</v>
      </c>
      <c r="K19" s="277">
        <v>210.4</v>
      </c>
      <c r="L19" s="277">
        <v>203.1</v>
      </c>
      <c r="M19" s="277">
        <v>23.262630000000001</v>
      </c>
    </row>
    <row r="20" spans="1:13" ht="12" customHeight="1">
      <c r="A20" s="268">
        <v>10</v>
      </c>
      <c r="B20" s="277" t="s">
        <v>297</v>
      </c>
      <c r="C20" s="278">
        <v>675.55</v>
      </c>
      <c r="D20" s="279">
        <v>672.15</v>
      </c>
      <c r="E20" s="279">
        <v>646.4</v>
      </c>
      <c r="F20" s="279">
        <v>617.25</v>
      </c>
      <c r="G20" s="279">
        <v>591.5</v>
      </c>
      <c r="H20" s="279">
        <v>701.3</v>
      </c>
      <c r="I20" s="279">
        <v>727.05</v>
      </c>
      <c r="J20" s="279">
        <v>756.19999999999993</v>
      </c>
      <c r="K20" s="277">
        <v>697.9</v>
      </c>
      <c r="L20" s="277">
        <v>643</v>
      </c>
      <c r="M20" s="277">
        <v>39.3581</v>
      </c>
    </row>
    <row r="21" spans="1:13" ht="12" customHeight="1">
      <c r="A21" s="268">
        <v>11</v>
      </c>
      <c r="B21" s="277" t="s">
        <v>41</v>
      </c>
      <c r="C21" s="278">
        <v>353.55</v>
      </c>
      <c r="D21" s="279">
        <v>352.86666666666673</v>
      </c>
      <c r="E21" s="279">
        <v>349.63333333333344</v>
      </c>
      <c r="F21" s="279">
        <v>345.7166666666667</v>
      </c>
      <c r="G21" s="279">
        <v>342.48333333333341</v>
      </c>
      <c r="H21" s="279">
        <v>356.78333333333347</v>
      </c>
      <c r="I21" s="279">
        <v>360.01666666666671</v>
      </c>
      <c r="J21" s="279">
        <v>363.93333333333351</v>
      </c>
      <c r="K21" s="277">
        <v>356.1</v>
      </c>
      <c r="L21" s="277">
        <v>348.95</v>
      </c>
      <c r="M21" s="277">
        <v>19.981000000000002</v>
      </c>
    </row>
    <row r="22" spans="1:13" ht="12" customHeight="1">
      <c r="A22" s="268">
        <v>12</v>
      </c>
      <c r="B22" s="277" t="s">
        <v>43</v>
      </c>
      <c r="C22" s="278">
        <v>37.15</v>
      </c>
      <c r="D22" s="279">
        <v>37.216666666666669</v>
      </c>
      <c r="E22" s="279">
        <v>37.033333333333339</v>
      </c>
      <c r="F22" s="279">
        <v>36.916666666666671</v>
      </c>
      <c r="G22" s="279">
        <v>36.733333333333341</v>
      </c>
      <c r="H22" s="279">
        <v>37.333333333333336</v>
      </c>
      <c r="I22" s="279">
        <v>37.516666666666673</v>
      </c>
      <c r="J22" s="279">
        <v>37.633333333333333</v>
      </c>
      <c r="K22" s="277">
        <v>37.4</v>
      </c>
      <c r="L22" s="277">
        <v>37.1</v>
      </c>
      <c r="M22" s="277">
        <v>30.972660000000001</v>
      </c>
    </row>
    <row r="23" spans="1:13">
      <c r="A23" s="268">
        <v>13</v>
      </c>
      <c r="B23" s="277" t="s">
        <v>298</v>
      </c>
      <c r="C23" s="278">
        <v>267.7</v>
      </c>
      <c r="D23" s="279">
        <v>268.64999999999998</v>
      </c>
      <c r="E23" s="279">
        <v>264.39999999999998</v>
      </c>
      <c r="F23" s="279">
        <v>261.10000000000002</v>
      </c>
      <c r="G23" s="279">
        <v>256.85000000000002</v>
      </c>
      <c r="H23" s="279">
        <v>271.94999999999993</v>
      </c>
      <c r="I23" s="279">
        <v>276.19999999999993</v>
      </c>
      <c r="J23" s="279">
        <v>279.49999999999989</v>
      </c>
      <c r="K23" s="277">
        <v>272.89999999999998</v>
      </c>
      <c r="L23" s="277">
        <v>265.35000000000002</v>
      </c>
      <c r="M23" s="277">
        <v>3.91621</v>
      </c>
    </row>
    <row r="24" spans="1:13">
      <c r="A24" s="268">
        <v>14</v>
      </c>
      <c r="B24" s="277" t="s">
        <v>299</v>
      </c>
      <c r="C24" s="278">
        <v>236.85</v>
      </c>
      <c r="D24" s="279">
        <v>238.9</v>
      </c>
      <c r="E24" s="279">
        <v>232.95000000000002</v>
      </c>
      <c r="F24" s="279">
        <v>229.05</v>
      </c>
      <c r="G24" s="279">
        <v>223.10000000000002</v>
      </c>
      <c r="H24" s="279">
        <v>242.8</v>
      </c>
      <c r="I24" s="279">
        <v>248.75</v>
      </c>
      <c r="J24" s="279">
        <v>252.65</v>
      </c>
      <c r="K24" s="277">
        <v>244.85</v>
      </c>
      <c r="L24" s="277">
        <v>235</v>
      </c>
      <c r="M24" s="277">
        <v>4.5673000000000004</v>
      </c>
    </row>
    <row r="25" spans="1:13">
      <c r="A25" s="268">
        <v>15</v>
      </c>
      <c r="B25" s="277" t="s">
        <v>300</v>
      </c>
      <c r="C25" s="278">
        <v>258.14999999999998</v>
      </c>
      <c r="D25" s="279">
        <v>254.44999999999996</v>
      </c>
      <c r="E25" s="279">
        <v>249.89999999999992</v>
      </c>
      <c r="F25" s="279">
        <v>241.64999999999995</v>
      </c>
      <c r="G25" s="279">
        <v>237.09999999999991</v>
      </c>
      <c r="H25" s="279">
        <v>262.69999999999993</v>
      </c>
      <c r="I25" s="279">
        <v>267.24999999999994</v>
      </c>
      <c r="J25" s="279">
        <v>275.49999999999994</v>
      </c>
      <c r="K25" s="277">
        <v>259</v>
      </c>
      <c r="L25" s="277">
        <v>246.2</v>
      </c>
      <c r="M25" s="277">
        <v>5.6904199999999996</v>
      </c>
    </row>
    <row r="26" spans="1:13">
      <c r="A26" s="268">
        <v>16</v>
      </c>
      <c r="B26" s="277" t="s">
        <v>832</v>
      </c>
      <c r="C26" s="278">
        <v>3015.1</v>
      </c>
      <c r="D26" s="279">
        <v>3022.7000000000003</v>
      </c>
      <c r="E26" s="279">
        <v>2967.4000000000005</v>
      </c>
      <c r="F26" s="279">
        <v>2919.7000000000003</v>
      </c>
      <c r="G26" s="279">
        <v>2864.4000000000005</v>
      </c>
      <c r="H26" s="279">
        <v>3070.4000000000005</v>
      </c>
      <c r="I26" s="279">
        <v>3125.7000000000007</v>
      </c>
      <c r="J26" s="279">
        <v>3173.4000000000005</v>
      </c>
      <c r="K26" s="277">
        <v>3078</v>
      </c>
      <c r="L26" s="277">
        <v>2975</v>
      </c>
      <c r="M26" s="277">
        <v>0.43707000000000001</v>
      </c>
    </row>
    <row r="27" spans="1:13">
      <c r="A27" s="268">
        <v>17</v>
      </c>
      <c r="B27" s="277" t="s">
        <v>292</v>
      </c>
      <c r="C27" s="278">
        <v>1809.6</v>
      </c>
      <c r="D27" s="279">
        <v>1819.3</v>
      </c>
      <c r="E27" s="279">
        <v>1784.9499999999998</v>
      </c>
      <c r="F27" s="279">
        <v>1760.3</v>
      </c>
      <c r="G27" s="279">
        <v>1725.9499999999998</v>
      </c>
      <c r="H27" s="279">
        <v>1843.9499999999998</v>
      </c>
      <c r="I27" s="279">
        <v>1878.2999999999997</v>
      </c>
      <c r="J27" s="279">
        <v>1902.9499999999998</v>
      </c>
      <c r="K27" s="277">
        <v>1853.65</v>
      </c>
      <c r="L27" s="277">
        <v>1794.65</v>
      </c>
      <c r="M27" s="277">
        <v>0.27955999999999998</v>
      </c>
    </row>
    <row r="28" spans="1:13">
      <c r="A28" s="268">
        <v>18</v>
      </c>
      <c r="B28" s="277" t="s">
        <v>229</v>
      </c>
      <c r="C28" s="278">
        <v>1526.1</v>
      </c>
      <c r="D28" s="279">
        <v>1529.9333333333334</v>
      </c>
      <c r="E28" s="279">
        <v>1511.1666666666667</v>
      </c>
      <c r="F28" s="279">
        <v>1496.2333333333333</v>
      </c>
      <c r="G28" s="279">
        <v>1477.4666666666667</v>
      </c>
      <c r="H28" s="279">
        <v>1544.8666666666668</v>
      </c>
      <c r="I28" s="279">
        <v>1563.6333333333332</v>
      </c>
      <c r="J28" s="279">
        <v>1578.5666666666668</v>
      </c>
      <c r="K28" s="277">
        <v>1548.7</v>
      </c>
      <c r="L28" s="277">
        <v>1515</v>
      </c>
      <c r="M28" s="277">
        <v>1.30664</v>
      </c>
    </row>
    <row r="29" spans="1:13">
      <c r="A29" s="268">
        <v>19</v>
      </c>
      <c r="B29" s="277" t="s">
        <v>301</v>
      </c>
      <c r="C29" s="278">
        <v>2127.4499999999998</v>
      </c>
      <c r="D29" s="279">
        <v>2144.35</v>
      </c>
      <c r="E29" s="279">
        <v>2104.75</v>
      </c>
      <c r="F29" s="279">
        <v>2082.0500000000002</v>
      </c>
      <c r="G29" s="279">
        <v>2042.4500000000003</v>
      </c>
      <c r="H29" s="279">
        <v>2167.0499999999997</v>
      </c>
      <c r="I29" s="279">
        <v>2206.6499999999992</v>
      </c>
      <c r="J29" s="279">
        <v>2229.3499999999995</v>
      </c>
      <c r="K29" s="277">
        <v>2183.9499999999998</v>
      </c>
      <c r="L29" s="277">
        <v>2121.65</v>
      </c>
      <c r="M29" s="277">
        <v>5.4210000000000001E-2</v>
      </c>
    </row>
    <row r="30" spans="1:13">
      <c r="A30" s="268">
        <v>20</v>
      </c>
      <c r="B30" s="277" t="s">
        <v>230</v>
      </c>
      <c r="C30" s="278">
        <v>2823.8</v>
      </c>
      <c r="D30" s="279">
        <v>2836.25</v>
      </c>
      <c r="E30" s="279">
        <v>2799.55</v>
      </c>
      <c r="F30" s="279">
        <v>2775.3</v>
      </c>
      <c r="G30" s="279">
        <v>2738.6000000000004</v>
      </c>
      <c r="H30" s="279">
        <v>2860.5</v>
      </c>
      <c r="I30" s="279">
        <v>2897.2</v>
      </c>
      <c r="J30" s="279">
        <v>2921.45</v>
      </c>
      <c r="K30" s="277">
        <v>2872.95</v>
      </c>
      <c r="L30" s="277">
        <v>2812</v>
      </c>
      <c r="M30" s="277">
        <v>1.52176</v>
      </c>
    </row>
    <row r="31" spans="1:13">
      <c r="A31" s="268">
        <v>21</v>
      </c>
      <c r="B31" s="277" t="s">
        <v>870</v>
      </c>
      <c r="C31" s="278">
        <v>3368</v>
      </c>
      <c r="D31" s="279">
        <v>3382.6666666666665</v>
      </c>
      <c r="E31" s="279">
        <v>3345.333333333333</v>
      </c>
      <c r="F31" s="279">
        <v>3322.6666666666665</v>
      </c>
      <c r="G31" s="279">
        <v>3285.333333333333</v>
      </c>
      <c r="H31" s="279">
        <v>3405.333333333333</v>
      </c>
      <c r="I31" s="279">
        <v>3442.6666666666661</v>
      </c>
      <c r="J31" s="279">
        <v>3465.333333333333</v>
      </c>
      <c r="K31" s="277">
        <v>3420</v>
      </c>
      <c r="L31" s="277">
        <v>3360</v>
      </c>
      <c r="M31" s="277">
        <v>0.19098999999999999</v>
      </c>
    </row>
    <row r="32" spans="1:13">
      <c r="A32" s="268">
        <v>22</v>
      </c>
      <c r="B32" s="277" t="s">
        <v>303</v>
      </c>
      <c r="C32" s="278">
        <v>125.45</v>
      </c>
      <c r="D32" s="279">
        <v>124.86666666666667</v>
      </c>
      <c r="E32" s="279">
        <v>123.58333333333334</v>
      </c>
      <c r="F32" s="279">
        <v>121.71666666666667</v>
      </c>
      <c r="G32" s="279">
        <v>120.43333333333334</v>
      </c>
      <c r="H32" s="279">
        <v>126.73333333333335</v>
      </c>
      <c r="I32" s="279">
        <v>128.01666666666668</v>
      </c>
      <c r="J32" s="279">
        <v>129.88333333333335</v>
      </c>
      <c r="K32" s="277">
        <v>126.15</v>
      </c>
      <c r="L32" s="277">
        <v>123</v>
      </c>
      <c r="M32" s="277">
        <v>6.7465599999999997</v>
      </c>
    </row>
    <row r="33" spans="1:13">
      <c r="A33" s="268">
        <v>23</v>
      </c>
      <c r="B33" s="277" t="s">
        <v>45</v>
      </c>
      <c r="C33" s="278">
        <v>776.9</v>
      </c>
      <c r="D33" s="279">
        <v>780.6</v>
      </c>
      <c r="E33" s="279">
        <v>767.6</v>
      </c>
      <c r="F33" s="279">
        <v>758.3</v>
      </c>
      <c r="G33" s="279">
        <v>745.3</v>
      </c>
      <c r="H33" s="279">
        <v>789.90000000000009</v>
      </c>
      <c r="I33" s="279">
        <v>802.90000000000009</v>
      </c>
      <c r="J33" s="279">
        <v>812.20000000000016</v>
      </c>
      <c r="K33" s="277">
        <v>793.6</v>
      </c>
      <c r="L33" s="277">
        <v>771.3</v>
      </c>
      <c r="M33" s="277">
        <v>12.950189999999999</v>
      </c>
    </row>
    <row r="34" spans="1:13">
      <c r="A34" s="268">
        <v>24</v>
      </c>
      <c r="B34" s="277" t="s">
        <v>304</v>
      </c>
      <c r="C34" s="278">
        <v>2018.35</v>
      </c>
      <c r="D34" s="279">
        <v>2020.7666666666667</v>
      </c>
      <c r="E34" s="279">
        <v>1986.5333333333333</v>
      </c>
      <c r="F34" s="279">
        <v>1954.7166666666667</v>
      </c>
      <c r="G34" s="279">
        <v>1920.4833333333333</v>
      </c>
      <c r="H34" s="279">
        <v>2052.583333333333</v>
      </c>
      <c r="I34" s="279">
        <v>2086.8166666666666</v>
      </c>
      <c r="J34" s="279">
        <v>2118.6333333333332</v>
      </c>
      <c r="K34" s="277">
        <v>2055</v>
      </c>
      <c r="L34" s="277">
        <v>1988.95</v>
      </c>
      <c r="M34" s="277">
        <v>3.06724</v>
      </c>
    </row>
    <row r="35" spans="1:13">
      <c r="A35" s="268">
        <v>25</v>
      </c>
      <c r="B35" s="277" t="s">
        <v>46</v>
      </c>
      <c r="C35" s="278">
        <v>218.6</v>
      </c>
      <c r="D35" s="279">
        <v>218.55000000000004</v>
      </c>
      <c r="E35" s="279">
        <v>216.10000000000008</v>
      </c>
      <c r="F35" s="279">
        <v>213.60000000000005</v>
      </c>
      <c r="G35" s="279">
        <v>211.15000000000009</v>
      </c>
      <c r="H35" s="279">
        <v>221.05000000000007</v>
      </c>
      <c r="I35" s="279">
        <v>223.50000000000006</v>
      </c>
      <c r="J35" s="279">
        <v>226.00000000000006</v>
      </c>
      <c r="K35" s="277">
        <v>221</v>
      </c>
      <c r="L35" s="277">
        <v>216.05</v>
      </c>
      <c r="M35" s="277">
        <v>48.917560000000002</v>
      </c>
    </row>
    <row r="36" spans="1:13">
      <c r="A36" s="268">
        <v>26</v>
      </c>
      <c r="B36" s="277" t="s">
        <v>293</v>
      </c>
      <c r="C36" s="278">
        <v>2774.65</v>
      </c>
      <c r="D36" s="279">
        <v>2774.3666666666668</v>
      </c>
      <c r="E36" s="279">
        <v>2711.9333333333334</v>
      </c>
      <c r="F36" s="279">
        <v>2649.2166666666667</v>
      </c>
      <c r="G36" s="279">
        <v>2586.7833333333333</v>
      </c>
      <c r="H36" s="279">
        <v>2837.0833333333335</v>
      </c>
      <c r="I36" s="279">
        <v>2899.5166666666669</v>
      </c>
      <c r="J36" s="279">
        <v>2962.2333333333336</v>
      </c>
      <c r="K36" s="277">
        <v>2836.8</v>
      </c>
      <c r="L36" s="277">
        <v>2711.65</v>
      </c>
      <c r="M36" s="277">
        <v>0.71303000000000005</v>
      </c>
    </row>
    <row r="37" spans="1:13">
      <c r="A37" s="268">
        <v>27</v>
      </c>
      <c r="B37" s="277" t="s">
        <v>302</v>
      </c>
      <c r="C37" s="278">
        <v>966.1</v>
      </c>
      <c r="D37" s="279">
        <v>952.69999999999993</v>
      </c>
      <c r="E37" s="279">
        <v>930.39999999999986</v>
      </c>
      <c r="F37" s="279">
        <v>894.69999999999993</v>
      </c>
      <c r="G37" s="279">
        <v>872.39999999999986</v>
      </c>
      <c r="H37" s="279">
        <v>988.39999999999986</v>
      </c>
      <c r="I37" s="279">
        <v>1010.6999999999998</v>
      </c>
      <c r="J37" s="279">
        <v>1046.3999999999999</v>
      </c>
      <c r="K37" s="277">
        <v>975</v>
      </c>
      <c r="L37" s="277">
        <v>917</v>
      </c>
      <c r="M37" s="277">
        <v>7.6984399999999997</v>
      </c>
    </row>
    <row r="38" spans="1:13">
      <c r="A38" s="268">
        <v>28</v>
      </c>
      <c r="B38" s="277" t="s">
        <v>47</v>
      </c>
      <c r="C38" s="278">
        <v>1688.9</v>
      </c>
      <c r="D38" s="279">
        <v>1701.7833333333335</v>
      </c>
      <c r="E38" s="279">
        <v>1665.166666666667</v>
      </c>
      <c r="F38" s="279">
        <v>1641.4333333333334</v>
      </c>
      <c r="G38" s="279">
        <v>1604.8166666666668</v>
      </c>
      <c r="H38" s="279">
        <v>1725.5166666666671</v>
      </c>
      <c r="I38" s="279">
        <v>1762.1333333333334</v>
      </c>
      <c r="J38" s="279">
        <v>1785.8666666666672</v>
      </c>
      <c r="K38" s="277">
        <v>1738.4</v>
      </c>
      <c r="L38" s="277">
        <v>1678.05</v>
      </c>
      <c r="M38" s="277">
        <v>20.779869999999999</v>
      </c>
    </row>
    <row r="39" spans="1:13">
      <c r="A39" s="268">
        <v>29</v>
      </c>
      <c r="B39" s="277" t="s">
        <v>48</v>
      </c>
      <c r="C39" s="278">
        <v>128.6</v>
      </c>
      <c r="D39" s="279">
        <v>127.89999999999999</v>
      </c>
      <c r="E39" s="279">
        <v>126.69999999999999</v>
      </c>
      <c r="F39" s="279">
        <v>124.8</v>
      </c>
      <c r="G39" s="279">
        <v>123.6</v>
      </c>
      <c r="H39" s="279">
        <v>129.79999999999998</v>
      </c>
      <c r="I39" s="279">
        <v>131</v>
      </c>
      <c r="J39" s="279">
        <v>132.89999999999998</v>
      </c>
      <c r="K39" s="277">
        <v>129.1</v>
      </c>
      <c r="L39" s="277">
        <v>126</v>
      </c>
      <c r="M39" s="277">
        <v>62.118699999999997</v>
      </c>
    </row>
    <row r="40" spans="1:13">
      <c r="A40" s="268">
        <v>30</v>
      </c>
      <c r="B40" s="277" t="s">
        <v>305</v>
      </c>
      <c r="C40" s="278">
        <v>136.05000000000001</v>
      </c>
      <c r="D40" s="279">
        <v>137.18333333333334</v>
      </c>
      <c r="E40" s="279">
        <v>134.36666666666667</v>
      </c>
      <c r="F40" s="279">
        <v>132.68333333333334</v>
      </c>
      <c r="G40" s="279">
        <v>129.86666666666667</v>
      </c>
      <c r="H40" s="279">
        <v>138.86666666666667</v>
      </c>
      <c r="I40" s="279">
        <v>141.68333333333334</v>
      </c>
      <c r="J40" s="279">
        <v>143.36666666666667</v>
      </c>
      <c r="K40" s="277">
        <v>140</v>
      </c>
      <c r="L40" s="277">
        <v>135.5</v>
      </c>
      <c r="M40" s="277">
        <v>1.55606</v>
      </c>
    </row>
    <row r="41" spans="1:13">
      <c r="A41" s="268">
        <v>31</v>
      </c>
      <c r="B41" s="277" t="s">
        <v>937</v>
      </c>
      <c r="C41" s="278">
        <v>228.3</v>
      </c>
      <c r="D41" s="279">
        <v>226.55000000000004</v>
      </c>
      <c r="E41" s="279">
        <v>223.45000000000007</v>
      </c>
      <c r="F41" s="279">
        <v>218.60000000000002</v>
      </c>
      <c r="G41" s="279">
        <v>215.50000000000006</v>
      </c>
      <c r="H41" s="279">
        <v>231.40000000000009</v>
      </c>
      <c r="I41" s="279">
        <v>234.50000000000006</v>
      </c>
      <c r="J41" s="279">
        <v>239.35000000000011</v>
      </c>
      <c r="K41" s="277">
        <v>229.65</v>
      </c>
      <c r="L41" s="277">
        <v>221.7</v>
      </c>
      <c r="M41" s="277">
        <v>0.37075999999999998</v>
      </c>
    </row>
    <row r="42" spans="1:13">
      <c r="A42" s="268">
        <v>32</v>
      </c>
      <c r="B42" s="277" t="s">
        <v>306</v>
      </c>
      <c r="C42" s="278">
        <v>70.75</v>
      </c>
      <c r="D42" s="279">
        <v>71.333333333333329</v>
      </c>
      <c r="E42" s="279">
        <v>69.916666666666657</v>
      </c>
      <c r="F42" s="279">
        <v>69.083333333333329</v>
      </c>
      <c r="G42" s="279">
        <v>67.666666666666657</v>
      </c>
      <c r="H42" s="279">
        <v>72.166666666666657</v>
      </c>
      <c r="I42" s="279">
        <v>73.583333333333314</v>
      </c>
      <c r="J42" s="279">
        <v>74.416666666666657</v>
      </c>
      <c r="K42" s="277">
        <v>72.75</v>
      </c>
      <c r="L42" s="277">
        <v>70.5</v>
      </c>
      <c r="M42" s="277">
        <v>8.4593699999999998</v>
      </c>
    </row>
    <row r="43" spans="1:13">
      <c r="A43" s="268">
        <v>33</v>
      </c>
      <c r="B43" s="277" t="s">
        <v>49</v>
      </c>
      <c r="C43" s="278">
        <v>78.900000000000006</v>
      </c>
      <c r="D43" s="279">
        <v>78.583333333333329</v>
      </c>
      <c r="E43" s="279">
        <v>76.766666666666652</v>
      </c>
      <c r="F43" s="279">
        <v>74.633333333333326</v>
      </c>
      <c r="G43" s="279">
        <v>72.816666666666649</v>
      </c>
      <c r="H43" s="279">
        <v>80.716666666666654</v>
      </c>
      <c r="I43" s="279">
        <v>82.533333333333346</v>
      </c>
      <c r="J43" s="279">
        <v>84.666666666666657</v>
      </c>
      <c r="K43" s="277">
        <v>80.400000000000006</v>
      </c>
      <c r="L43" s="277">
        <v>76.45</v>
      </c>
      <c r="M43" s="277">
        <v>683.01183000000003</v>
      </c>
    </row>
    <row r="44" spans="1:13">
      <c r="A44" s="268">
        <v>34</v>
      </c>
      <c r="B44" s="277" t="s">
        <v>51</v>
      </c>
      <c r="C44" s="278">
        <v>2012.1</v>
      </c>
      <c r="D44" s="279">
        <v>2011.0833333333333</v>
      </c>
      <c r="E44" s="279">
        <v>1995.1666666666665</v>
      </c>
      <c r="F44" s="279">
        <v>1978.2333333333333</v>
      </c>
      <c r="G44" s="279">
        <v>1962.3166666666666</v>
      </c>
      <c r="H44" s="279">
        <v>2028.0166666666664</v>
      </c>
      <c r="I44" s="279">
        <v>2043.9333333333329</v>
      </c>
      <c r="J44" s="279">
        <v>2060.8666666666663</v>
      </c>
      <c r="K44" s="277">
        <v>2027</v>
      </c>
      <c r="L44" s="277">
        <v>1994.15</v>
      </c>
      <c r="M44" s="277">
        <v>17.177399999999999</v>
      </c>
    </row>
    <row r="45" spans="1:13">
      <c r="A45" s="268">
        <v>35</v>
      </c>
      <c r="B45" s="277" t="s">
        <v>307</v>
      </c>
      <c r="C45" s="278">
        <v>133.15</v>
      </c>
      <c r="D45" s="279">
        <v>133.19999999999999</v>
      </c>
      <c r="E45" s="279">
        <v>131.89999999999998</v>
      </c>
      <c r="F45" s="279">
        <v>130.64999999999998</v>
      </c>
      <c r="G45" s="279">
        <v>129.34999999999997</v>
      </c>
      <c r="H45" s="279">
        <v>134.44999999999999</v>
      </c>
      <c r="I45" s="279">
        <v>135.75</v>
      </c>
      <c r="J45" s="279">
        <v>137</v>
      </c>
      <c r="K45" s="277">
        <v>134.5</v>
      </c>
      <c r="L45" s="277">
        <v>131.94999999999999</v>
      </c>
      <c r="M45" s="277">
        <v>1.2504599999999999</v>
      </c>
    </row>
    <row r="46" spans="1:13">
      <c r="A46" s="268">
        <v>36</v>
      </c>
      <c r="B46" s="277" t="s">
        <v>309</v>
      </c>
      <c r="C46" s="278">
        <v>1185.3499999999999</v>
      </c>
      <c r="D46" s="279">
        <v>1193.75</v>
      </c>
      <c r="E46" s="279">
        <v>1173.5999999999999</v>
      </c>
      <c r="F46" s="279">
        <v>1161.8499999999999</v>
      </c>
      <c r="G46" s="279">
        <v>1141.6999999999998</v>
      </c>
      <c r="H46" s="279">
        <v>1205.5</v>
      </c>
      <c r="I46" s="279">
        <v>1225.6500000000001</v>
      </c>
      <c r="J46" s="279">
        <v>1237.4000000000001</v>
      </c>
      <c r="K46" s="277">
        <v>1213.9000000000001</v>
      </c>
      <c r="L46" s="277">
        <v>1182</v>
      </c>
      <c r="M46" s="277">
        <v>1.41259</v>
      </c>
    </row>
    <row r="47" spans="1:13">
      <c r="A47" s="268">
        <v>37</v>
      </c>
      <c r="B47" s="277" t="s">
        <v>308</v>
      </c>
      <c r="C47" s="278">
        <v>4329.55</v>
      </c>
      <c r="D47" s="279">
        <v>4344.5166666666664</v>
      </c>
      <c r="E47" s="279">
        <v>4290.0333333333328</v>
      </c>
      <c r="F47" s="279">
        <v>4250.5166666666664</v>
      </c>
      <c r="G47" s="279">
        <v>4196.0333333333328</v>
      </c>
      <c r="H47" s="279">
        <v>4384.0333333333328</v>
      </c>
      <c r="I47" s="279">
        <v>4438.5166666666664</v>
      </c>
      <c r="J47" s="279">
        <v>4478.0333333333328</v>
      </c>
      <c r="K47" s="277">
        <v>4399</v>
      </c>
      <c r="L47" s="277">
        <v>4305</v>
      </c>
      <c r="M47" s="277">
        <v>0.52846000000000004</v>
      </c>
    </row>
    <row r="48" spans="1:13">
      <c r="A48" s="268">
        <v>38</v>
      </c>
      <c r="B48" s="277" t="s">
        <v>310</v>
      </c>
      <c r="C48" s="278">
        <v>6948.7</v>
      </c>
      <c r="D48" s="279">
        <v>6873.8666666666659</v>
      </c>
      <c r="E48" s="279">
        <v>6727.9833333333318</v>
      </c>
      <c r="F48" s="279">
        <v>6507.2666666666655</v>
      </c>
      <c r="G48" s="279">
        <v>6361.3833333333314</v>
      </c>
      <c r="H48" s="279">
        <v>7094.5833333333321</v>
      </c>
      <c r="I48" s="279">
        <v>7240.4666666666653</v>
      </c>
      <c r="J48" s="279">
        <v>7461.1833333333325</v>
      </c>
      <c r="K48" s="277">
        <v>7019.75</v>
      </c>
      <c r="L48" s="277">
        <v>6653.15</v>
      </c>
      <c r="M48" s="277">
        <v>0.83552999999999999</v>
      </c>
    </row>
    <row r="49" spans="1:13">
      <c r="A49" s="268">
        <v>39</v>
      </c>
      <c r="B49" s="277" t="s">
        <v>226</v>
      </c>
      <c r="C49" s="278">
        <v>713.3</v>
      </c>
      <c r="D49" s="279">
        <v>708.1</v>
      </c>
      <c r="E49" s="279">
        <v>701.2</v>
      </c>
      <c r="F49" s="279">
        <v>689.1</v>
      </c>
      <c r="G49" s="279">
        <v>682.2</v>
      </c>
      <c r="H49" s="279">
        <v>720.2</v>
      </c>
      <c r="I49" s="279">
        <v>727.09999999999991</v>
      </c>
      <c r="J49" s="279">
        <v>739.2</v>
      </c>
      <c r="K49" s="277">
        <v>715</v>
      </c>
      <c r="L49" s="277">
        <v>696</v>
      </c>
      <c r="M49" s="277">
        <v>4.6978900000000001</v>
      </c>
    </row>
    <row r="50" spans="1:13">
      <c r="A50" s="268">
        <v>40</v>
      </c>
      <c r="B50" s="277" t="s">
        <v>53</v>
      </c>
      <c r="C50" s="278">
        <v>832.1</v>
      </c>
      <c r="D50" s="279">
        <v>835.51666666666677</v>
      </c>
      <c r="E50" s="279">
        <v>819.68333333333351</v>
      </c>
      <c r="F50" s="279">
        <v>807.26666666666677</v>
      </c>
      <c r="G50" s="279">
        <v>791.43333333333351</v>
      </c>
      <c r="H50" s="279">
        <v>847.93333333333351</v>
      </c>
      <c r="I50" s="279">
        <v>863.76666666666677</v>
      </c>
      <c r="J50" s="279">
        <v>876.18333333333351</v>
      </c>
      <c r="K50" s="277">
        <v>851.35</v>
      </c>
      <c r="L50" s="277">
        <v>823.1</v>
      </c>
      <c r="M50" s="277">
        <v>95.48142</v>
      </c>
    </row>
    <row r="51" spans="1:13">
      <c r="A51" s="268">
        <v>41</v>
      </c>
      <c r="B51" s="277" t="s">
        <v>311</v>
      </c>
      <c r="C51" s="278">
        <v>526.79999999999995</v>
      </c>
      <c r="D51" s="279">
        <v>533.75</v>
      </c>
      <c r="E51" s="279">
        <v>518.04999999999995</v>
      </c>
      <c r="F51" s="279">
        <v>509.29999999999995</v>
      </c>
      <c r="G51" s="279">
        <v>493.59999999999991</v>
      </c>
      <c r="H51" s="279">
        <v>542.5</v>
      </c>
      <c r="I51" s="279">
        <v>558.20000000000005</v>
      </c>
      <c r="J51" s="279">
        <v>566.95000000000005</v>
      </c>
      <c r="K51" s="277">
        <v>549.45000000000005</v>
      </c>
      <c r="L51" s="277">
        <v>525</v>
      </c>
      <c r="M51" s="277">
        <v>6.3331499999999998</v>
      </c>
    </row>
    <row r="52" spans="1:13">
      <c r="A52" s="268">
        <v>42</v>
      </c>
      <c r="B52" s="277" t="s">
        <v>55</v>
      </c>
      <c r="C52" s="278">
        <v>446</v>
      </c>
      <c r="D52" s="279">
        <v>445.5333333333333</v>
      </c>
      <c r="E52" s="279">
        <v>440.46666666666658</v>
      </c>
      <c r="F52" s="279">
        <v>434.93333333333328</v>
      </c>
      <c r="G52" s="279">
        <v>429.86666666666656</v>
      </c>
      <c r="H52" s="279">
        <v>451.06666666666661</v>
      </c>
      <c r="I52" s="279">
        <v>456.13333333333333</v>
      </c>
      <c r="J52" s="279">
        <v>461.66666666666663</v>
      </c>
      <c r="K52" s="277">
        <v>450.6</v>
      </c>
      <c r="L52" s="277">
        <v>440</v>
      </c>
      <c r="M52" s="277">
        <v>200.19657000000001</v>
      </c>
    </row>
    <row r="53" spans="1:13">
      <c r="A53" s="268">
        <v>43</v>
      </c>
      <c r="B53" s="277" t="s">
        <v>56</v>
      </c>
      <c r="C53" s="278">
        <v>3037.95</v>
      </c>
      <c r="D53" s="279">
        <v>3008.1166666666668</v>
      </c>
      <c r="E53" s="279">
        <v>2967.2333333333336</v>
      </c>
      <c r="F53" s="279">
        <v>2896.5166666666669</v>
      </c>
      <c r="G53" s="279">
        <v>2855.6333333333337</v>
      </c>
      <c r="H53" s="279">
        <v>3078.8333333333335</v>
      </c>
      <c r="I53" s="279">
        <v>3119.7166666666667</v>
      </c>
      <c r="J53" s="279">
        <v>3190.4333333333334</v>
      </c>
      <c r="K53" s="277">
        <v>3049</v>
      </c>
      <c r="L53" s="277">
        <v>2937.4</v>
      </c>
      <c r="M53" s="277">
        <v>18.659790000000001</v>
      </c>
    </row>
    <row r="54" spans="1:13">
      <c r="A54" s="268">
        <v>44</v>
      </c>
      <c r="B54" s="277" t="s">
        <v>315</v>
      </c>
      <c r="C54" s="278">
        <v>184.2</v>
      </c>
      <c r="D54" s="279">
        <v>184.85</v>
      </c>
      <c r="E54" s="279">
        <v>182.45</v>
      </c>
      <c r="F54" s="279">
        <v>180.7</v>
      </c>
      <c r="G54" s="279">
        <v>178.29999999999998</v>
      </c>
      <c r="H54" s="279">
        <v>186.6</v>
      </c>
      <c r="I54" s="279">
        <v>189.00000000000003</v>
      </c>
      <c r="J54" s="279">
        <v>190.75</v>
      </c>
      <c r="K54" s="277">
        <v>187.25</v>
      </c>
      <c r="L54" s="277">
        <v>183.1</v>
      </c>
      <c r="M54" s="277">
        <v>3.4475899999999999</v>
      </c>
    </row>
    <row r="55" spans="1:13">
      <c r="A55" s="268">
        <v>45</v>
      </c>
      <c r="B55" s="277" t="s">
        <v>316</v>
      </c>
      <c r="C55" s="278">
        <v>510.9</v>
      </c>
      <c r="D55" s="279">
        <v>505.5</v>
      </c>
      <c r="E55" s="279">
        <v>496.6</v>
      </c>
      <c r="F55" s="279">
        <v>482.3</v>
      </c>
      <c r="G55" s="279">
        <v>473.40000000000003</v>
      </c>
      <c r="H55" s="279">
        <v>519.79999999999995</v>
      </c>
      <c r="I55" s="279">
        <v>528.70000000000005</v>
      </c>
      <c r="J55" s="279">
        <v>543</v>
      </c>
      <c r="K55" s="277">
        <v>514.4</v>
      </c>
      <c r="L55" s="277">
        <v>491.2</v>
      </c>
      <c r="M55" s="277">
        <v>4.8029000000000002</v>
      </c>
    </row>
    <row r="56" spans="1:13">
      <c r="A56" s="268">
        <v>46</v>
      </c>
      <c r="B56" s="277" t="s">
        <v>58</v>
      </c>
      <c r="C56" s="278">
        <v>6145.95</v>
      </c>
      <c r="D56" s="279">
        <v>6162.3499999999995</v>
      </c>
      <c r="E56" s="279">
        <v>6084.7499999999991</v>
      </c>
      <c r="F56" s="279">
        <v>6023.5499999999993</v>
      </c>
      <c r="G56" s="279">
        <v>5945.9499999999989</v>
      </c>
      <c r="H56" s="279">
        <v>6223.5499999999993</v>
      </c>
      <c r="I56" s="279">
        <v>6301.15</v>
      </c>
      <c r="J56" s="279">
        <v>6362.3499999999995</v>
      </c>
      <c r="K56" s="277">
        <v>6239.95</v>
      </c>
      <c r="L56" s="277">
        <v>6101.15</v>
      </c>
      <c r="M56" s="277">
        <v>4.0327799999999998</v>
      </c>
    </row>
    <row r="57" spans="1:13">
      <c r="A57" s="268">
        <v>47</v>
      </c>
      <c r="B57" s="277" t="s">
        <v>232</v>
      </c>
      <c r="C57" s="278">
        <v>2518.1999999999998</v>
      </c>
      <c r="D57" s="279">
        <v>2516.7333333333331</v>
      </c>
      <c r="E57" s="279">
        <v>2501.4666666666662</v>
      </c>
      <c r="F57" s="279">
        <v>2484.7333333333331</v>
      </c>
      <c r="G57" s="279">
        <v>2469.4666666666662</v>
      </c>
      <c r="H57" s="279">
        <v>2533.4666666666662</v>
      </c>
      <c r="I57" s="279">
        <v>2548.7333333333336</v>
      </c>
      <c r="J57" s="279">
        <v>2565.4666666666662</v>
      </c>
      <c r="K57" s="277">
        <v>2532</v>
      </c>
      <c r="L57" s="277">
        <v>2500</v>
      </c>
      <c r="M57" s="277">
        <v>0.15916</v>
      </c>
    </row>
    <row r="58" spans="1:13">
      <c r="A58" s="268">
        <v>48</v>
      </c>
      <c r="B58" s="277" t="s">
        <v>59</v>
      </c>
      <c r="C58" s="278">
        <v>3521.5</v>
      </c>
      <c r="D58" s="279">
        <v>3523.5166666666664</v>
      </c>
      <c r="E58" s="279">
        <v>3479.6333333333328</v>
      </c>
      <c r="F58" s="279">
        <v>3437.7666666666664</v>
      </c>
      <c r="G58" s="279">
        <v>3393.8833333333328</v>
      </c>
      <c r="H58" s="279">
        <v>3565.3833333333328</v>
      </c>
      <c r="I58" s="279">
        <v>3609.266666666666</v>
      </c>
      <c r="J58" s="279">
        <v>3651.1333333333328</v>
      </c>
      <c r="K58" s="277">
        <v>3567.4</v>
      </c>
      <c r="L58" s="277">
        <v>3481.65</v>
      </c>
      <c r="M58" s="277">
        <v>39.077210000000001</v>
      </c>
    </row>
    <row r="59" spans="1:13">
      <c r="A59" s="268">
        <v>49</v>
      </c>
      <c r="B59" s="277" t="s">
        <v>60</v>
      </c>
      <c r="C59" s="278">
        <v>1365.85</v>
      </c>
      <c r="D59" s="279">
        <v>1375.1833333333332</v>
      </c>
      <c r="E59" s="279">
        <v>1338.7666666666664</v>
      </c>
      <c r="F59" s="279">
        <v>1311.6833333333332</v>
      </c>
      <c r="G59" s="279">
        <v>1275.2666666666664</v>
      </c>
      <c r="H59" s="279">
        <v>1402.2666666666664</v>
      </c>
      <c r="I59" s="279">
        <v>1438.6833333333329</v>
      </c>
      <c r="J59" s="279">
        <v>1465.7666666666664</v>
      </c>
      <c r="K59" s="277">
        <v>1411.6</v>
      </c>
      <c r="L59" s="277">
        <v>1348.1</v>
      </c>
      <c r="M59" s="277">
        <v>6.4516799999999996</v>
      </c>
    </row>
    <row r="60" spans="1:13" ht="12" customHeight="1">
      <c r="A60" s="268">
        <v>50</v>
      </c>
      <c r="B60" s="277" t="s">
        <v>317</v>
      </c>
      <c r="C60" s="278">
        <v>118.9</v>
      </c>
      <c r="D60" s="279">
        <v>119.53333333333335</v>
      </c>
      <c r="E60" s="279">
        <v>117.76666666666669</v>
      </c>
      <c r="F60" s="279">
        <v>116.63333333333335</v>
      </c>
      <c r="G60" s="279">
        <v>114.8666666666667</v>
      </c>
      <c r="H60" s="279">
        <v>120.66666666666669</v>
      </c>
      <c r="I60" s="279">
        <v>122.43333333333334</v>
      </c>
      <c r="J60" s="279">
        <v>123.56666666666668</v>
      </c>
      <c r="K60" s="277">
        <v>121.3</v>
      </c>
      <c r="L60" s="277">
        <v>118.4</v>
      </c>
      <c r="M60" s="277">
        <v>3.5070199999999998</v>
      </c>
    </row>
    <row r="61" spans="1:13">
      <c r="A61" s="268">
        <v>51</v>
      </c>
      <c r="B61" s="277" t="s">
        <v>318</v>
      </c>
      <c r="C61" s="278">
        <v>155.30000000000001</v>
      </c>
      <c r="D61" s="279">
        <v>155.70000000000002</v>
      </c>
      <c r="E61" s="279">
        <v>153.65000000000003</v>
      </c>
      <c r="F61" s="279">
        <v>152.00000000000003</v>
      </c>
      <c r="G61" s="279">
        <v>149.95000000000005</v>
      </c>
      <c r="H61" s="279">
        <v>157.35000000000002</v>
      </c>
      <c r="I61" s="279">
        <v>159.40000000000003</v>
      </c>
      <c r="J61" s="279">
        <v>161.05000000000001</v>
      </c>
      <c r="K61" s="277">
        <v>157.75</v>
      </c>
      <c r="L61" s="277">
        <v>154.05000000000001</v>
      </c>
      <c r="M61" s="277">
        <v>7.75115</v>
      </c>
    </row>
    <row r="62" spans="1:13">
      <c r="A62" s="268">
        <v>52</v>
      </c>
      <c r="B62" s="277" t="s">
        <v>233</v>
      </c>
      <c r="C62" s="278">
        <v>305.10000000000002</v>
      </c>
      <c r="D62" s="279">
        <v>305.26666666666665</v>
      </c>
      <c r="E62" s="279">
        <v>302.83333333333331</v>
      </c>
      <c r="F62" s="279">
        <v>300.56666666666666</v>
      </c>
      <c r="G62" s="279">
        <v>298.13333333333333</v>
      </c>
      <c r="H62" s="279">
        <v>307.5333333333333</v>
      </c>
      <c r="I62" s="279">
        <v>309.9666666666667</v>
      </c>
      <c r="J62" s="279">
        <v>312.23333333333329</v>
      </c>
      <c r="K62" s="277">
        <v>307.7</v>
      </c>
      <c r="L62" s="277">
        <v>303</v>
      </c>
      <c r="M62" s="277">
        <v>72.709019999999995</v>
      </c>
    </row>
    <row r="63" spans="1:13">
      <c r="A63" s="268">
        <v>53</v>
      </c>
      <c r="B63" s="277" t="s">
        <v>61</v>
      </c>
      <c r="C63" s="278">
        <v>46.45</v>
      </c>
      <c r="D63" s="279">
        <v>46.333333333333336</v>
      </c>
      <c r="E63" s="279">
        <v>45.966666666666669</v>
      </c>
      <c r="F63" s="279">
        <v>45.483333333333334</v>
      </c>
      <c r="G63" s="279">
        <v>45.116666666666667</v>
      </c>
      <c r="H63" s="279">
        <v>46.81666666666667</v>
      </c>
      <c r="I63" s="279">
        <v>47.18333333333333</v>
      </c>
      <c r="J63" s="279">
        <v>47.666666666666671</v>
      </c>
      <c r="K63" s="277">
        <v>46.7</v>
      </c>
      <c r="L63" s="277">
        <v>45.85</v>
      </c>
      <c r="M63" s="277">
        <v>105.19165</v>
      </c>
    </row>
    <row r="64" spans="1:13">
      <c r="A64" s="268">
        <v>54</v>
      </c>
      <c r="B64" s="277" t="s">
        <v>62</v>
      </c>
      <c r="C64" s="278">
        <v>46.1</v>
      </c>
      <c r="D64" s="279">
        <v>46.20000000000001</v>
      </c>
      <c r="E64" s="279">
        <v>45.200000000000017</v>
      </c>
      <c r="F64" s="279">
        <v>44.300000000000004</v>
      </c>
      <c r="G64" s="279">
        <v>43.300000000000011</v>
      </c>
      <c r="H64" s="279">
        <v>47.100000000000023</v>
      </c>
      <c r="I64" s="279">
        <v>48.100000000000009</v>
      </c>
      <c r="J64" s="279">
        <v>49.000000000000028</v>
      </c>
      <c r="K64" s="277">
        <v>47.2</v>
      </c>
      <c r="L64" s="277">
        <v>45.3</v>
      </c>
      <c r="M64" s="277">
        <v>27.847799999999999</v>
      </c>
    </row>
    <row r="65" spans="1:13">
      <c r="A65" s="268">
        <v>55</v>
      </c>
      <c r="B65" s="277" t="s">
        <v>312</v>
      </c>
      <c r="C65" s="278">
        <v>1539.85</v>
      </c>
      <c r="D65" s="279">
        <v>1545.0333333333335</v>
      </c>
      <c r="E65" s="279">
        <v>1518.2166666666672</v>
      </c>
      <c r="F65" s="279">
        <v>1496.5833333333337</v>
      </c>
      <c r="G65" s="279">
        <v>1469.7666666666673</v>
      </c>
      <c r="H65" s="279">
        <v>1566.666666666667</v>
      </c>
      <c r="I65" s="279">
        <v>1593.4833333333331</v>
      </c>
      <c r="J65" s="279">
        <v>1615.1166666666668</v>
      </c>
      <c r="K65" s="277">
        <v>1571.85</v>
      </c>
      <c r="L65" s="277">
        <v>1523.4</v>
      </c>
      <c r="M65" s="277">
        <v>0.41454000000000002</v>
      </c>
    </row>
    <row r="66" spans="1:13">
      <c r="A66" s="268">
        <v>56</v>
      </c>
      <c r="B66" s="277" t="s">
        <v>63</v>
      </c>
      <c r="C66" s="278">
        <v>1329.05</v>
      </c>
      <c r="D66" s="279">
        <v>1332.0333333333333</v>
      </c>
      <c r="E66" s="279">
        <v>1317.0166666666667</v>
      </c>
      <c r="F66" s="279">
        <v>1304.9833333333333</v>
      </c>
      <c r="G66" s="279">
        <v>1289.9666666666667</v>
      </c>
      <c r="H66" s="279">
        <v>1344.0666666666666</v>
      </c>
      <c r="I66" s="279">
        <v>1359.083333333333</v>
      </c>
      <c r="J66" s="279">
        <v>1371.1166666666666</v>
      </c>
      <c r="K66" s="277">
        <v>1347.05</v>
      </c>
      <c r="L66" s="277">
        <v>1320</v>
      </c>
      <c r="M66" s="277">
        <v>6.87941</v>
      </c>
    </row>
    <row r="67" spans="1:13">
      <c r="A67" s="268">
        <v>57</v>
      </c>
      <c r="B67" s="277" t="s">
        <v>320</v>
      </c>
      <c r="C67" s="278">
        <v>6018.55</v>
      </c>
      <c r="D67" s="279">
        <v>6037.8499999999995</v>
      </c>
      <c r="E67" s="279">
        <v>5950.6999999999989</v>
      </c>
      <c r="F67" s="279">
        <v>5882.8499999999995</v>
      </c>
      <c r="G67" s="279">
        <v>5795.6999999999989</v>
      </c>
      <c r="H67" s="279">
        <v>6105.6999999999989</v>
      </c>
      <c r="I67" s="279">
        <v>6192.8499999999985</v>
      </c>
      <c r="J67" s="279">
        <v>6260.6999999999989</v>
      </c>
      <c r="K67" s="277">
        <v>6125</v>
      </c>
      <c r="L67" s="277">
        <v>5970</v>
      </c>
      <c r="M67" s="277">
        <v>0.14435000000000001</v>
      </c>
    </row>
    <row r="68" spans="1:13">
      <c r="A68" s="268">
        <v>58</v>
      </c>
      <c r="B68" s="277" t="s">
        <v>234</v>
      </c>
      <c r="C68" s="278">
        <v>1447.15</v>
      </c>
      <c r="D68" s="279">
        <v>1432.4666666666665</v>
      </c>
      <c r="E68" s="279">
        <v>1405.9333333333329</v>
      </c>
      <c r="F68" s="279">
        <v>1364.7166666666665</v>
      </c>
      <c r="G68" s="279">
        <v>1338.1833333333329</v>
      </c>
      <c r="H68" s="279">
        <v>1473.6833333333329</v>
      </c>
      <c r="I68" s="279">
        <v>1500.2166666666662</v>
      </c>
      <c r="J68" s="279">
        <v>1541.4333333333329</v>
      </c>
      <c r="K68" s="277">
        <v>1459</v>
      </c>
      <c r="L68" s="277">
        <v>1391.25</v>
      </c>
      <c r="M68" s="277">
        <v>2.61673</v>
      </c>
    </row>
    <row r="69" spans="1:13">
      <c r="A69" s="268">
        <v>59</v>
      </c>
      <c r="B69" s="277" t="s">
        <v>321</v>
      </c>
      <c r="C69" s="278">
        <v>315.64999999999998</v>
      </c>
      <c r="D69" s="279">
        <v>313.48333333333329</v>
      </c>
      <c r="E69" s="279">
        <v>309.76666666666659</v>
      </c>
      <c r="F69" s="279">
        <v>303.88333333333333</v>
      </c>
      <c r="G69" s="279">
        <v>300.16666666666663</v>
      </c>
      <c r="H69" s="279">
        <v>319.36666666666656</v>
      </c>
      <c r="I69" s="279">
        <v>323.08333333333326</v>
      </c>
      <c r="J69" s="279">
        <v>328.96666666666653</v>
      </c>
      <c r="K69" s="277">
        <v>317.2</v>
      </c>
      <c r="L69" s="277">
        <v>307.60000000000002</v>
      </c>
      <c r="M69" s="277">
        <v>6.6218300000000001</v>
      </c>
    </row>
    <row r="70" spans="1:13">
      <c r="A70" s="268">
        <v>60</v>
      </c>
      <c r="B70" s="277" t="s">
        <v>65</v>
      </c>
      <c r="C70" s="278">
        <v>103.45</v>
      </c>
      <c r="D70" s="279">
        <v>103.75</v>
      </c>
      <c r="E70" s="279">
        <v>102</v>
      </c>
      <c r="F70" s="279">
        <v>100.55</v>
      </c>
      <c r="G70" s="279">
        <v>98.8</v>
      </c>
      <c r="H70" s="279">
        <v>105.2</v>
      </c>
      <c r="I70" s="279">
        <v>106.95</v>
      </c>
      <c r="J70" s="279">
        <v>108.4</v>
      </c>
      <c r="K70" s="277">
        <v>105.5</v>
      </c>
      <c r="L70" s="277">
        <v>102.3</v>
      </c>
      <c r="M70" s="277">
        <v>48.785800000000002</v>
      </c>
    </row>
    <row r="71" spans="1:13">
      <c r="A71" s="268">
        <v>61</v>
      </c>
      <c r="B71" s="277" t="s">
        <v>313</v>
      </c>
      <c r="C71" s="278">
        <v>642.4</v>
      </c>
      <c r="D71" s="279">
        <v>644.48333333333335</v>
      </c>
      <c r="E71" s="279">
        <v>636.36666666666667</v>
      </c>
      <c r="F71" s="279">
        <v>630.33333333333337</v>
      </c>
      <c r="G71" s="279">
        <v>622.2166666666667</v>
      </c>
      <c r="H71" s="279">
        <v>650.51666666666665</v>
      </c>
      <c r="I71" s="279">
        <v>658.63333333333344</v>
      </c>
      <c r="J71" s="279">
        <v>664.66666666666663</v>
      </c>
      <c r="K71" s="277">
        <v>652.6</v>
      </c>
      <c r="L71" s="277">
        <v>638.45000000000005</v>
      </c>
      <c r="M71" s="277">
        <v>2.2022200000000001</v>
      </c>
    </row>
    <row r="72" spans="1:13">
      <c r="A72" s="268">
        <v>62</v>
      </c>
      <c r="B72" s="277" t="s">
        <v>66</v>
      </c>
      <c r="C72" s="278">
        <v>584.54999999999995</v>
      </c>
      <c r="D72" s="279">
        <v>583.16666666666663</v>
      </c>
      <c r="E72" s="279">
        <v>578.38333333333321</v>
      </c>
      <c r="F72" s="279">
        <v>572.21666666666658</v>
      </c>
      <c r="G72" s="279">
        <v>567.43333333333317</v>
      </c>
      <c r="H72" s="279">
        <v>589.33333333333326</v>
      </c>
      <c r="I72" s="279">
        <v>594.11666666666679</v>
      </c>
      <c r="J72" s="279">
        <v>600.2833333333333</v>
      </c>
      <c r="K72" s="277">
        <v>587.95000000000005</v>
      </c>
      <c r="L72" s="277">
        <v>577</v>
      </c>
      <c r="M72" s="277">
        <v>13.391109999999999</v>
      </c>
    </row>
    <row r="73" spans="1:13">
      <c r="A73" s="268">
        <v>63</v>
      </c>
      <c r="B73" s="277" t="s">
        <v>67</v>
      </c>
      <c r="C73" s="278">
        <v>480.65</v>
      </c>
      <c r="D73" s="279">
        <v>481.08333333333331</v>
      </c>
      <c r="E73" s="279">
        <v>474.61666666666662</v>
      </c>
      <c r="F73" s="279">
        <v>468.58333333333331</v>
      </c>
      <c r="G73" s="279">
        <v>462.11666666666662</v>
      </c>
      <c r="H73" s="279">
        <v>487.11666666666662</v>
      </c>
      <c r="I73" s="279">
        <v>493.58333333333331</v>
      </c>
      <c r="J73" s="279">
        <v>499.61666666666662</v>
      </c>
      <c r="K73" s="277">
        <v>487.55</v>
      </c>
      <c r="L73" s="277">
        <v>475.05</v>
      </c>
      <c r="M73" s="277">
        <v>29.747949999999999</v>
      </c>
    </row>
    <row r="74" spans="1:13">
      <c r="A74" s="268">
        <v>64</v>
      </c>
      <c r="B74" s="277" t="s">
        <v>1045</v>
      </c>
      <c r="C74" s="278">
        <v>10078.700000000001</v>
      </c>
      <c r="D74" s="279">
        <v>9910.85</v>
      </c>
      <c r="E74" s="279">
        <v>9671.75</v>
      </c>
      <c r="F74" s="279">
        <v>9264.7999999999993</v>
      </c>
      <c r="G74" s="279">
        <v>9025.6999999999989</v>
      </c>
      <c r="H74" s="279">
        <v>10317.800000000001</v>
      </c>
      <c r="I74" s="279">
        <v>10556.900000000003</v>
      </c>
      <c r="J74" s="279">
        <v>10963.850000000002</v>
      </c>
      <c r="K74" s="277">
        <v>10149.950000000001</v>
      </c>
      <c r="L74" s="277">
        <v>9503.9</v>
      </c>
      <c r="M74" s="277">
        <v>0.19</v>
      </c>
    </row>
    <row r="75" spans="1:13">
      <c r="A75" s="268">
        <v>65</v>
      </c>
      <c r="B75" s="277" t="s">
        <v>69</v>
      </c>
      <c r="C75" s="278">
        <v>481.75</v>
      </c>
      <c r="D75" s="279">
        <v>484.33333333333331</v>
      </c>
      <c r="E75" s="279">
        <v>477.96666666666664</v>
      </c>
      <c r="F75" s="279">
        <v>474.18333333333334</v>
      </c>
      <c r="G75" s="279">
        <v>467.81666666666666</v>
      </c>
      <c r="H75" s="279">
        <v>488.11666666666662</v>
      </c>
      <c r="I75" s="279">
        <v>494.48333333333329</v>
      </c>
      <c r="J75" s="279">
        <v>498.26666666666659</v>
      </c>
      <c r="K75" s="277">
        <v>490.7</v>
      </c>
      <c r="L75" s="277">
        <v>480.55</v>
      </c>
      <c r="M75" s="277">
        <v>131.33555999999999</v>
      </c>
    </row>
    <row r="76" spans="1:13" s="16" customFormat="1">
      <c r="A76" s="268">
        <v>66</v>
      </c>
      <c r="B76" s="277" t="s">
        <v>70</v>
      </c>
      <c r="C76" s="278">
        <v>35.65</v>
      </c>
      <c r="D76" s="279">
        <v>35.783333333333331</v>
      </c>
      <c r="E76" s="279">
        <v>35.416666666666664</v>
      </c>
      <c r="F76" s="279">
        <v>35.18333333333333</v>
      </c>
      <c r="G76" s="279">
        <v>34.816666666666663</v>
      </c>
      <c r="H76" s="279">
        <v>36.016666666666666</v>
      </c>
      <c r="I76" s="279">
        <v>36.38333333333334</v>
      </c>
      <c r="J76" s="279">
        <v>36.616666666666667</v>
      </c>
      <c r="K76" s="277">
        <v>36.15</v>
      </c>
      <c r="L76" s="277">
        <v>35.549999999999997</v>
      </c>
      <c r="M76" s="277">
        <v>215.99892</v>
      </c>
    </row>
    <row r="77" spans="1:13" s="16" customFormat="1">
      <c r="A77" s="268">
        <v>67</v>
      </c>
      <c r="B77" s="277" t="s">
        <v>71</v>
      </c>
      <c r="C77" s="278">
        <v>438.65</v>
      </c>
      <c r="D77" s="279">
        <v>442.36666666666662</v>
      </c>
      <c r="E77" s="279">
        <v>430.83333333333326</v>
      </c>
      <c r="F77" s="279">
        <v>423.01666666666665</v>
      </c>
      <c r="G77" s="279">
        <v>411.48333333333329</v>
      </c>
      <c r="H77" s="279">
        <v>450.18333333333322</v>
      </c>
      <c r="I77" s="279">
        <v>461.71666666666664</v>
      </c>
      <c r="J77" s="279">
        <v>469.53333333333319</v>
      </c>
      <c r="K77" s="277">
        <v>453.9</v>
      </c>
      <c r="L77" s="277">
        <v>434.55</v>
      </c>
      <c r="M77" s="277">
        <v>100.58926</v>
      </c>
    </row>
    <row r="78" spans="1:13" s="16" customFormat="1">
      <c r="A78" s="268">
        <v>68</v>
      </c>
      <c r="B78" s="277" t="s">
        <v>322</v>
      </c>
      <c r="C78" s="278">
        <v>717.9</v>
      </c>
      <c r="D78" s="279">
        <v>716.30000000000007</v>
      </c>
      <c r="E78" s="279">
        <v>706.60000000000014</v>
      </c>
      <c r="F78" s="279">
        <v>695.30000000000007</v>
      </c>
      <c r="G78" s="279">
        <v>685.60000000000014</v>
      </c>
      <c r="H78" s="279">
        <v>727.60000000000014</v>
      </c>
      <c r="I78" s="279">
        <v>737.30000000000018</v>
      </c>
      <c r="J78" s="279">
        <v>748.60000000000014</v>
      </c>
      <c r="K78" s="277">
        <v>726</v>
      </c>
      <c r="L78" s="277">
        <v>705</v>
      </c>
      <c r="M78" s="277">
        <v>4.3267899999999999</v>
      </c>
    </row>
    <row r="79" spans="1:13" s="16" customFormat="1">
      <c r="A79" s="268">
        <v>69</v>
      </c>
      <c r="B79" s="277" t="s">
        <v>324</v>
      </c>
      <c r="C79" s="278">
        <v>154.4</v>
      </c>
      <c r="D79" s="279">
        <v>154.5</v>
      </c>
      <c r="E79" s="279">
        <v>153.15</v>
      </c>
      <c r="F79" s="279">
        <v>151.9</v>
      </c>
      <c r="G79" s="279">
        <v>150.55000000000001</v>
      </c>
      <c r="H79" s="279">
        <v>155.75</v>
      </c>
      <c r="I79" s="279">
        <v>157.10000000000002</v>
      </c>
      <c r="J79" s="279">
        <v>158.35</v>
      </c>
      <c r="K79" s="277">
        <v>155.85</v>
      </c>
      <c r="L79" s="277">
        <v>153.25</v>
      </c>
      <c r="M79" s="277">
        <v>7.0920699999999997</v>
      </c>
    </row>
    <row r="80" spans="1:13" s="16" customFormat="1">
      <c r="A80" s="268">
        <v>70</v>
      </c>
      <c r="B80" s="277" t="s">
        <v>325</v>
      </c>
      <c r="C80" s="278">
        <v>2766.4</v>
      </c>
      <c r="D80" s="279">
        <v>2805.7999999999997</v>
      </c>
      <c r="E80" s="279">
        <v>2711.5999999999995</v>
      </c>
      <c r="F80" s="279">
        <v>2656.7999999999997</v>
      </c>
      <c r="G80" s="279">
        <v>2562.5999999999995</v>
      </c>
      <c r="H80" s="279">
        <v>2860.5999999999995</v>
      </c>
      <c r="I80" s="279">
        <v>2954.7999999999993</v>
      </c>
      <c r="J80" s="279">
        <v>3009.5999999999995</v>
      </c>
      <c r="K80" s="277">
        <v>2900</v>
      </c>
      <c r="L80" s="277">
        <v>2751</v>
      </c>
      <c r="M80" s="277">
        <v>0.36098000000000002</v>
      </c>
    </row>
    <row r="81" spans="1:13" s="16" customFormat="1">
      <c r="A81" s="268">
        <v>71</v>
      </c>
      <c r="B81" s="277" t="s">
        <v>326</v>
      </c>
      <c r="C81" s="278">
        <v>677.4</v>
      </c>
      <c r="D81" s="279">
        <v>680.43333333333328</v>
      </c>
      <c r="E81" s="279">
        <v>662.96666666666658</v>
      </c>
      <c r="F81" s="279">
        <v>648.5333333333333</v>
      </c>
      <c r="G81" s="279">
        <v>631.06666666666661</v>
      </c>
      <c r="H81" s="279">
        <v>694.86666666666656</v>
      </c>
      <c r="I81" s="279">
        <v>712.33333333333326</v>
      </c>
      <c r="J81" s="279">
        <v>726.76666666666654</v>
      </c>
      <c r="K81" s="277">
        <v>697.9</v>
      </c>
      <c r="L81" s="277">
        <v>666</v>
      </c>
      <c r="M81" s="277">
        <v>1.4805900000000001</v>
      </c>
    </row>
    <row r="82" spans="1:13" s="16" customFormat="1">
      <c r="A82" s="268">
        <v>72</v>
      </c>
      <c r="B82" s="277" t="s">
        <v>327</v>
      </c>
      <c r="C82" s="278">
        <v>69.8</v>
      </c>
      <c r="D82" s="279">
        <v>70.216666666666669</v>
      </c>
      <c r="E82" s="279">
        <v>68.983333333333334</v>
      </c>
      <c r="F82" s="279">
        <v>68.166666666666671</v>
      </c>
      <c r="G82" s="279">
        <v>66.933333333333337</v>
      </c>
      <c r="H82" s="279">
        <v>71.033333333333331</v>
      </c>
      <c r="I82" s="279">
        <v>72.26666666666668</v>
      </c>
      <c r="J82" s="279">
        <v>73.083333333333329</v>
      </c>
      <c r="K82" s="277">
        <v>71.45</v>
      </c>
      <c r="L82" s="277">
        <v>69.400000000000006</v>
      </c>
      <c r="M82" s="277">
        <v>15.762689999999999</v>
      </c>
    </row>
    <row r="83" spans="1:13" s="16" customFormat="1">
      <c r="A83" s="268">
        <v>73</v>
      </c>
      <c r="B83" s="277" t="s">
        <v>72</v>
      </c>
      <c r="C83" s="278">
        <v>13137.3</v>
      </c>
      <c r="D83" s="279">
        <v>13114.233333333332</v>
      </c>
      <c r="E83" s="279">
        <v>12953.616666666663</v>
      </c>
      <c r="F83" s="279">
        <v>12769.933333333331</v>
      </c>
      <c r="G83" s="279">
        <v>12609.316666666662</v>
      </c>
      <c r="H83" s="279">
        <v>13297.916666666664</v>
      </c>
      <c r="I83" s="279">
        <v>13458.533333333333</v>
      </c>
      <c r="J83" s="279">
        <v>13642.216666666665</v>
      </c>
      <c r="K83" s="277">
        <v>13274.85</v>
      </c>
      <c r="L83" s="277">
        <v>12930.55</v>
      </c>
      <c r="M83" s="277">
        <v>0.72399000000000002</v>
      </c>
    </row>
    <row r="84" spans="1:13" s="16" customFormat="1">
      <c r="A84" s="268">
        <v>74</v>
      </c>
      <c r="B84" s="277" t="s">
        <v>74</v>
      </c>
      <c r="C84" s="278">
        <v>413.05</v>
      </c>
      <c r="D84" s="279">
        <v>414.98333333333329</v>
      </c>
      <c r="E84" s="279">
        <v>409.46666666666658</v>
      </c>
      <c r="F84" s="279">
        <v>405.88333333333327</v>
      </c>
      <c r="G84" s="279">
        <v>400.36666666666656</v>
      </c>
      <c r="H84" s="279">
        <v>418.56666666666661</v>
      </c>
      <c r="I84" s="279">
        <v>424.08333333333337</v>
      </c>
      <c r="J84" s="279">
        <v>427.66666666666663</v>
      </c>
      <c r="K84" s="277">
        <v>420.5</v>
      </c>
      <c r="L84" s="277">
        <v>411.4</v>
      </c>
      <c r="M84" s="277">
        <v>50.009979999999999</v>
      </c>
    </row>
    <row r="85" spans="1:13" s="16" customFormat="1">
      <c r="A85" s="268">
        <v>75</v>
      </c>
      <c r="B85" s="277" t="s">
        <v>328</v>
      </c>
      <c r="C85" s="278">
        <v>169.9</v>
      </c>
      <c r="D85" s="279">
        <v>170.95000000000002</v>
      </c>
      <c r="E85" s="279">
        <v>167.25000000000003</v>
      </c>
      <c r="F85" s="279">
        <v>164.60000000000002</v>
      </c>
      <c r="G85" s="279">
        <v>160.90000000000003</v>
      </c>
      <c r="H85" s="279">
        <v>173.60000000000002</v>
      </c>
      <c r="I85" s="279">
        <v>177.3</v>
      </c>
      <c r="J85" s="279">
        <v>179.95000000000002</v>
      </c>
      <c r="K85" s="277">
        <v>174.65</v>
      </c>
      <c r="L85" s="277">
        <v>168.3</v>
      </c>
      <c r="M85" s="277">
        <v>1.60893</v>
      </c>
    </row>
    <row r="86" spans="1:13" s="16" customFormat="1">
      <c r="A86" s="268">
        <v>76</v>
      </c>
      <c r="B86" s="277" t="s">
        <v>75</v>
      </c>
      <c r="C86" s="278">
        <v>3844.5</v>
      </c>
      <c r="D86" s="279">
        <v>3813.8833333333332</v>
      </c>
      <c r="E86" s="279">
        <v>3767.7666666666664</v>
      </c>
      <c r="F86" s="279">
        <v>3691.0333333333333</v>
      </c>
      <c r="G86" s="279">
        <v>3644.9166666666665</v>
      </c>
      <c r="H86" s="279">
        <v>3890.6166666666663</v>
      </c>
      <c r="I86" s="279">
        <v>3936.7333333333331</v>
      </c>
      <c r="J86" s="279">
        <v>4013.4666666666662</v>
      </c>
      <c r="K86" s="277">
        <v>3860</v>
      </c>
      <c r="L86" s="277">
        <v>3737.15</v>
      </c>
      <c r="M86" s="277">
        <v>9.1752599999999997</v>
      </c>
    </row>
    <row r="87" spans="1:13" s="16" customFormat="1">
      <c r="A87" s="268">
        <v>77</v>
      </c>
      <c r="B87" s="277" t="s">
        <v>314</v>
      </c>
      <c r="C87" s="278">
        <v>591.70000000000005</v>
      </c>
      <c r="D87" s="279">
        <v>594.4666666666667</v>
      </c>
      <c r="E87" s="279">
        <v>580.93333333333339</v>
      </c>
      <c r="F87" s="279">
        <v>570.16666666666674</v>
      </c>
      <c r="G87" s="279">
        <v>556.63333333333344</v>
      </c>
      <c r="H87" s="279">
        <v>605.23333333333335</v>
      </c>
      <c r="I87" s="279">
        <v>618.76666666666665</v>
      </c>
      <c r="J87" s="279">
        <v>629.5333333333333</v>
      </c>
      <c r="K87" s="277">
        <v>608</v>
      </c>
      <c r="L87" s="277">
        <v>583.70000000000005</v>
      </c>
      <c r="M87" s="277">
        <v>14.23967</v>
      </c>
    </row>
    <row r="88" spans="1:13" s="16" customFormat="1">
      <c r="A88" s="268">
        <v>78</v>
      </c>
      <c r="B88" s="277" t="s">
        <v>323</v>
      </c>
      <c r="C88" s="278">
        <v>199.7</v>
      </c>
      <c r="D88" s="279">
        <v>193.71666666666667</v>
      </c>
      <c r="E88" s="279">
        <v>182.48333333333335</v>
      </c>
      <c r="F88" s="279">
        <v>165.26666666666668</v>
      </c>
      <c r="G88" s="279">
        <v>154.03333333333336</v>
      </c>
      <c r="H88" s="279">
        <v>210.93333333333334</v>
      </c>
      <c r="I88" s="279">
        <v>222.16666666666663</v>
      </c>
      <c r="J88" s="279">
        <v>239.38333333333333</v>
      </c>
      <c r="K88" s="277">
        <v>204.95</v>
      </c>
      <c r="L88" s="277">
        <v>176.5</v>
      </c>
      <c r="M88" s="277">
        <v>67.586010000000002</v>
      </c>
    </row>
    <row r="89" spans="1:13" s="16" customFormat="1">
      <c r="A89" s="268">
        <v>79</v>
      </c>
      <c r="B89" s="277" t="s">
        <v>76</v>
      </c>
      <c r="C89" s="278">
        <v>388.4</v>
      </c>
      <c r="D89" s="279">
        <v>384.5</v>
      </c>
      <c r="E89" s="279">
        <v>379</v>
      </c>
      <c r="F89" s="279">
        <v>369.6</v>
      </c>
      <c r="G89" s="279">
        <v>364.1</v>
      </c>
      <c r="H89" s="279">
        <v>393.9</v>
      </c>
      <c r="I89" s="279">
        <v>399.4</v>
      </c>
      <c r="J89" s="279">
        <v>408.79999999999995</v>
      </c>
      <c r="K89" s="277">
        <v>390</v>
      </c>
      <c r="L89" s="277">
        <v>375.1</v>
      </c>
      <c r="M89" s="277">
        <v>50.516489999999997</v>
      </c>
    </row>
    <row r="90" spans="1:13" s="16" customFormat="1">
      <c r="A90" s="268">
        <v>80</v>
      </c>
      <c r="B90" s="277" t="s">
        <v>77</v>
      </c>
      <c r="C90" s="278">
        <v>100.25</v>
      </c>
      <c r="D90" s="279">
        <v>100.41666666666667</v>
      </c>
      <c r="E90" s="279">
        <v>99.63333333333334</v>
      </c>
      <c r="F90" s="279">
        <v>99.016666666666666</v>
      </c>
      <c r="G90" s="279">
        <v>98.233333333333334</v>
      </c>
      <c r="H90" s="279">
        <v>101.03333333333335</v>
      </c>
      <c r="I90" s="279">
        <v>101.81666666666668</v>
      </c>
      <c r="J90" s="279">
        <v>102.43333333333335</v>
      </c>
      <c r="K90" s="277">
        <v>101.2</v>
      </c>
      <c r="L90" s="277">
        <v>99.8</v>
      </c>
      <c r="M90" s="277">
        <v>32.081119999999999</v>
      </c>
    </row>
    <row r="91" spans="1:13" s="16" customFormat="1">
      <c r="A91" s="268">
        <v>81</v>
      </c>
      <c r="B91" s="277" t="s">
        <v>332</v>
      </c>
      <c r="C91" s="278">
        <v>450.55</v>
      </c>
      <c r="D91" s="279">
        <v>445.11666666666662</v>
      </c>
      <c r="E91" s="279">
        <v>430.73333333333323</v>
      </c>
      <c r="F91" s="279">
        <v>410.91666666666663</v>
      </c>
      <c r="G91" s="279">
        <v>396.53333333333325</v>
      </c>
      <c r="H91" s="279">
        <v>464.93333333333322</v>
      </c>
      <c r="I91" s="279">
        <v>479.31666666666655</v>
      </c>
      <c r="J91" s="279">
        <v>499.13333333333321</v>
      </c>
      <c r="K91" s="277">
        <v>459.5</v>
      </c>
      <c r="L91" s="277">
        <v>425.3</v>
      </c>
      <c r="M91" s="277">
        <v>16.877089999999999</v>
      </c>
    </row>
    <row r="92" spans="1:13" s="16" customFormat="1">
      <c r="A92" s="268">
        <v>82</v>
      </c>
      <c r="B92" s="277" t="s">
        <v>333</v>
      </c>
      <c r="C92" s="278">
        <v>581.5</v>
      </c>
      <c r="D92" s="279">
        <v>584.75</v>
      </c>
      <c r="E92" s="279">
        <v>574.5</v>
      </c>
      <c r="F92" s="279">
        <v>567.5</v>
      </c>
      <c r="G92" s="279">
        <v>557.25</v>
      </c>
      <c r="H92" s="279">
        <v>591.75</v>
      </c>
      <c r="I92" s="279">
        <v>602</v>
      </c>
      <c r="J92" s="279">
        <v>609</v>
      </c>
      <c r="K92" s="277">
        <v>595</v>
      </c>
      <c r="L92" s="277">
        <v>577.75</v>
      </c>
      <c r="M92" s="277">
        <v>4.0567299999999999</v>
      </c>
    </row>
    <row r="93" spans="1:13" s="16" customFormat="1">
      <c r="A93" s="268">
        <v>83</v>
      </c>
      <c r="B93" s="277" t="s">
        <v>335</v>
      </c>
      <c r="C93" s="278">
        <v>279.55</v>
      </c>
      <c r="D93" s="279">
        <v>279.86666666666673</v>
      </c>
      <c r="E93" s="279">
        <v>274.88333333333344</v>
      </c>
      <c r="F93" s="279">
        <v>270.2166666666667</v>
      </c>
      <c r="G93" s="279">
        <v>265.23333333333341</v>
      </c>
      <c r="H93" s="279">
        <v>284.53333333333347</v>
      </c>
      <c r="I93" s="279">
        <v>289.51666666666671</v>
      </c>
      <c r="J93" s="279">
        <v>294.18333333333351</v>
      </c>
      <c r="K93" s="277">
        <v>284.85000000000002</v>
      </c>
      <c r="L93" s="277">
        <v>275.2</v>
      </c>
      <c r="M93" s="277">
        <v>3.3386300000000002</v>
      </c>
    </row>
    <row r="94" spans="1:13" s="16" customFormat="1">
      <c r="A94" s="268">
        <v>84</v>
      </c>
      <c r="B94" s="277" t="s">
        <v>329</v>
      </c>
      <c r="C94" s="278">
        <v>395.9</v>
      </c>
      <c r="D94" s="279">
        <v>397.41666666666669</v>
      </c>
      <c r="E94" s="279">
        <v>391.78333333333336</v>
      </c>
      <c r="F94" s="279">
        <v>387.66666666666669</v>
      </c>
      <c r="G94" s="279">
        <v>382.03333333333336</v>
      </c>
      <c r="H94" s="279">
        <v>401.53333333333336</v>
      </c>
      <c r="I94" s="279">
        <v>407.16666666666669</v>
      </c>
      <c r="J94" s="279">
        <v>411.28333333333336</v>
      </c>
      <c r="K94" s="277">
        <v>403.05</v>
      </c>
      <c r="L94" s="277">
        <v>393.3</v>
      </c>
      <c r="M94" s="277">
        <v>0.37597000000000003</v>
      </c>
    </row>
    <row r="95" spans="1:13" s="16" customFormat="1">
      <c r="A95" s="268">
        <v>85</v>
      </c>
      <c r="B95" s="277" t="s">
        <v>78</v>
      </c>
      <c r="C95" s="278">
        <v>117.7</v>
      </c>
      <c r="D95" s="279">
        <v>118.33333333333333</v>
      </c>
      <c r="E95" s="279">
        <v>116.36666666666666</v>
      </c>
      <c r="F95" s="279">
        <v>115.03333333333333</v>
      </c>
      <c r="G95" s="279">
        <v>113.06666666666666</v>
      </c>
      <c r="H95" s="279">
        <v>119.66666666666666</v>
      </c>
      <c r="I95" s="279">
        <v>121.63333333333333</v>
      </c>
      <c r="J95" s="279">
        <v>122.96666666666665</v>
      </c>
      <c r="K95" s="277">
        <v>120.3</v>
      </c>
      <c r="L95" s="277">
        <v>117</v>
      </c>
      <c r="M95" s="277">
        <v>19.508500000000002</v>
      </c>
    </row>
    <row r="96" spans="1:13" s="16" customFormat="1">
      <c r="A96" s="268">
        <v>86</v>
      </c>
      <c r="B96" s="277" t="s">
        <v>330</v>
      </c>
      <c r="C96" s="278">
        <v>280.35000000000002</v>
      </c>
      <c r="D96" s="279">
        <v>278.33333333333331</v>
      </c>
      <c r="E96" s="279">
        <v>272.66666666666663</v>
      </c>
      <c r="F96" s="279">
        <v>264.98333333333329</v>
      </c>
      <c r="G96" s="279">
        <v>259.31666666666661</v>
      </c>
      <c r="H96" s="279">
        <v>286.01666666666665</v>
      </c>
      <c r="I96" s="279">
        <v>291.68333333333328</v>
      </c>
      <c r="J96" s="279">
        <v>299.36666666666667</v>
      </c>
      <c r="K96" s="277">
        <v>284</v>
      </c>
      <c r="L96" s="277">
        <v>270.64999999999998</v>
      </c>
      <c r="M96" s="277">
        <v>1.9396100000000001</v>
      </c>
    </row>
    <row r="97" spans="1:13" s="16" customFormat="1">
      <c r="A97" s="268">
        <v>87</v>
      </c>
      <c r="B97" s="277" t="s">
        <v>338</v>
      </c>
      <c r="C97" s="278">
        <v>487.5</v>
      </c>
      <c r="D97" s="279">
        <v>486.95</v>
      </c>
      <c r="E97" s="279">
        <v>479.5</v>
      </c>
      <c r="F97" s="279">
        <v>471.5</v>
      </c>
      <c r="G97" s="279">
        <v>464.05</v>
      </c>
      <c r="H97" s="279">
        <v>494.95</v>
      </c>
      <c r="I97" s="279">
        <v>502.39999999999992</v>
      </c>
      <c r="J97" s="279">
        <v>510.4</v>
      </c>
      <c r="K97" s="277">
        <v>494.4</v>
      </c>
      <c r="L97" s="277">
        <v>478.95</v>
      </c>
      <c r="M97" s="277">
        <v>16.645209999999999</v>
      </c>
    </row>
    <row r="98" spans="1:13" s="16" customFormat="1">
      <c r="A98" s="268">
        <v>88</v>
      </c>
      <c r="B98" s="277" t="s">
        <v>336</v>
      </c>
      <c r="C98" s="278">
        <v>967.6</v>
      </c>
      <c r="D98" s="279">
        <v>965.0333333333333</v>
      </c>
      <c r="E98" s="279">
        <v>946.56666666666661</v>
      </c>
      <c r="F98" s="279">
        <v>925.5333333333333</v>
      </c>
      <c r="G98" s="279">
        <v>907.06666666666661</v>
      </c>
      <c r="H98" s="279">
        <v>986.06666666666661</v>
      </c>
      <c r="I98" s="279">
        <v>1004.5333333333333</v>
      </c>
      <c r="J98" s="279">
        <v>1025.5666666666666</v>
      </c>
      <c r="K98" s="277">
        <v>983.5</v>
      </c>
      <c r="L98" s="277">
        <v>944</v>
      </c>
      <c r="M98" s="277">
        <v>4.9905499999999998</v>
      </c>
    </row>
    <row r="99" spans="1:13" s="16" customFormat="1">
      <c r="A99" s="268">
        <v>89</v>
      </c>
      <c r="B99" s="277" t="s">
        <v>337</v>
      </c>
      <c r="C99" s="278">
        <v>16.399999999999999</v>
      </c>
      <c r="D99" s="279">
        <v>16.433333333333334</v>
      </c>
      <c r="E99" s="279">
        <v>16.266666666666666</v>
      </c>
      <c r="F99" s="279">
        <v>16.133333333333333</v>
      </c>
      <c r="G99" s="279">
        <v>15.966666666666665</v>
      </c>
      <c r="H99" s="279">
        <v>16.566666666666666</v>
      </c>
      <c r="I99" s="279">
        <v>16.733333333333331</v>
      </c>
      <c r="J99" s="279">
        <v>16.866666666666667</v>
      </c>
      <c r="K99" s="277">
        <v>16.600000000000001</v>
      </c>
      <c r="L99" s="277">
        <v>16.3</v>
      </c>
      <c r="M99" s="277">
        <v>4.91615</v>
      </c>
    </row>
    <row r="100" spans="1:13" s="16" customFormat="1">
      <c r="A100" s="268">
        <v>90</v>
      </c>
      <c r="B100" s="277" t="s">
        <v>339</v>
      </c>
      <c r="C100" s="278">
        <v>181.55</v>
      </c>
      <c r="D100" s="279">
        <v>181.33333333333334</v>
      </c>
      <c r="E100" s="279">
        <v>177.66666666666669</v>
      </c>
      <c r="F100" s="279">
        <v>173.78333333333333</v>
      </c>
      <c r="G100" s="279">
        <v>170.11666666666667</v>
      </c>
      <c r="H100" s="279">
        <v>185.2166666666667</v>
      </c>
      <c r="I100" s="279">
        <v>188.88333333333338</v>
      </c>
      <c r="J100" s="279">
        <v>192.76666666666671</v>
      </c>
      <c r="K100" s="277">
        <v>185</v>
      </c>
      <c r="L100" s="277">
        <v>177.45</v>
      </c>
      <c r="M100" s="277">
        <v>4.4589800000000004</v>
      </c>
    </row>
    <row r="101" spans="1:13">
      <c r="A101" s="268">
        <v>91</v>
      </c>
      <c r="B101" s="277" t="s">
        <v>80</v>
      </c>
      <c r="C101" s="278">
        <v>370.5</v>
      </c>
      <c r="D101" s="279">
        <v>369.11666666666662</v>
      </c>
      <c r="E101" s="279">
        <v>361.58333333333326</v>
      </c>
      <c r="F101" s="279">
        <v>352.66666666666663</v>
      </c>
      <c r="G101" s="279">
        <v>345.13333333333327</v>
      </c>
      <c r="H101" s="279">
        <v>378.03333333333325</v>
      </c>
      <c r="I101" s="279">
        <v>385.56666666666666</v>
      </c>
      <c r="J101" s="279">
        <v>394.48333333333323</v>
      </c>
      <c r="K101" s="277">
        <v>376.65</v>
      </c>
      <c r="L101" s="277">
        <v>360.2</v>
      </c>
      <c r="M101" s="277">
        <v>19.82564</v>
      </c>
    </row>
    <row r="102" spans="1:13">
      <c r="A102" s="268">
        <v>92</v>
      </c>
      <c r="B102" s="277" t="s">
        <v>340</v>
      </c>
      <c r="C102" s="278">
        <v>2511.6999999999998</v>
      </c>
      <c r="D102" s="279">
        <v>2517.0499999999997</v>
      </c>
      <c r="E102" s="279">
        <v>2494.6499999999996</v>
      </c>
      <c r="F102" s="279">
        <v>2477.6</v>
      </c>
      <c r="G102" s="279">
        <v>2455.1999999999998</v>
      </c>
      <c r="H102" s="279">
        <v>2534.0999999999995</v>
      </c>
      <c r="I102" s="279">
        <v>2556.5</v>
      </c>
      <c r="J102" s="279">
        <v>2573.5499999999993</v>
      </c>
      <c r="K102" s="277">
        <v>2539.4499999999998</v>
      </c>
      <c r="L102" s="277">
        <v>2500</v>
      </c>
      <c r="M102" s="277">
        <v>5.194E-2</v>
      </c>
    </row>
    <row r="103" spans="1:13">
      <c r="A103" s="268">
        <v>93</v>
      </c>
      <c r="B103" s="277" t="s">
        <v>81</v>
      </c>
      <c r="C103" s="278">
        <v>673.95</v>
      </c>
      <c r="D103" s="279">
        <v>677</v>
      </c>
      <c r="E103" s="279">
        <v>666</v>
      </c>
      <c r="F103" s="279">
        <v>658.05</v>
      </c>
      <c r="G103" s="279">
        <v>647.04999999999995</v>
      </c>
      <c r="H103" s="279">
        <v>684.95</v>
      </c>
      <c r="I103" s="279">
        <v>695.95</v>
      </c>
      <c r="J103" s="279">
        <v>703.90000000000009</v>
      </c>
      <c r="K103" s="277">
        <v>688</v>
      </c>
      <c r="L103" s="277">
        <v>669.05</v>
      </c>
      <c r="M103" s="277">
        <v>5.1347800000000001</v>
      </c>
    </row>
    <row r="104" spans="1:13">
      <c r="A104" s="268">
        <v>94</v>
      </c>
      <c r="B104" s="277" t="s">
        <v>334</v>
      </c>
      <c r="C104" s="278">
        <v>222.95</v>
      </c>
      <c r="D104" s="279">
        <v>225.38333333333333</v>
      </c>
      <c r="E104" s="279">
        <v>217.81666666666666</v>
      </c>
      <c r="F104" s="279">
        <v>212.68333333333334</v>
      </c>
      <c r="G104" s="279">
        <v>205.11666666666667</v>
      </c>
      <c r="H104" s="279">
        <v>230.51666666666665</v>
      </c>
      <c r="I104" s="279">
        <v>238.08333333333331</v>
      </c>
      <c r="J104" s="279">
        <v>243.21666666666664</v>
      </c>
      <c r="K104" s="277">
        <v>232.95</v>
      </c>
      <c r="L104" s="277">
        <v>220.25</v>
      </c>
      <c r="M104" s="277">
        <v>0.89500999999999997</v>
      </c>
    </row>
    <row r="105" spans="1:13">
      <c r="A105" s="268">
        <v>95</v>
      </c>
      <c r="B105" s="277" t="s">
        <v>342</v>
      </c>
      <c r="C105" s="278">
        <v>153.55000000000001</v>
      </c>
      <c r="D105" s="279">
        <v>152</v>
      </c>
      <c r="E105" s="279">
        <v>148.75</v>
      </c>
      <c r="F105" s="279">
        <v>143.94999999999999</v>
      </c>
      <c r="G105" s="279">
        <v>140.69999999999999</v>
      </c>
      <c r="H105" s="279">
        <v>156.80000000000001</v>
      </c>
      <c r="I105" s="279">
        <v>160.05000000000001</v>
      </c>
      <c r="J105" s="279">
        <v>164.85000000000002</v>
      </c>
      <c r="K105" s="277">
        <v>155.25</v>
      </c>
      <c r="L105" s="277">
        <v>147.19999999999999</v>
      </c>
      <c r="M105" s="277">
        <v>14.077249999999999</v>
      </c>
    </row>
    <row r="106" spans="1:13">
      <c r="A106" s="268">
        <v>96</v>
      </c>
      <c r="B106" s="277" t="s">
        <v>343</v>
      </c>
      <c r="C106" s="278">
        <v>79.05</v>
      </c>
      <c r="D106" s="279">
        <v>78.883333333333326</v>
      </c>
      <c r="E106" s="279">
        <v>77.866666666666646</v>
      </c>
      <c r="F106" s="279">
        <v>76.683333333333323</v>
      </c>
      <c r="G106" s="279">
        <v>75.666666666666643</v>
      </c>
      <c r="H106" s="279">
        <v>80.066666666666649</v>
      </c>
      <c r="I106" s="279">
        <v>81.083333333333329</v>
      </c>
      <c r="J106" s="279">
        <v>82.266666666666652</v>
      </c>
      <c r="K106" s="277">
        <v>79.900000000000006</v>
      </c>
      <c r="L106" s="277">
        <v>77.7</v>
      </c>
      <c r="M106" s="277">
        <v>4.09999</v>
      </c>
    </row>
    <row r="107" spans="1:13">
      <c r="A107" s="268">
        <v>97</v>
      </c>
      <c r="B107" s="277" t="s">
        <v>82</v>
      </c>
      <c r="C107" s="278">
        <v>238.6</v>
      </c>
      <c r="D107" s="279">
        <v>236.9</v>
      </c>
      <c r="E107" s="279">
        <v>234.4</v>
      </c>
      <c r="F107" s="279">
        <v>230.2</v>
      </c>
      <c r="G107" s="279">
        <v>227.7</v>
      </c>
      <c r="H107" s="279">
        <v>241.10000000000002</v>
      </c>
      <c r="I107" s="279">
        <v>243.60000000000002</v>
      </c>
      <c r="J107" s="279">
        <v>247.80000000000004</v>
      </c>
      <c r="K107" s="277">
        <v>239.4</v>
      </c>
      <c r="L107" s="277">
        <v>232.7</v>
      </c>
      <c r="M107" s="277">
        <v>94.287030000000001</v>
      </c>
    </row>
    <row r="108" spans="1:13">
      <c r="A108" s="268">
        <v>98</v>
      </c>
      <c r="B108" s="285" t="s">
        <v>344</v>
      </c>
      <c r="C108" s="278">
        <v>443.15</v>
      </c>
      <c r="D108" s="279">
        <v>441.11666666666662</v>
      </c>
      <c r="E108" s="279">
        <v>438.23333333333323</v>
      </c>
      <c r="F108" s="279">
        <v>433.31666666666661</v>
      </c>
      <c r="G108" s="279">
        <v>430.43333333333322</v>
      </c>
      <c r="H108" s="279">
        <v>446.03333333333325</v>
      </c>
      <c r="I108" s="279">
        <v>448.91666666666657</v>
      </c>
      <c r="J108" s="279">
        <v>453.83333333333326</v>
      </c>
      <c r="K108" s="277">
        <v>444</v>
      </c>
      <c r="L108" s="277">
        <v>436.2</v>
      </c>
      <c r="M108" s="277">
        <v>0.13306000000000001</v>
      </c>
    </row>
    <row r="109" spans="1:13">
      <c r="A109" s="268">
        <v>99</v>
      </c>
      <c r="B109" s="277" t="s">
        <v>83</v>
      </c>
      <c r="C109" s="278">
        <v>752.6</v>
      </c>
      <c r="D109" s="279">
        <v>747.0333333333333</v>
      </c>
      <c r="E109" s="279">
        <v>737.56666666666661</v>
      </c>
      <c r="F109" s="279">
        <v>722.5333333333333</v>
      </c>
      <c r="G109" s="279">
        <v>713.06666666666661</v>
      </c>
      <c r="H109" s="279">
        <v>762.06666666666661</v>
      </c>
      <c r="I109" s="279">
        <v>771.5333333333333</v>
      </c>
      <c r="J109" s="279">
        <v>786.56666666666661</v>
      </c>
      <c r="K109" s="277">
        <v>756.5</v>
      </c>
      <c r="L109" s="277">
        <v>732</v>
      </c>
      <c r="M109" s="277">
        <v>67.732039999999998</v>
      </c>
    </row>
    <row r="110" spans="1:13">
      <c r="A110" s="268">
        <v>100</v>
      </c>
      <c r="B110" s="277" t="s">
        <v>84</v>
      </c>
      <c r="C110" s="278">
        <v>123.85</v>
      </c>
      <c r="D110" s="279">
        <v>123.84999999999998</v>
      </c>
      <c r="E110" s="279">
        <v>123.09999999999997</v>
      </c>
      <c r="F110" s="279">
        <v>122.34999999999998</v>
      </c>
      <c r="G110" s="279">
        <v>121.59999999999997</v>
      </c>
      <c r="H110" s="279">
        <v>124.59999999999997</v>
      </c>
      <c r="I110" s="279">
        <v>125.35</v>
      </c>
      <c r="J110" s="279">
        <v>126.09999999999997</v>
      </c>
      <c r="K110" s="277">
        <v>124.6</v>
      </c>
      <c r="L110" s="277">
        <v>123.1</v>
      </c>
      <c r="M110" s="277">
        <v>80.084580000000003</v>
      </c>
    </row>
    <row r="111" spans="1:13">
      <c r="A111" s="268">
        <v>101</v>
      </c>
      <c r="B111" s="277" t="s">
        <v>345</v>
      </c>
      <c r="C111" s="278">
        <v>348.15</v>
      </c>
      <c r="D111" s="279">
        <v>346.3</v>
      </c>
      <c r="E111" s="279">
        <v>343.6</v>
      </c>
      <c r="F111" s="279">
        <v>339.05</v>
      </c>
      <c r="G111" s="279">
        <v>336.35</v>
      </c>
      <c r="H111" s="279">
        <v>350.85</v>
      </c>
      <c r="I111" s="279">
        <v>353.54999999999995</v>
      </c>
      <c r="J111" s="279">
        <v>358.1</v>
      </c>
      <c r="K111" s="277">
        <v>349</v>
      </c>
      <c r="L111" s="277">
        <v>341.75</v>
      </c>
      <c r="M111" s="277">
        <v>1.6847099999999999</v>
      </c>
    </row>
    <row r="112" spans="1:13">
      <c r="A112" s="268">
        <v>102</v>
      </c>
      <c r="B112" s="277" t="s">
        <v>3642</v>
      </c>
      <c r="C112" s="278">
        <v>2181.5500000000002</v>
      </c>
      <c r="D112" s="279">
        <v>2170.9333333333334</v>
      </c>
      <c r="E112" s="279">
        <v>2142.166666666667</v>
      </c>
      <c r="F112" s="279">
        <v>2102.7833333333338</v>
      </c>
      <c r="G112" s="279">
        <v>2074.0166666666673</v>
      </c>
      <c r="H112" s="279">
        <v>2210.3166666666666</v>
      </c>
      <c r="I112" s="279">
        <v>2239.083333333333</v>
      </c>
      <c r="J112" s="279">
        <v>2278.4666666666662</v>
      </c>
      <c r="K112" s="277">
        <v>2199.6999999999998</v>
      </c>
      <c r="L112" s="277">
        <v>2131.5500000000002</v>
      </c>
      <c r="M112" s="277">
        <v>2.5457999999999998</v>
      </c>
    </row>
    <row r="113" spans="1:13">
      <c r="A113" s="268">
        <v>103</v>
      </c>
      <c r="B113" s="277" t="s">
        <v>85</v>
      </c>
      <c r="C113" s="278">
        <v>1420.4</v>
      </c>
      <c r="D113" s="279">
        <v>1419.3333333333333</v>
      </c>
      <c r="E113" s="279">
        <v>1413.6666666666665</v>
      </c>
      <c r="F113" s="279">
        <v>1406.9333333333332</v>
      </c>
      <c r="G113" s="279">
        <v>1401.2666666666664</v>
      </c>
      <c r="H113" s="279">
        <v>1426.0666666666666</v>
      </c>
      <c r="I113" s="279">
        <v>1431.7333333333331</v>
      </c>
      <c r="J113" s="279">
        <v>1438.4666666666667</v>
      </c>
      <c r="K113" s="277">
        <v>1425</v>
      </c>
      <c r="L113" s="277">
        <v>1412.6</v>
      </c>
      <c r="M113" s="277">
        <v>2.7102900000000001</v>
      </c>
    </row>
    <row r="114" spans="1:13">
      <c r="A114" s="268">
        <v>104</v>
      </c>
      <c r="B114" s="277" t="s">
        <v>86</v>
      </c>
      <c r="C114" s="278">
        <v>387.2</v>
      </c>
      <c r="D114" s="279">
        <v>387.2</v>
      </c>
      <c r="E114" s="279">
        <v>384</v>
      </c>
      <c r="F114" s="279">
        <v>380.8</v>
      </c>
      <c r="G114" s="279">
        <v>377.6</v>
      </c>
      <c r="H114" s="279">
        <v>390.4</v>
      </c>
      <c r="I114" s="279">
        <v>393.59999999999991</v>
      </c>
      <c r="J114" s="279">
        <v>396.79999999999995</v>
      </c>
      <c r="K114" s="277">
        <v>390.4</v>
      </c>
      <c r="L114" s="277">
        <v>384</v>
      </c>
      <c r="M114" s="277">
        <v>15.45351</v>
      </c>
    </row>
    <row r="115" spans="1:13">
      <c r="A115" s="268">
        <v>105</v>
      </c>
      <c r="B115" s="277" t="s">
        <v>236</v>
      </c>
      <c r="C115" s="278">
        <v>823.3</v>
      </c>
      <c r="D115" s="279">
        <v>819.75</v>
      </c>
      <c r="E115" s="279">
        <v>800.55</v>
      </c>
      <c r="F115" s="279">
        <v>777.8</v>
      </c>
      <c r="G115" s="279">
        <v>758.59999999999991</v>
      </c>
      <c r="H115" s="279">
        <v>842.5</v>
      </c>
      <c r="I115" s="279">
        <v>861.7</v>
      </c>
      <c r="J115" s="279">
        <v>884.45</v>
      </c>
      <c r="K115" s="277">
        <v>838.95</v>
      </c>
      <c r="L115" s="277">
        <v>797</v>
      </c>
      <c r="M115" s="277">
        <v>9.9179200000000005</v>
      </c>
    </row>
    <row r="116" spans="1:13">
      <c r="A116" s="268">
        <v>106</v>
      </c>
      <c r="B116" s="277" t="s">
        <v>346</v>
      </c>
      <c r="C116" s="278">
        <v>727</v>
      </c>
      <c r="D116" s="279">
        <v>729.18333333333339</v>
      </c>
      <c r="E116" s="279">
        <v>713.06666666666683</v>
      </c>
      <c r="F116" s="279">
        <v>699.13333333333344</v>
      </c>
      <c r="G116" s="279">
        <v>683.01666666666688</v>
      </c>
      <c r="H116" s="279">
        <v>743.11666666666679</v>
      </c>
      <c r="I116" s="279">
        <v>759.23333333333335</v>
      </c>
      <c r="J116" s="279">
        <v>773.16666666666674</v>
      </c>
      <c r="K116" s="277">
        <v>745.3</v>
      </c>
      <c r="L116" s="277">
        <v>715.25</v>
      </c>
      <c r="M116" s="277">
        <v>0.89532</v>
      </c>
    </row>
    <row r="117" spans="1:13">
      <c r="A117" s="268">
        <v>107</v>
      </c>
      <c r="B117" s="277" t="s">
        <v>331</v>
      </c>
      <c r="C117" s="278">
        <v>1822.2</v>
      </c>
      <c r="D117" s="279">
        <v>1825.6499999999999</v>
      </c>
      <c r="E117" s="279">
        <v>1801.3499999999997</v>
      </c>
      <c r="F117" s="279">
        <v>1780.4999999999998</v>
      </c>
      <c r="G117" s="279">
        <v>1756.1999999999996</v>
      </c>
      <c r="H117" s="279">
        <v>1846.4999999999998</v>
      </c>
      <c r="I117" s="279">
        <v>1870.8</v>
      </c>
      <c r="J117" s="279">
        <v>1891.6499999999999</v>
      </c>
      <c r="K117" s="277">
        <v>1849.95</v>
      </c>
      <c r="L117" s="277">
        <v>1804.8</v>
      </c>
      <c r="M117" s="277">
        <v>0.19</v>
      </c>
    </row>
    <row r="118" spans="1:13">
      <c r="A118" s="268">
        <v>108</v>
      </c>
      <c r="B118" s="277" t="s">
        <v>237</v>
      </c>
      <c r="C118" s="278">
        <v>280.14999999999998</v>
      </c>
      <c r="D118" s="279">
        <v>279.23333333333335</v>
      </c>
      <c r="E118" s="279">
        <v>274.4666666666667</v>
      </c>
      <c r="F118" s="279">
        <v>268.78333333333336</v>
      </c>
      <c r="G118" s="279">
        <v>264.01666666666671</v>
      </c>
      <c r="H118" s="279">
        <v>284.91666666666669</v>
      </c>
      <c r="I118" s="279">
        <v>289.68333333333334</v>
      </c>
      <c r="J118" s="279">
        <v>295.36666666666667</v>
      </c>
      <c r="K118" s="277">
        <v>284</v>
      </c>
      <c r="L118" s="277">
        <v>273.55</v>
      </c>
      <c r="M118" s="277">
        <v>10.19261</v>
      </c>
    </row>
    <row r="119" spans="1:13">
      <c r="A119" s="268">
        <v>109</v>
      </c>
      <c r="B119" s="277" t="s">
        <v>2995</v>
      </c>
      <c r="C119" s="278">
        <v>226.85</v>
      </c>
      <c r="D119" s="279">
        <v>227.41666666666666</v>
      </c>
      <c r="E119" s="279">
        <v>224.83333333333331</v>
      </c>
      <c r="F119" s="279">
        <v>222.81666666666666</v>
      </c>
      <c r="G119" s="279">
        <v>220.23333333333332</v>
      </c>
      <c r="H119" s="279">
        <v>229.43333333333331</v>
      </c>
      <c r="I119" s="279">
        <v>232.01666666666662</v>
      </c>
      <c r="J119" s="279">
        <v>234.0333333333333</v>
      </c>
      <c r="K119" s="277">
        <v>230</v>
      </c>
      <c r="L119" s="277">
        <v>225.4</v>
      </c>
      <c r="M119" s="277">
        <v>0.78771000000000002</v>
      </c>
    </row>
    <row r="120" spans="1:13">
      <c r="A120" s="268">
        <v>110</v>
      </c>
      <c r="B120" s="277" t="s">
        <v>235</v>
      </c>
      <c r="C120" s="278">
        <v>143.65</v>
      </c>
      <c r="D120" s="279">
        <v>144.16666666666666</v>
      </c>
      <c r="E120" s="279">
        <v>141.63333333333333</v>
      </c>
      <c r="F120" s="279">
        <v>139.61666666666667</v>
      </c>
      <c r="G120" s="279">
        <v>137.08333333333334</v>
      </c>
      <c r="H120" s="279">
        <v>146.18333333333331</v>
      </c>
      <c r="I120" s="279">
        <v>148.71666666666667</v>
      </c>
      <c r="J120" s="279">
        <v>150.73333333333329</v>
      </c>
      <c r="K120" s="277">
        <v>146.69999999999999</v>
      </c>
      <c r="L120" s="277">
        <v>142.15</v>
      </c>
      <c r="M120" s="277">
        <v>8.1514299999999995</v>
      </c>
    </row>
    <row r="121" spans="1:13">
      <c r="A121" s="268">
        <v>111</v>
      </c>
      <c r="B121" s="277" t="s">
        <v>87</v>
      </c>
      <c r="C121" s="278">
        <v>484</v>
      </c>
      <c r="D121" s="279">
        <v>484.40000000000003</v>
      </c>
      <c r="E121" s="279">
        <v>474.80000000000007</v>
      </c>
      <c r="F121" s="279">
        <v>465.6</v>
      </c>
      <c r="G121" s="279">
        <v>456.00000000000006</v>
      </c>
      <c r="H121" s="279">
        <v>493.60000000000008</v>
      </c>
      <c r="I121" s="279">
        <v>503.2000000000001</v>
      </c>
      <c r="J121" s="279">
        <v>512.40000000000009</v>
      </c>
      <c r="K121" s="277">
        <v>494</v>
      </c>
      <c r="L121" s="277">
        <v>475.2</v>
      </c>
      <c r="M121" s="277">
        <v>21.400880000000001</v>
      </c>
    </row>
    <row r="122" spans="1:13">
      <c r="A122" s="268">
        <v>112</v>
      </c>
      <c r="B122" s="277" t="s">
        <v>347</v>
      </c>
      <c r="C122" s="278">
        <v>418.2</v>
      </c>
      <c r="D122" s="279">
        <v>417.2166666666667</v>
      </c>
      <c r="E122" s="279">
        <v>413.43333333333339</v>
      </c>
      <c r="F122" s="279">
        <v>408.66666666666669</v>
      </c>
      <c r="G122" s="279">
        <v>404.88333333333338</v>
      </c>
      <c r="H122" s="279">
        <v>421.98333333333341</v>
      </c>
      <c r="I122" s="279">
        <v>425.76666666666671</v>
      </c>
      <c r="J122" s="279">
        <v>430.53333333333342</v>
      </c>
      <c r="K122" s="277">
        <v>421</v>
      </c>
      <c r="L122" s="277">
        <v>412.45</v>
      </c>
      <c r="M122" s="277">
        <v>6.7169999999999996</v>
      </c>
    </row>
    <row r="123" spans="1:13">
      <c r="A123" s="268">
        <v>113</v>
      </c>
      <c r="B123" s="277" t="s">
        <v>88</v>
      </c>
      <c r="C123" s="278">
        <v>509.6</v>
      </c>
      <c r="D123" s="279">
        <v>508.9666666666667</v>
      </c>
      <c r="E123" s="279">
        <v>504.93333333333339</v>
      </c>
      <c r="F123" s="279">
        <v>500.26666666666671</v>
      </c>
      <c r="G123" s="279">
        <v>496.23333333333341</v>
      </c>
      <c r="H123" s="279">
        <v>513.63333333333344</v>
      </c>
      <c r="I123" s="279">
        <v>517.66666666666674</v>
      </c>
      <c r="J123" s="279">
        <v>522.33333333333337</v>
      </c>
      <c r="K123" s="277">
        <v>513</v>
      </c>
      <c r="L123" s="277">
        <v>504.3</v>
      </c>
      <c r="M123" s="277">
        <v>27.634519999999998</v>
      </c>
    </row>
    <row r="124" spans="1:13">
      <c r="A124" s="268">
        <v>114</v>
      </c>
      <c r="B124" s="277" t="s">
        <v>238</v>
      </c>
      <c r="C124" s="278">
        <v>767.6</v>
      </c>
      <c r="D124" s="279">
        <v>769.18333333333339</v>
      </c>
      <c r="E124" s="279">
        <v>758.41666666666674</v>
      </c>
      <c r="F124" s="279">
        <v>749.23333333333335</v>
      </c>
      <c r="G124" s="279">
        <v>738.4666666666667</v>
      </c>
      <c r="H124" s="279">
        <v>778.36666666666679</v>
      </c>
      <c r="I124" s="279">
        <v>789.13333333333344</v>
      </c>
      <c r="J124" s="279">
        <v>798.31666666666683</v>
      </c>
      <c r="K124" s="277">
        <v>779.95</v>
      </c>
      <c r="L124" s="277">
        <v>760</v>
      </c>
      <c r="M124" s="277">
        <v>0.52105000000000001</v>
      </c>
    </row>
    <row r="125" spans="1:13">
      <c r="A125" s="268">
        <v>115</v>
      </c>
      <c r="B125" s="277" t="s">
        <v>348</v>
      </c>
      <c r="C125" s="278">
        <v>80.05</v>
      </c>
      <c r="D125" s="279">
        <v>79.683333333333337</v>
      </c>
      <c r="E125" s="279">
        <v>78.666666666666671</v>
      </c>
      <c r="F125" s="279">
        <v>77.283333333333331</v>
      </c>
      <c r="G125" s="279">
        <v>76.266666666666666</v>
      </c>
      <c r="H125" s="279">
        <v>81.066666666666677</v>
      </c>
      <c r="I125" s="279">
        <v>82.083333333333329</v>
      </c>
      <c r="J125" s="279">
        <v>83.466666666666683</v>
      </c>
      <c r="K125" s="277">
        <v>80.7</v>
      </c>
      <c r="L125" s="277">
        <v>78.3</v>
      </c>
      <c r="M125" s="277">
        <v>1.6291599999999999</v>
      </c>
    </row>
    <row r="126" spans="1:13">
      <c r="A126" s="268">
        <v>116</v>
      </c>
      <c r="B126" s="277" t="s">
        <v>355</v>
      </c>
      <c r="C126" s="278">
        <v>379.05</v>
      </c>
      <c r="D126" s="279">
        <v>378.35000000000008</v>
      </c>
      <c r="E126" s="279">
        <v>372.80000000000018</v>
      </c>
      <c r="F126" s="279">
        <v>366.55000000000013</v>
      </c>
      <c r="G126" s="279">
        <v>361.00000000000023</v>
      </c>
      <c r="H126" s="279">
        <v>384.60000000000014</v>
      </c>
      <c r="I126" s="279">
        <v>390.15</v>
      </c>
      <c r="J126" s="279">
        <v>396.40000000000009</v>
      </c>
      <c r="K126" s="277">
        <v>383.9</v>
      </c>
      <c r="L126" s="277">
        <v>372.1</v>
      </c>
      <c r="M126" s="277">
        <v>1.7577</v>
      </c>
    </row>
    <row r="127" spans="1:13">
      <c r="A127" s="268">
        <v>117</v>
      </c>
      <c r="B127" s="277" t="s">
        <v>356</v>
      </c>
      <c r="C127" s="278">
        <v>177.6</v>
      </c>
      <c r="D127" s="279">
        <v>177.91666666666666</v>
      </c>
      <c r="E127" s="279">
        <v>172.18333333333331</v>
      </c>
      <c r="F127" s="279">
        <v>166.76666666666665</v>
      </c>
      <c r="G127" s="279">
        <v>161.0333333333333</v>
      </c>
      <c r="H127" s="279">
        <v>183.33333333333331</v>
      </c>
      <c r="I127" s="279">
        <v>189.06666666666666</v>
      </c>
      <c r="J127" s="279">
        <v>194.48333333333332</v>
      </c>
      <c r="K127" s="277">
        <v>183.65</v>
      </c>
      <c r="L127" s="277">
        <v>172.5</v>
      </c>
      <c r="M127" s="277">
        <v>7.5172600000000003</v>
      </c>
    </row>
    <row r="128" spans="1:13">
      <c r="A128" s="268">
        <v>118</v>
      </c>
      <c r="B128" s="277" t="s">
        <v>349</v>
      </c>
      <c r="C128" s="278">
        <v>93.1</v>
      </c>
      <c r="D128" s="279">
        <v>93.283333333333346</v>
      </c>
      <c r="E128" s="279">
        <v>92.216666666666697</v>
      </c>
      <c r="F128" s="279">
        <v>91.333333333333357</v>
      </c>
      <c r="G128" s="279">
        <v>90.266666666666708</v>
      </c>
      <c r="H128" s="279">
        <v>94.166666666666686</v>
      </c>
      <c r="I128" s="279">
        <v>95.23333333333332</v>
      </c>
      <c r="J128" s="279">
        <v>96.116666666666674</v>
      </c>
      <c r="K128" s="277">
        <v>94.35</v>
      </c>
      <c r="L128" s="277">
        <v>92.4</v>
      </c>
      <c r="M128" s="277">
        <v>17.011220000000002</v>
      </c>
    </row>
    <row r="129" spans="1:13">
      <c r="A129" s="268">
        <v>119</v>
      </c>
      <c r="B129" s="277" t="s">
        <v>350</v>
      </c>
      <c r="C129" s="278">
        <v>364.6</v>
      </c>
      <c r="D129" s="279">
        <v>364.98333333333335</v>
      </c>
      <c r="E129" s="279">
        <v>360.16666666666669</v>
      </c>
      <c r="F129" s="279">
        <v>355.73333333333335</v>
      </c>
      <c r="G129" s="279">
        <v>350.91666666666669</v>
      </c>
      <c r="H129" s="279">
        <v>369.41666666666669</v>
      </c>
      <c r="I129" s="279">
        <v>374.23333333333329</v>
      </c>
      <c r="J129" s="279">
        <v>378.66666666666669</v>
      </c>
      <c r="K129" s="277">
        <v>369.8</v>
      </c>
      <c r="L129" s="277">
        <v>360.55</v>
      </c>
      <c r="M129" s="277">
        <v>0.45036999999999999</v>
      </c>
    </row>
    <row r="130" spans="1:13">
      <c r="A130" s="268">
        <v>120</v>
      </c>
      <c r="B130" s="277" t="s">
        <v>351</v>
      </c>
      <c r="C130" s="278">
        <v>857.25</v>
      </c>
      <c r="D130" s="279">
        <v>846.88333333333333</v>
      </c>
      <c r="E130" s="279">
        <v>829.36666666666667</v>
      </c>
      <c r="F130" s="279">
        <v>801.48333333333335</v>
      </c>
      <c r="G130" s="279">
        <v>783.9666666666667</v>
      </c>
      <c r="H130" s="279">
        <v>874.76666666666665</v>
      </c>
      <c r="I130" s="279">
        <v>892.2833333333333</v>
      </c>
      <c r="J130" s="279">
        <v>920.16666666666663</v>
      </c>
      <c r="K130" s="277">
        <v>864.4</v>
      </c>
      <c r="L130" s="277">
        <v>819</v>
      </c>
      <c r="M130" s="277">
        <v>28.247630000000001</v>
      </c>
    </row>
    <row r="131" spans="1:13">
      <c r="A131" s="268">
        <v>121</v>
      </c>
      <c r="B131" s="277" t="s">
        <v>352</v>
      </c>
      <c r="C131" s="278">
        <v>111.1</v>
      </c>
      <c r="D131" s="279">
        <v>111.60000000000001</v>
      </c>
      <c r="E131" s="279">
        <v>109.50000000000001</v>
      </c>
      <c r="F131" s="279">
        <v>107.9</v>
      </c>
      <c r="G131" s="279">
        <v>105.80000000000001</v>
      </c>
      <c r="H131" s="279">
        <v>113.20000000000002</v>
      </c>
      <c r="I131" s="279">
        <v>115.30000000000001</v>
      </c>
      <c r="J131" s="279">
        <v>116.90000000000002</v>
      </c>
      <c r="K131" s="277">
        <v>113.7</v>
      </c>
      <c r="L131" s="277">
        <v>110</v>
      </c>
      <c r="M131" s="277">
        <v>7.1741099999999998</v>
      </c>
    </row>
    <row r="132" spans="1:13">
      <c r="A132" s="268">
        <v>122</v>
      </c>
      <c r="B132" s="277" t="s">
        <v>1220</v>
      </c>
      <c r="C132" s="278">
        <v>769.1</v>
      </c>
      <c r="D132" s="279">
        <v>769.36666666666667</v>
      </c>
      <c r="E132" s="279">
        <v>758.73333333333335</v>
      </c>
      <c r="F132" s="279">
        <v>748.36666666666667</v>
      </c>
      <c r="G132" s="279">
        <v>737.73333333333335</v>
      </c>
      <c r="H132" s="279">
        <v>779.73333333333335</v>
      </c>
      <c r="I132" s="279">
        <v>790.36666666666679</v>
      </c>
      <c r="J132" s="279">
        <v>800.73333333333335</v>
      </c>
      <c r="K132" s="277">
        <v>780</v>
      </c>
      <c r="L132" s="277">
        <v>759</v>
      </c>
      <c r="M132" s="277">
        <v>0.60338999999999998</v>
      </c>
    </row>
    <row r="133" spans="1:13">
      <c r="A133" s="268">
        <v>123</v>
      </c>
      <c r="B133" s="277" t="s">
        <v>90</v>
      </c>
      <c r="C133" s="278">
        <v>14.7</v>
      </c>
      <c r="D133" s="279">
        <v>15.066666666666668</v>
      </c>
      <c r="E133" s="279">
        <v>14.333333333333336</v>
      </c>
      <c r="F133" s="279">
        <v>13.966666666666667</v>
      </c>
      <c r="G133" s="279">
        <v>13.233333333333334</v>
      </c>
      <c r="H133" s="279">
        <v>15.433333333333337</v>
      </c>
      <c r="I133" s="279">
        <v>16.166666666666668</v>
      </c>
      <c r="J133" s="279">
        <v>16.533333333333339</v>
      </c>
      <c r="K133" s="277">
        <v>15.8</v>
      </c>
      <c r="L133" s="277">
        <v>14.7</v>
      </c>
      <c r="M133" s="277">
        <v>117.17681</v>
      </c>
    </row>
    <row r="134" spans="1:13">
      <c r="A134" s="268">
        <v>124</v>
      </c>
      <c r="B134" s="277" t="s">
        <v>91</v>
      </c>
      <c r="C134" s="278">
        <v>3244.35</v>
      </c>
      <c r="D134" s="279">
        <v>3232.4500000000003</v>
      </c>
      <c r="E134" s="279">
        <v>3190.9000000000005</v>
      </c>
      <c r="F134" s="279">
        <v>3137.4500000000003</v>
      </c>
      <c r="G134" s="279">
        <v>3095.9000000000005</v>
      </c>
      <c r="H134" s="279">
        <v>3285.9000000000005</v>
      </c>
      <c r="I134" s="279">
        <v>3327.4500000000007</v>
      </c>
      <c r="J134" s="279">
        <v>3380.9000000000005</v>
      </c>
      <c r="K134" s="277">
        <v>3274</v>
      </c>
      <c r="L134" s="277">
        <v>3179</v>
      </c>
      <c r="M134" s="277">
        <v>10.647449999999999</v>
      </c>
    </row>
    <row r="135" spans="1:13">
      <c r="A135" s="268">
        <v>125</v>
      </c>
      <c r="B135" s="277" t="s">
        <v>357</v>
      </c>
      <c r="C135" s="278">
        <v>9986.2000000000007</v>
      </c>
      <c r="D135" s="279">
        <v>10012.699999999999</v>
      </c>
      <c r="E135" s="279">
        <v>9825.4999999999982</v>
      </c>
      <c r="F135" s="279">
        <v>9664.7999999999993</v>
      </c>
      <c r="G135" s="279">
        <v>9477.5999999999985</v>
      </c>
      <c r="H135" s="279">
        <v>10173.399999999998</v>
      </c>
      <c r="I135" s="279">
        <v>10360.599999999999</v>
      </c>
      <c r="J135" s="279">
        <v>10521.299999999997</v>
      </c>
      <c r="K135" s="277">
        <v>10199.9</v>
      </c>
      <c r="L135" s="277">
        <v>9852</v>
      </c>
      <c r="M135" s="277">
        <v>0.45996999999999999</v>
      </c>
    </row>
    <row r="136" spans="1:13">
      <c r="A136" s="268">
        <v>126</v>
      </c>
      <c r="B136" s="277" t="s">
        <v>93</v>
      </c>
      <c r="C136" s="278">
        <v>163.35</v>
      </c>
      <c r="D136" s="279">
        <v>160.54999999999998</v>
      </c>
      <c r="E136" s="279">
        <v>156.89999999999998</v>
      </c>
      <c r="F136" s="279">
        <v>150.44999999999999</v>
      </c>
      <c r="G136" s="279">
        <v>146.79999999999998</v>
      </c>
      <c r="H136" s="279">
        <v>166.99999999999997</v>
      </c>
      <c r="I136" s="279">
        <v>170.65</v>
      </c>
      <c r="J136" s="279">
        <v>177.09999999999997</v>
      </c>
      <c r="K136" s="277">
        <v>164.2</v>
      </c>
      <c r="L136" s="277">
        <v>154.1</v>
      </c>
      <c r="M136" s="277">
        <v>177.95600999999999</v>
      </c>
    </row>
    <row r="137" spans="1:13">
      <c r="A137" s="268">
        <v>127</v>
      </c>
      <c r="B137" s="277" t="s">
        <v>231</v>
      </c>
      <c r="C137" s="278">
        <v>2135.9499999999998</v>
      </c>
      <c r="D137" s="279">
        <v>2146.5499999999997</v>
      </c>
      <c r="E137" s="279">
        <v>2120.0999999999995</v>
      </c>
      <c r="F137" s="279">
        <v>2104.2499999999995</v>
      </c>
      <c r="G137" s="279">
        <v>2077.7999999999993</v>
      </c>
      <c r="H137" s="279">
        <v>2162.3999999999996</v>
      </c>
      <c r="I137" s="279">
        <v>2188.8499999999995</v>
      </c>
      <c r="J137" s="279">
        <v>2204.6999999999998</v>
      </c>
      <c r="K137" s="277">
        <v>2173</v>
      </c>
      <c r="L137" s="277">
        <v>2130.6999999999998</v>
      </c>
      <c r="M137" s="277">
        <v>3.91188</v>
      </c>
    </row>
    <row r="138" spans="1:13">
      <c r="A138" s="268">
        <v>128</v>
      </c>
      <c r="B138" s="277" t="s">
        <v>94</v>
      </c>
      <c r="C138" s="278">
        <v>4627.8999999999996</v>
      </c>
      <c r="D138" s="279">
        <v>4563.2333333333336</v>
      </c>
      <c r="E138" s="279">
        <v>4475.666666666667</v>
      </c>
      <c r="F138" s="279">
        <v>4323.4333333333334</v>
      </c>
      <c r="G138" s="279">
        <v>4235.8666666666668</v>
      </c>
      <c r="H138" s="279">
        <v>4715.4666666666672</v>
      </c>
      <c r="I138" s="279">
        <v>4803.0333333333328</v>
      </c>
      <c r="J138" s="279">
        <v>4955.2666666666673</v>
      </c>
      <c r="K138" s="277">
        <v>4650.8</v>
      </c>
      <c r="L138" s="277">
        <v>4411</v>
      </c>
      <c r="M138" s="277">
        <v>29.798400000000001</v>
      </c>
    </row>
    <row r="139" spans="1:13">
      <c r="A139" s="268">
        <v>129</v>
      </c>
      <c r="B139" s="277" t="s">
        <v>1263</v>
      </c>
      <c r="C139" s="278">
        <v>785.15</v>
      </c>
      <c r="D139" s="279">
        <v>782.76666666666677</v>
      </c>
      <c r="E139" s="279">
        <v>772.53333333333353</v>
      </c>
      <c r="F139" s="279">
        <v>759.91666666666674</v>
      </c>
      <c r="G139" s="279">
        <v>749.68333333333351</v>
      </c>
      <c r="H139" s="279">
        <v>795.38333333333355</v>
      </c>
      <c r="I139" s="279">
        <v>805.6166666666669</v>
      </c>
      <c r="J139" s="279">
        <v>818.23333333333358</v>
      </c>
      <c r="K139" s="277">
        <v>793</v>
      </c>
      <c r="L139" s="277">
        <v>770.15</v>
      </c>
      <c r="M139" s="277">
        <v>1.1556599999999999</v>
      </c>
    </row>
    <row r="140" spans="1:13">
      <c r="A140" s="268">
        <v>130</v>
      </c>
      <c r="B140" s="277" t="s">
        <v>239</v>
      </c>
      <c r="C140" s="278">
        <v>74.3</v>
      </c>
      <c r="D140" s="279">
        <v>74.666666666666671</v>
      </c>
      <c r="E140" s="279">
        <v>73.533333333333346</v>
      </c>
      <c r="F140" s="279">
        <v>72.76666666666668</v>
      </c>
      <c r="G140" s="279">
        <v>71.633333333333354</v>
      </c>
      <c r="H140" s="279">
        <v>75.433333333333337</v>
      </c>
      <c r="I140" s="279">
        <v>76.566666666666663</v>
      </c>
      <c r="J140" s="279">
        <v>77.333333333333329</v>
      </c>
      <c r="K140" s="277">
        <v>75.8</v>
      </c>
      <c r="L140" s="277">
        <v>73.900000000000006</v>
      </c>
      <c r="M140" s="277">
        <v>6.2188999999999997</v>
      </c>
    </row>
    <row r="141" spans="1:13">
      <c r="A141" s="268">
        <v>131</v>
      </c>
      <c r="B141" s="277" t="s">
        <v>95</v>
      </c>
      <c r="C141" s="278">
        <v>2163.75</v>
      </c>
      <c r="D141" s="279">
        <v>2165.5333333333333</v>
      </c>
      <c r="E141" s="279">
        <v>2143.2166666666667</v>
      </c>
      <c r="F141" s="279">
        <v>2122.6833333333334</v>
      </c>
      <c r="G141" s="279">
        <v>2100.3666666666668</v>
      </c>
      <c r="H141" s="279">
        <v>2186.0666666666666</v>
      </c>
      <c r="I141" s="279">
        <v>2208.3833333333332</v>
      </c>
      <c r="J141" s="279">
        <v>2228.9166666666665</v>
      </c>
      <c r="K141" s="277">
        <v>2187.85</v>
      </c>
      <c r="L141" s="277">
        <v>2145</v>
      </c>
      <c r="M141" s="277">
        <v>10.315160000000001</v>
      </c>
    </row>
    <row r="142" spans="1:13">
      <c r="A142" s="268">
        <v>132</v>
      </c>
      <c r="B142" s="277" t="s">
        <v>359</v>
      </c>
      <c r="C142" s="278">
        <v>317.2</v>
      </c>
      <c r="D142" s="279">
        <v>315.85000000000002</v>
      </c>
      <c r="E142" s="279">
        <v>313.70000000000005</v>
      </c>
      <c r="F142" s="279">
        <v>310.20000000000005</v>
      </c>
      <c r="G142" s="279">
        <v>308.05000000000007</v>
      </c>
      <c r="H142" s="279">
        <v>319.35000000000002</v>
      </c>
      <c r="I142" s="279">
        <v>321.5</v>
      </c>
      <c r="J142" s="279">
        <v>325</v>
      </c>
      <c r="K142" s="277">
        <v>318</v>
      </c>
      <c r="L142" s="277">
        <v>312.35000000000002</v>
      </c>
      <c r="M142" s="277">
        <v>5.9463600000000003</v>
      </c>
    </row>
    <row r="143" spans="1:13">
      <c r="A143" s="268">
        <v>133</v>
      </c>
      <c r="B143" s="277" t="s">
        <v>360</v>
      </c>
      <c r="C143" s="278">
        <v>88.4</v>
      </c>
      <c r="D143" s="279">
        <v>88.050000000000011</v>
      </c>
      <c r="E143" s="279">
        <v>86.40000000000002</v>
      </c>
      <c r="F143" s="279">
        <v>84.4</v>
      </c>
      <c r="G143" s="279">
        <v>82.750000000000014</v>
      </c>
      <c r="H143" s="279">
        <v>90.050000000000026</v>
      </c>
      <c r="I143" s="279">
        <v>91.7</v>
      </c>
      <c r="J143" s="279">
        <v>93.700000000000031</v>
      </c>
      <c r="K143" s="277">
        <v>89.7</v>
      </c>
      <c r="L143" s="277">
        <v>86.05</v>
      </c>
      <c r="M143" s="277">
        <v>7.0732999999999997</v>
      </c>
    </row>
    <row r="144" spans="1:13">
      <c r="A144" s="268">
        <v>134</v>
      </c>
      <c r="B144" s="277" t="s">
        <v>361</v>
      </c>
      <c r="C144" s="278">
        <v>237.7</v>
      </c>
      <c r="D144" s="279">
        <v>238.23333333333335</v>
      </c>
      <c r="E144" s="279">
        <v>234.4666666666667</v>
      </c>
      <c r="F144" s="279">
        <v>231.23333333333335</v>
      </c>
      <c r="G144" s="279">
        <v>227.4666666666667</v>
      </c>
      <c r="H144" s="279">
        <v>241.4666666666667</v>
      </c>
      <c r="I144" s="279">
        <v>245.23333333333335</v>
      </c>
      <c r="J144" s="279">
        <v>248.4666666666667</v>
      </c>
      <c r="K144" s="277">
        <v>242</v>
      </c>
      <c r="L144" s="277">
        <v>235</v>
      </c>
      <c r="M144" s="277">
        <v>0.58421999999999996</v>
      </c>
    </row>
    <row r="145" spans="1:13">
      <c r="A145" s="268">
        <v>135</v>
      </c>
      <c r="B145" s="277" t="s">
        <v>240</v>
      </c>
      <c r="C145" s="278">
        <v>384.4</v>
      </c>
      <c r="D145" s="279">
        <v>390.2</v>
      </c>
      <c r="E145" s="279">
        <v>376.7</v>
      </c>
      <c r="F145" s="279">
        <v>369</v>
      </c>
      <c r="G145" s="279">
        <v>355.5</v>
      </c>
      <c r="H145" s="279">
        <v>397.9</v>
      </c>
      <c r="I145" s="279">
        <v>411.4</v>
      </c>
      <c r="J145" s="279">
        <v>419.09999999999997</v>
      </c>
      <c r="K145" s="277">
        <v>403.7</v>
      </c>
      <c r="L145" s="277">
        <v>382.5</v>
      </c>
      <c r="M145" s="277">
        <v>4.5825699999999996</v>
      </c>
    </row>
    <row r="146" spans="1:13">
      <c r="A146" s="268">
        <v>136</v>
      </c>
      <c r="B146" s="277" t="s">
        <v>241</v>
      </c>
      <c r="C146" s="278">
        <v>1121.0999999999999</v>
      </c>
      <c r="D146" s="279">
        <v>1124.0333333333333</v>
      </c>
      <c r="E146" s="279">
        <v>1108.0666666666666</v>
      </c>
      <c r="F146" s="279">
        <v>1095.0333333333333</v>
      </c>
      <c r="G146" s="279">
        <v>1079.0666666666666</v>
      </c>
      <c r="H146" s="279">
        <v>1137.0666666666666</v>
      </c>
      <c r="I146" s="279">
        <v>1153.0333333333333</v>
      </c>
      <c r="J146" s="279">
        <v>1166.0666666666666</v>
      </c>
      <c r="K146" s="277">
        <v>1140</v>
      </c>
      <c r="L146" s="277">
        <v>1111</v>
      </c>
      <c r="M146" s="277">
        <v>0.85060999999999998</v>
      </c>
    </row>
    <row r="147" spans="1:13">
      <c r="A147" s="268">
        <v>137</v>
      </c>
      <c r="B147" s="277" t="s">
        <v>242</v>
      </c>
      <c r="C147" s="278">
        <v>69.05</v>
      </c>
      <c r="D147" s="279">
        <v>68.633333333333326</v>
      </c>
      <c r="E147" s="279">
        <v>67.616666666666646</v>
      </c>
      <c r="F147" s="279">
        <v>66.183333333333323</v>
      </c>
      <c r="G147" s="279">
        <v>65.166666666666643</v>
      </c>
      <c r="H147" s="279">
        <v>70.066666666666649</v>
      </c>
      <c r="I147" s="279">
        <v>71.083333333333329</v>
      </c>
      <c r="J147" s="279">
        <v>72.516666666666652</v>
      </c>
      <c r="K147" s="277">
        <v>69.650000000000006</v>
      </c>
      <c r="L147" s="277">
        <v>67.2</v>
      </c>
      <c r="M147" s="277">
        <v>28.042719999999999</v>
      </c>
    </row>
    <row r="148" spans="1:13">
      <c r="A148" s="268">
        <v>138</v>
      </c>
      <c r="B148" s="277" t="s">
        <v>96</v>
      </c>
      <c r="C148" s="278">
        <v>54.7</v>
      </c>
      <c r="D148" s="279">
        <v>54.85</v>
      </c>
      <c r="E148" s="279">
        <v>54.300000000000004</v>
      </c>
      <c r="F148" s="279">
        <v>53.900000000000006</v>
      </c>
      <c r="G148" s="279">
        <v>53.350000000000009</v>
      </c>
      <c r="H148" s="279">
        <v>55.25</v>
      </c>
      <c r="I148" s="279">
        <v>55.8</v>
      </c>
      <c r="J148" s="279">
        <v>56.199999999999996</v>
      </c>
      <c r="K148" s="277">
        <v>55.4</v>
      </c>
      <c r="L148" s="277">
        <v>54.45</v>
      </c>
      <c r="M148" s="277">
        <v>22.17775</v>
      </c>
    </row>
    <row r="149" spans="1:13">
      <c r="A149" s="268">
        <v>139</v>
      </c>
      <c r="B149" s="277" t="s">
        <v>362</v>
      </c>
      <c r="C149" s="278">
        <v>535.20000000000005</v>
      </c>
      <c r="D149" s="279">
        <v>532.33333333333337</v>
      </c>
      <c r="E149" s="279">
        <v>526.11666666666679</v>
      </c>
      <c r="F149" s="279">
        <v>517.03333333333342</v>
      </c>
      <c r="G149" s="279">
        <v>510.81666666666683</v>
      </c>
      <c r="H149" s="279">
        <v>541.41666666666674</v>
      </c>
      <c r="I149" s="279">
        <v>547.63333333333321</v>
      </c>
      <c r="J149" s="279">
        <v>556.7166666666667</v>
      </c>
      <c r="K149" s="277">
        <v>538.54999999999995</v>
      </c>
      <c r="L149" s="277">
        <v>523.25</v>
      </c>
      <c r="M149" s="277">
        <v>0.86368</v>
      </c>
    </row>
    <row r="150" spans="1:13">
      <c r="A150" s="268">
        <v>140</v>
      </c>
      <c r="B150" s="277" t="s">
        <v>1297</v>
      </c>
      <c r="C150" s="278">
        <v>1411.35</v>
      </c>
      <c r="D150" s="279">
        <v>1403.25</v>
      </c>
      <c r="E150" s="279">
        <v>1388.5</v>
      </c>
      <c r="F150" s="279">
        <v>1365.65</v>
      </c>
      <c r="G150" s="279">
        <v>1350.9</v>
      </c>
      <c r="H150" s="279">
        <v>1426.1</v>
      </c>
      <c r="I150" s="279">
        <v>1440.85</v>
      </c>
      <c r="J150" s="279">
        <v>1463.6999999999998</v>
      </c>
      <c r="K150" s="277">
        <v>1418</v>
      </c>
      <c r="L150" s="277">
        <v>1380.4</v>
      </c>
      <c r="M150" s="277">
        <v>2.4729999999999999E-2</v>
      </c>
    </row>
    <row r="151" spans="1:13">
      <c r="A151" s="268">
        <v>141</v>
      </c>
      <c r="B151" s="277" t="s">
        <v>97</v>
      </c>
      <c r="C151" s="278">
        <v>1254.95</v>
      </c>
      <c r="D151" s="279">
        <v>1252.6499999999999</v>
      </c>
      <c r="E151" s="279">
        <v>1233.2999999999997</v>
      </c>
      <c r="F151" s="279">
        <v>1211.6499999999999</v>
      </c>
      <c r="G151" s="279">
        <v>1192.2999999999997</v>
      </c>
      <c r="H151" s="279">
        <v>1274.2999999999997</v>
      </c>
      <c r="I151" s="279">
        <v>1293.6499999999996</v>
      </c>
      <c r="J151" s="279">
        <v>1315.2999999999997</v>
      </c>
      <c r="K151" s="277">
        <v>1272</v>
      </c>
      <c r="L151" s="277">
        <v>1231</v>
      </c>
      <c r="M151" s="277">
        <v>22.100819999999999</v>
      </c>
    </row>
    <row r="152" spans="1:13">
      <c r="A152" s="268">
        <v>142</v>
      </c>
      <c r="B152" s="277" t="s">
        <v>363</v>
      </c>
      <c r="C152" s="278">
        <v>282.8</v>
      </c>
      <c r="D152" s="279">
        <v>286.55</v>
      </c>
      <c r="E152" s="279">
        <v>278.20000000000005</v>
      </c>
      <c r="F152" s="279">
        <v>273.60000000000002</v>
      </c>
      <c r="G152" s="279">
        <v>265.25000000000006</v>
      </c>
      <c r="H152" s="279">
        <v>291.15000000000003</v>
      </c>
      <c r="I152" s="279">
        <v>299.50000000000006</v>
      </c>
      <c r="J152" s="279">
        <v>304.10000000000002</v>
      </c>
      <c r="K152" s="277">
        <v>294.89999999999998</v>
      </c>
      <c r="L152" s="277">
        <v>281.95</v>
      </c>
      <c r="M152" s="277">
        <v>2.3230599999999999</v>
      </c>
    </row>
    <row r="153" spans="1:13">
      <c r="A153" s="268">
        <v>143</v>
      </c>
      <c r="B153" s="277" t="s">
        <v>98</v>
      </c>
      <c r="C153" s="278">
        <v>166.1</v>
      </c>
      <c r="D153" s="279">
        <v>165.35</v>
      </c>
      <c r="E153" s="279">
        <v>163.29999999999998</v>
      </c>
      <c r="F153" s="279">
        <v>160.5</v>
      </c>
      <c r="G153" s="279">
        <v>158.44999999999999</v>
      </c>
      <c r="H153" s="279">
        <v>168.14999999999998</v>
      </c>
      <c r="I153" s="279">
        <v>170.2</v>
      </c>
      <c r="J153" s="279">
        <v>172.99999999999997</v>
      </c>
      <c r="K153" s="277">
        <v>167.4</v>
      </c>
      <c r="L153" s="277">
        <v>162.55000000000001</v>
      </c>
      <c r="M153" s="277">
        <v>51.735669999999999</v>
      </c>
    </row>
    <row r="154" spans="1:13">
      <c r="A154" s="268">
        <v>144</v>
      </c>
      <c r="B154" s="277" t="s">
        <v>243</v>
      </c>
      <c r="C154" s="278">
        <v>9.85</v>
      </c>
      <c r="D154" s="279">
        <v>9.9</v>
      </c>
      <c r="E154" s="279">
        <v>9.75</v>
      </c>
      <c r="F154" s="279">
        <v>9.65</v>
      </c>
      <c r="G154" s="279">
        <v>9.5</v>
      </c>
      <c r="H154" s="279">
        <v>10</v>
      </c>
      <c r="I154" s="279">
        <v>10.150000000000002</v>
      </c>
      <c r="J154" s="279">
        <v>10.25</v>
      </c>
      <c r="K154" s="277">
        <v>10.050000000000001</v>
      </c>
      <c r="L154" s="277">
        <v>9.8000000000000007</v>
      </c>
      <c r="M154" s="277">
        <v>73.178150000000002</v>
      </c>
    </row>
    <row r="155" spans="1:13">
      <c r="A155" s="268">
        <v>145</v>
      </c>
      <c r="B155" s="277" t="s">
        <v>364</v>
      </c>
      <c r="C155" s="278">
        <v>352.85</v>
      </c>
      <c r="D155" s="279">
        <v>351.63333333333338</v>
      </c>
      <c r="E155" s="279">
        <v>348.26666666666677</v>
      </c>
      <c r="F155" s="279">
        <v>343.68333333333339</v>
      </c>
      <c r="G155" s="279">
        <v>340.31666666666678</v>
      </c>
      <c r="H155" s="279">
        <v>356.21666666666675</v>
      </c>
      <c r="I155" s="279">
        <v>359.58333333333343</v>
      </c>
      <c r="J155" s="279">
        <v>364.16666666666674</v>
      </c>
      <c r="K155" s="277">
        <v>355</v>
      </c>
      <c r="L155" s="277">
        <v>347.05</v>
      </c>
      <c r="M155" s="277">
        <v>2.2679200000000002</v>
      </c>
    </row>
    <row r="156" spans="1:13">
      <c r="A156" s="268">
        <v>146</v>
      </c>
      <c r="B156" s="277" t="s">
        <v>99</v>
      </c>
      <c r="C156" s="278">
        <v>53.55</v>
      </c>
      <c r="D156" s="279">
        <v>53.6</v>
      </c>
      <c r="E156" s="279">
        <v>52.85</v>
      </c>
      <c r="F156" s="279">
        <v>52.15</v>
      </c>
      <c r="G156" s="279">
        <v>51.4</v>
      </c>
      <c r="H156" s="279">
        <v>54.300000000000004</v>
      </c>
      <c r="I156" s="279">
        <v>55.050000000000004</v>
      </c>
      <c r="J156" s="279">
        <v>55.750000000000007</v>
      </c>
      <c r="K156" s="277">
        <v>54.35</v>
      </c>
      <c r="L156" s="277">
        <v>52.9</v>
      </c>
      <c r="M156" s="277">
        <v>291.66385000000002</v>
      </c>
    </row>
    <row r="157" spans="1:13">
      <c r="A157" s="268">
        <v>147</v>
      </c>
      <c r="B157" s="277" t="s">
        <v>367</v>
      </c>
      <c r="C157" s="278">
        <v>288.45</v>
      </c>
      <c r="D157" s="279">
        <v>290.15000000000003</v>
      </c>
      <c r="E157" s="279">
        <v>284.50000000000006</v>
      </c>
      <c r="F157" s="279">
        <v>280.55</v>
      </c>
      <c r="G157" s="279">
        <v>274.90000000000003</v>
      </c>
      <c r="H157" s="279">
        <v>294.10000000000008</v>
      </c>
      <c r="I157" s="279">
        <v>299.75000000000006</v>
      </c>
      <c r="J157" s="279">
        <v>303.7000000000001</v>
      </c>
      <c r="K157" s="277">
        <v>295.8</v>
      </c>
      <c r="L157" s="277">
        <v>286.2</v>
      </c>
      <c r="M157" s="277">
        <v>1.0562</v>
      </c>
    </row>
    <row r="158" spans="1:13">
      <c r="A158" s="268">
        <v>148</v>
      </c>
      <c r="B158" s="277" t="s">
        <v>366</v>
      </c>
      <c r="C158" s="278">
        <v>3070.95</v>
      </c>
      <c r="D158" s="279">
        <v>3095.4666666666667</v>
      </c>
      <c r="E158" s="279">
        <v>3025.4833333333336</v>
      </c>
      <c r="F158" s="279">
        <v>2980.0166666666669</v>
      </c>
      <c r="G158" s="279">
        <v>2910.0333333333338</v>
      </c>
      <c r="H158" s="279">
        <v>3140.9333333333334</v>
      </c>
      <c r="I158" s="279">
        <v>3210.9166666666661</v>
      </c>
      <c r="J158" s="279">
        <v>3256.3833333333332</v>
      </c>
      <c r="K158" s="277">
        <v>3165.45</v>
      </c>
      <c r="L158" s="277">
        <v>3050</v>
      </c>
      <c r="M158" s="277">
        <v>0.68615999999999999</v>
      </c>
    </row>
    <row r="159" spans="1:13">
      <c r="A159" s="268">
        <v>149</v>
      </c>
      <c r="B159" s="277" t="s">
        <v>368</v>
      </c>
      <c r="C159" s="278">
        <v>532.6</v>
      </c>
      <c r="D159" s="279">
        <v>532.25</v>
      </c>
      <c r="E159" s="279">
        <v>526</v>
      </c>
      <c r="F159" s="279">
        <v>519.4</v>
      </c>
      <c r="G159" s="279">
        <v>513.15</v>
      </c>
      <c r="H159" s="279">
        <v>538.85</v>
      </c>
      <c r="I159" s="279">
        <v>545.1</v>
      </c>
      <c r="J159" s="279">
        <v>551.70000000000005</v>
      </c>
      <c r="K159" s="277">
        <v>538.5</v>
      </c>
      <c r="L159" s="277">
        <v>525.65</v>
      </c>
      <c r="M159" s="277">
        <v>0.21315999999999999</v>
      </c>
    </row>
    <row r="160" spans="1:13">
      <c r="A160" s="268">
        <v>150</v>
      </c>
      <c r="B160" s="277" t="s">
        <v>2940</v>
      </c>
      <c r="C160" s="278">
        <v>530.35</v>
      </c>
      <c r="D160" s="279">
        <v>528.94999999999993</v>
      </c>
      <c r="E160" s="279">
        <v>520.89999999999986</v>
      </c>
      <c r="F160" s="279">
        <v>511.44999999999993</v>
      </c>
      <c r="G160" s="279">
        <v>503.39999999999986</v>
      </c>
      <c r="H160" s="279">
        <v>538.39999999999986</v>
      </c>
      <c r="I160" s="279">
        <v>546.44999999999982</v>
      </c>
      <c r="J160" s="279">
        <v>555.89999999999986</v>
      </c>
      <c r="K160" s="277">
        <v>537</v>
      </c>
      <c r="L160" s="277">
        <v>519.5</v>
      </c>
      <c r="M160" s="277">
        <v>0.39212000000000002</v>
      </c>
    </row>
    <row r="161" spans="1:13">
      <c r="A161" s="268">
        <v>151</v>
      </c>
      <c r="B161" s="277" t="s">
        <v>370</v>
      </c>
      <c r="C161" s="278">
        <v>132.35</v>
      </c>
      <c r="D161" s="279">
        <v>132.54999999999998</v>
      </c>
      <c r="E161" s="279">
        <v>131.39999999999998</v>
      </c>
      <c r="F161" s="279">
        <v>130.44999999999999</v>
      </c>
      <c r="G161" s="279">
        <v>129.29999999999998</v>
      </c>
      <c r="H161" s="279">
        <v>133.49999999999997</v>
      </c>
      <c r="I161" s="279">
        <v>134.65</v>
      </c>
      <c r="J161" s="279">
        <v>135.59999999999997</v>
      </c>
      <c r="K161" s="277">
        <v>133.69999999999999</v>
      </c>
      <c r="L161" s="277">
        <v>131.6</v>
      </c>
      <c r="M161" s="277">
        <v>6.9140899999999998</v>
      </c>
    </row>
    <row r="162" spans="1:13">
      <c r="A162" s="268">
        <v>152</v>
      </c>
      <c r="B162" s="277" t="s">
        <v>244</v>
      </c>
      <c r="C162" s="278">
        <v>102.75</v>
      </c>
      <c r="D162" s="279">
        <v>103.10000000000001</v>
      </c>
      <c r="E162" s="279">
        <v>100.70000000000002</v>
      </c>
      <c r="F162" s="279">
        <v>98.65</v>
      </c>
      <c r="G162" s="279">
        <v>96.250000000000014</v>
      </c>
      <c r="H162" s="279">
        <v>105.15000000000002</v>
      </c>
      <c r="I162" s="279">
        <v>107.55000000000003</v>
      </c>
      <c r="J162" s="279">
        <v>109.60000000000002</v>
      </c>
      <c r="K162" s="277">
        <v>105.5</v>
      </c>
      <c r="L162" s="277">
        <v>101.05</v>
      </c>
      <c r="M162" s="277">
        <v>31.68309</v>
      </c>
    </row>
    <row r="163" spans="1:13">
      <c r="A163" s="268">
        <v>153</v>
      </c>
      <c r="B163" s="277" t="s">
        <v>369</v>
      </c>
      <c r="C163" s="278">
        <v>71.8</v>
      </c>
      <c r="D163" s="279">
        <v>72.516666666666666</v>
      </c>
      <c r="E163" s="279">
        <v>70.783333333333331</v>
      </c>
      <c r="F163" s="279">
        <v>69.766666666666666</v>
      </c>
      <c r="G163" s="279">
        <v>68.033333333333331</v>
      </c>
      <c r="H163" s="279">
        <v>73.533333333333331</v>
      </c>
      <c r="I163" s="279">
        <v>75.266666666666652</v>
      </c>
      <c r="J163" s="279">
        <v>76.283333333333331</v>
      </c>
      <c r="K163" s="277">
        <v>74.25</v>
      </c>
      <c r="L163" s="277">
        <v>71.5</v>
      </c>
      <c r="M163" s="277">
        <v>41.568869999999997</v>
      </c>
    </row>
    <row r="164" spans="1:13">
      <c r="A164" s="268">
        <v>154</v>
      </c>
      <c r="B164" s="277" t="s">
        <v>100</v>
      </c>
      <c r="C164" s="278">
        <v>91.85</v>
      </c>
      <c r="D164" s="279">
        <v>91.983333333333334</v>
      </c>
      <c r="E164" s="279">
        <v>91.216666666666669</v>
      </c>
      <c r="F164" s="279">
        <v>90.583333333333329</v>
      </c>
      <c r="G164" s="279">
        <v>89.816666666666663</v>
      </c>
      <c r="H164" s="279">
        <v>92.616666666666674</v>
      </c>
      <c r="I164" s="279">
        <v>93.383333333333354</v>
      </c>
      <c r="J164" s="279">
        <v>94.01666666666668</v>
      </c>
      <c r="K164" s="277">
        <v>92.75</v>
      </c>
      <c r="L164" s="277">
        <v>91.35</v>
      </c>
      <c r="M164" s="277">
        <v>88.642330000000001</v>
      </c>
    </row>
    <row r="165" spans="1:13">
      <c r="A165" s="268">
        <v>155</v>
      </c>
      <c r="B165" s="277" t="s">
        <v>375</v>
      </c>
      <c r="C165" s="278">
        <v>1919.05</v>
      </c>
      <c r="D165" s="279">
        <v>1922.0166666666667</v>
      </c>
      <c r="E165" s="279">
        <v>1904.0333333333333</v>
      </c>
      <c r="F165" s="279">
        <v>1889.0166666666667</v>
      </c>
      <c r="G165" s="279">
        <v>1871.0333333333333</v>
      </c>
      <c r="H165" s="279">
        <v>1937.0333333333333</v>
      </c>
      <c r="I165" s="279">
        <v>1955.0166666666664</v>
      </c>
      <c r="J165" s="279">
        <v>1970.0333333333333</v>
      </c>
      <c r="K165" s="277">
        <v>1940</v>
      </c>
      <c r="L165" s="277">
        <v>1907</v>
      </c>
      <c r="M165" s="277">
        <v>0.16841</v>
      </c>
    </row>
    <row r="166" spans="1:13">
      <c r="A166" s="268">
        <v>156</v>
      </c>
      <c r="B166" s="277" t="s">
        <v>376</v>
      </c>
      <c r="C166" s="278">
        <v>1993.95</v>
      </c>
      <c r="D166" s="279">
        <v>1998.3999999999999</v>
      </c>
      <c r="E166" s="279">
        <v>1976.7999999999997</v>
      </c>
      <c r="F166" s="279">
        <v>1959.6499999999999</v>
      </c>
      <c r="G166" s="279">
        <v>1938.0499999999997</v>
      </c>
      <c r="H166" s="279">
        <v>2015.5499999999997</v>
      </c>
      <c r="I166" s="279">
        <v>2037.1499999999996</v>
      </c>
      <c r="J166" s="279">
        <v>2054.2999999999997</v>
      </c>
      <c r="K166" s="277">
        <v>2020</v>
      </c>
      <c r="L166" s="277">
        <v>1981.25</v>
      </c>
      <c r="M166" s="277">
        <v>0.21615000000000001</v>
      </c>
    </row>
    <row r="167" spans="1:13">
      <c r="A167" s="268">
        <v>157</v>
      </c>
      <c r="B167" s="277" t="s">
        <v>372</v>
      </c>
      <c r="C167" s="278">
        <v>485.75</v>
      </c>
      <c r="D167" s="279">
        <v>485.2166666666667</v>
      </c>
      <c r="E167" s="279">
        <v>470.53333333333342</v>
      </c>
      <c r="F167" s="279">
        <v>455.31666666666672</v>
      </c>
      <c r="G167" s="279">
        <v>440.63333333333344</v>
      </c>
      <c r="H167" s="279">
        <v>500.43333333333339</v>
      </c>
      <c r="I167" s="279">
        <v>515.11666666666667</v>
      </c>
      <c r="J167" s="279">
        <v>530.33333333333337</v>
      </c>
      <c r="K167" s="277">
        <v>499.9</v>
      </c>
      <c r="L167" s="277">
        <v>470</v>
      </c>
      <c r="M167" s="277">
        <v>0.57074000000000003</v>
      </c>
    </row>
    <row r="168" spans="1:13">
      <c r="A168" s="268">
        <v>158</v>
      </c>
      <c r="B168" s="277" t="s">
        <v>382</v>
      </c>
      <c r="C168" s="278">
        <v>259.25</v>
      </c>
      <c r="D168" s="279">
        <v>260.75</v>
      </c>
      <c r="E168" s="279">
        <v>256.5</v>
      </c>
      <c r="F168" s="279">
        <v>253.75</v>
      </c>
      <c r="G168" s="279">
        <v>249.5</v>
      </c>
      <c r="H168" s="279">
        <v>263.5</v>
      </c>
      <c r="I168" s="279">
        <v>267.75</v>
      </c>
      <c r="J168" s="279">
        <v>270.5</v>
      </c>
      <c r="K168" s="277">
        <v>265</v>
      </c>
      <c r="L168" s="277">
        <v>258</v>
      </c>
      <c r="M168" s="277">
        <v>0.35243999999999998</v>
      </c>
    </row>
    <row r="169" spans="1:13">
      <c r="A169" s="268">
        <v>159</v>
      </c>
      <c r="B169" s="277" t="s">
        <v>373</v>
      </c>
      <c r="C169" s="278">
        <v>102.05</v>
      </c>
      <c r="D169" s="279">
        <v>102.26666666666667</v>
      </c>
      <c r="E169" s="279">
        <v>101.03333333333333</v>
      </c>
      <c r="F169" s="279">
        <v>100.01666666666667</v>
      </c>
      <c r="G169" s="279">
        <v>98.783333333333331</v>
      </c>
      <c r="H169" s="279">
        <v>103.28333333333333</v>
      </c>
      <c r="I169" s="279">
        <v>104.51666666666665</v>
      </c>
      <c r="J169" s="279">
        <v>105.53333333333333</v>
      </c>
      <c r="K169" s="277">
        <v>103.5</v>
      </c>
      <c r="L169" s="277">
        <v>101.25</v>
      </c>
      <c r="M169" s="277">
        <v>0.28066000000000002</v>
      </c>
    </row>
    <row r="170" spans="1:13">
      <c r="A170" s="268">
        <v>160</v>
      </c>
      <c r="B170" s="277" t="s">
        <v>374</v>
      </c>
      <c r="C170" s="278">
        <v>170.35</v>
      </c>
      <c r="D170" s="279">
        <v>169.78333333333333</v>
      </c>
      <c r="E170" s="279">
        <v>165.81666666666666</v>
      </c>
      <c r="F170" s="279">
        <v>161.28333333333333</v>
      </c>
      <c r="G170" s="279">
        <v>157.31666666666666</v>
      </c>
      <c r="H170" s="279">
        <v>174.31666666666666</v>
      </c>
      <c r="I170" s="279">
        <v>178.2833333333333</v>
      </c>
      <c r="J170" s="279">
        <v>182.81666666666666</v>
      </c>
      <c r="K170" s="277">
        <v>173.75</v>
      </c>
      <c r="L170" s="277">
        <v>165.25</v>
      </c>
      <c r="M170" s="277">
        <v>2.6064099999999999</v>
      </c>
    </row>
    <row r="171" spans="1:13">
      <c r="A171" s="268">
        <v>161</v>
      </c>
      <c r="B171" s="277" t="s">
        <v>245</v>
      </c>
      <c r="C171" s="278">
        <v>133.75</v>
      </c>
      <c r="D171" s="279">
        <v>134.45000000000002</v>
      </c>
      <c r="E171" s="279">
        <v>132.60000000000002</v>
      </c>
      <c r="F171" s="279">
        <v>131.45000000000002</v>
      </c>
      <c r="G171" s="279">
        <v>129.60000000000002</v>
      </c>
      <c r="H171" s="279">
        <v>135.60000000000002</v>
      </c>
      <c r="I171" s="279">
        <v>137.44999999999999</v>
      </c>
      <c r="J171" s="279">
        <v>138.60000000000002</v>
      </c>
      <c r="K171" s="277">
        <v>136.30000000000001</v>
      </c>
      <c r="L171" s="277">
        <v>133.30000000000001</v>
      </c>
      <c r="M171" s="277">
        <v>1.6759999999999999</v>
      </c>
    </row>
    <row r="172" spans="1:13">
      <c r="A172" s="268">
        <v>162</v>
      </c>
      <c r="B172" s="277" t="s">
        <v>378</v>
      </c>
      <c r="C172" s="278">
        <v>5554.45</v>
      </c>
      <c r="D172" s="279">
        <v>5545.333333333333</v>
      </c>
      <c r="E172" s="279">
        <v>5501.6666666666661</v>
      </c>
      <c r="F172" s="279">
        <v>5448.8833333333332</v>
      </c>
      <c r="G172" s="279">
        <v>5405.2166666666662</v>
      </c>
      <c r="H172" s="279">
        <v>5598.1166666666659</v>
      </c>
      <c r="I172" s="279">
        <v>5641.7833333333319</v>
      </c>
      <c r="J172" s="279">
        <v>5694.5666666666657</v>
      </c>
      <c r="K172" s="277">
        <v>5589</v>
      </c>
      <c r="L172" s="277">
        <v>5492.55</v>
      </c>
      <c r="M172" s="277">
        <v>4.1939999999999998E-2</v>
      </c>
    </row>
    <row r="173" spans="1:13">
      <c r="A173" s="268">
        <v>163</v>
      </c>
      <c r="B173" s="277" t="s">
        <v>379</v>
      </c>
      <c r="C173" s="278">
        <v>1772.4</v>
      </c>
      <c r="D173" s="279">
        <v>1774.8</v>
      </c>
      <c r="E173" s="279">
        <v>1748.6</v>
      </c>
      <c r="F173" s="279">
        <v>1724.8</v>
      </c>
      <c r="G173" s="279">
        <v>1698.6</v>
      </c>
      <c r="H173" s="279">
        <v>1798.6</v>
      </c>
      <c r="I173" s="279">
        <v>1824.8000000000002</v>
      </c>
      <c r="J173" s="279">
        <v>1848.6</v>
      </c>
      <c r="K173" s="277">
        <v>1801</v>
      </c>
      <c r="L173" s="277">
        <v>1751</v>
      </c>
      <c r="M173" s="277">
        <v>0.94779000000000002</v>
      </c>
    </row>
    <row r="174" spans="1:13">
      <c r="A174" s="268">
        <v>164</v>
      </c>
      <c r="B174" s="277" t="s">
        <v>101</v>
      </c>
      <c r="C174" s="278">
        <v>499.8</v>
      </c>
      <c r="D174" s="279">
        <v>497.31666666666666</v>
      </c>
      <c r="E174" s="279">
        <v>490.83333333333331</v>
      </c>
      <c r="F174" s="279">
        <v>481.86666666666667</v>
      </c>
      <c r="G174" s="279">
        <v>475.38333333333333</v>
      </c>
      <c r="H174" s="279">
        <v>506.2833333333333</v>
      </c>
      <c r="I174" s="279">
        <v>512.76666666666665</v>
      </c>
      <c r="J174" s="279">
        <v>521.73333333333335</v>
      </c>
      <c r="K174" s="277">
        <v>503.8</v>
      </c>
      <c r="L174" s="277">
        <v>488.35</v>
      </c>
      <c r="M174" s="277">
        <v>30.240729999999999</v>
      </c>
    </row>
    <row r="175" spans="1:13">
      <c r="A175" s="268">
        <v>165</v>
      </c>
      <c r="B175" s="277" t="s">
        <v>387</v>
      </c>
      <c r="C175" s="278">
        <v>46.55</v>
      </c>
      <c r="D175" s="279">
        <v>46.916666666666664</v>
      </c>
      <c r="E175" s="279">
        <v>46.033333333333331</v>
      </c>
      <c r="F175" s="279">
        <v>45.516666666666666</v>
      </c>
      <c r="G175" s="279">
        <v>44.633333333333333</v>
      </c>
      <c r="H175" s="279">
        <v>47.43333333333333</v>
      </c>
      <c r="I175" s="279">
        <v>48.31666666666667</v>
      </c>
      <c r="J175" s="279">
        <v>48.833333333333329</v>
      </c>
      <c r="K175" s="277">
        <v>47.8</v>
      </c>
      <c r="L175" s="277">
        <v>46.4</v>
      </c>
      <c r="M175" s="277">
        <v>4.5662399999999996</v>
      </c>
    </row>
    <row r="176" spans="1:13">
      <c r="A176" s="268">
        <v>166</v>
      </c>
      <c r="B176" s="277" t="s">
        <v>1396</v>
      </c>
      <c r="C176" s="278">
        <v>5806.35</v>
      </c>
      <c r="D176" s="279">
        <v>5837.7666666666664</v>
      </c>
      <c r="E176" s="279">
        <v>5705.583333333333</v>
      </c>
      <c r="F176" s="279">
        <v>5604.8166666666666</v>
      </c>
      <c r="G176" s="279">
        <v>5472.6333333333332</v>
      </c>
      <c r="H176" s="279">
        <v>5938.5333333333328</v>
      </c>
      <c r="I176" s="279">
        <v>6070.7166666666672</v>
      </c>
      <c r="J176" s="279">
        <v>6171.4833333333327</v>
      </c>
      <c r="K176" s="277">
        <v>5969.95</v>
      </c>
      <c r="L176" s="277">
        <v>5737</v>
      </c>
      <c r="M176" s="277">
        <v>0.37025999999999998</v>
      </c>
    </row>
    <row r="177" spans="1:13">
      <c r="A177" s="268">
        <v>167</v>
      </c>
      <c r="B177" s="277" t="s">
        <v>103</v>
      </c>
      <c r="C177" s="278">
        <v>23.85</v>
      </c>
      <c r="D177" s="279">
        <v>23.850000000000005</v>
      </c>
      <c r="E177" s="279">
        <v>23.600000000000009</v>
      </c>
      <c r="F177" s="279">
        <v>23.350000000000005</v>
      </c>
      <c r="G177" s="279">
        <v>23.100000000000009</v>
      </c>
      <c r="H177" s="279">
        <v>24.100000000000009</v>
      </c>
      <c r="I177" s="279">
        <v>24.35</v>
      </c>
      <c r="J177" s="279">
        <v>24.600000000000009</v>
      </c>
      <c r="K177" s="277">
        <v>24.1</v>
      </c>
      <c r="L177" s="277">
        <v>23.6</v>
      </c>
      <c r="M177" s="277">
        <v>70.271060000000006</v>
      </c>
    </row>
    <row r="178" spans="1:13">
      <c r="A178" s="268">
        <v>168</v>
      </c>
      <c r="B178" s="277" t="s">
        <v>388</v>
      </c>
      <c r="C178" s="278">
        <v>209.4</v>
      </c>
      <c r="D178" s="279">
        <v>210.38333333333333</v>
      </c>
      <c r="E178" s="279">
        <v>207.11666666666665</v>
      </c>
      <c r="F178" s="279">
        <v>204.83333333333331</v>
      </c>
      <c r="G178" s="279">
        <v>201.56666666666663</v>
      </c>
      <c r="H178" s="279">
        <v>212.66666666666666</v>
      </c>
      <c r="I178" s="279">
        <v>215.93333333333331</v>
      </c>
      <c r="J178" s="279">
        <v>218.21666666666667</v>
      </c>
      <c r="K178" s="277">
        <v>213.65</v>
      </c>
      <c r="L178" s="277">
        <v>208.1</v>
      </c>
      <c r="M178" s="277">
        <v>8.6338299999999997</v>
      </c>
    </row>
    <row r="179" spans="1:13">
      <c r="A179" s="268">
        <v>169</v>
      </c>
      <c r="B179" s="277" t="s">
        <v>380</v>
      </c>
      <c r="C179" s="278">
        <v>940.9</v>
      </c>
      <c r="D179" s="279">
        <v>938.30000000000007</v>
      </c>
      <c r="E179" s="279">
        <v>918.60000000000014</v>
      </c>
      <c r="F179" s="279">
        <v>896.30000000000007</v>
      </c>
      <c r="G179" s="279">
        <v>876.60000000000014</v>
      </c>
      <c r="H179" s="279">
        <v>960.60000000000014</v>
      </c>
      <c r="I179" s="279">
        <v>980.30000000000018</v>
      </c>
      <c r="J179" s="279">
        <v>1002.6000000000001</v>
      </c>
      <c r="K179" s="277">
        <v>958</v>
      </c>
      <c r="L179" s="277">
        <v>916</v>
      </c>
      <c r="M179" s="277">
        <v>0.43207000000000001</v>
      </c>
    </row>
    <row r="180" spans="1:13">
      <c r="A180" s="268">
        <v>170</v>
      </c>
      <c r="B180" s="277" t="s">
        <v>246</v>
      </c>
      <c r="C180" s="278">
        <v>529.20000000000005</v>
      </c>
      <c r="D180" s="279">
        <v>533.1</v>
      </c>
      <c r="E180" s="279">
        <v>521.20000000000005</v>
      </c>
      <c r="F180" s="279">
        <v>513.20000000000005</v>
      </c>
      <c r="G180" s="279">
        <v>501.30000000000007</v>
      </c>
      <c r="H180" s="279">
        <v>541.1</v>
      </c>
      <c r="I180" s="279">
        <v>552.99999999999989</v>
      </c>
      <c r="J180" s="279">
        <v>561</v>
      </c>
      <c r="K180" s="277">
        <v>545</v>
      </c>
      <c r="L180" s="277">
        <v>525.1</v>
      </c>
      <c r="M180" s="277">
        <v>2.73685</v>
      </c>
    </row>
    <row r="181" spans="1:13">
      <c r="A181" s="268">
        <v>171</v>
      </c>
      <c r="B181" s="277" t="s">
        <v>104</v>
      </c>
      <c r="C181" s="278">
        <v>707.4</v>
      </c>
      <c r="D181" s="279">
        <v>706.4</v>
      </c>
      <c r="E181" s="279">
        <v>699.8</v>
      </c>
      <c r="F181" s="279">
        <v>692.19999999999993</v>
      </c>
      <c r="G181" s="279">
        <v>685.59999999999991</v>
      </c>
      <c r="H181" s="279">
        <v>714</v>
      </c>
      <c r="I181" s="279">
        <v>720.60000000000014</v>
      </c>
      <c r="J181" s="279">
        <v>728.2</v>
      </c>
      <c r="K181" s="277">
        <v>713</v>
      </c>
      <c r="L181" s="277">
        <v>698.8</v>
      </c>
      <c r="M181" s="277">
        <v>14.58461</v>
      </c>
    </row>
    <row r="182" spans="1:13">
      <c r="A182" s="268">
        <v>172</v>
      </c>
      <c r="B182" s="277" t="s">
        <v>247</v>
      </c>
      <c r="C182" s="278">
        <v>411.65</v>
      </c>
      <c r="D182" s="279">
        <v>413.51666666666665</v>
      </c>
      <c r="E182" s="279">
        <v>406.38333333333333</v>
      </c>
      <c r="F182" s="279">
        <v>401.11666666666667</v>
      </c>
      <c r="G182" s="279">
        <v>393.98333333333335</v>
      </c>
      <c r="H182" s="279">
        <v>418.7833333333333</v>
      </c>
      <c r="I182" s="279">
        <v>425.91666666666663</v>
      </c>
      <c r="J182" s="279">
        <v>431.18333333333328</v>
      </c>
      <c r="K182" s="277">
        <v>420.65</v>
      </c>
      <c r="L182" s="277">
        <v>408.25</v>
      </c>
      <c r="M182" s="277">
        <v>0.56425000000000003</v>
      </c>
    </row>
    <row r="183" spans="1:13">
      <c r="A183" s="268">
        <v>173</v>
      </c>
      <c r="B183" s="277" t="s">
        <v>248</v>
      </c>
      <c r="C183" s="278">
        <v>903.5</v>
      </c>
      <c r="D183" s="279">
        <v>903.38333333333333</v>
      </c>
      <c r="E183" s="279">
        <v>894.11666666666667</v>
      </c>
      <c r="F183" s="279">
        <v>884.73333333333335</v>
      </c>
      <c r="G183" s="279">
        <v>875.4666666666667</v>
      </c>
      <c r="H183" s="279">
        <v>912.76666666666665</v>
      </c>
      <c r="I183" s="279">
        <v>922.0333333333333</v>
      </c>
      <c r="J183" s="279">
        <v>931.41666666666663</v>
      </c>
      <c r="K183" s="277">
        <v>912.65</v>
      </c>
      <c r="L183" s="277">
        <v>894</v>
      </c>
      <c r="M183" s="277">
        <v>3.2678699999999998</v>
      </c>
    </row>
    <row r="184" spans="1:13">
      <c r="A184" s="268">
        <v>174</v>
      </c>
      <c r="B184" s="277" t="s">
        <v>389</v>
      </c>
      <c r="C184" s="278">
        <v>84.25</v>
      </c>
      <c r="D184" s="279">
        <v>84.05</v>
      </c>
      <c r="E184" s="279">
        <v>82.6</v>
      </c>
      <c r="F184" s="279">
        <v>80.95</v>
      </c>
      <c r="G184" s="279">
        <v>79.5</v>
      </c>
      <c r="H184" s="279">
        <v>85.699999999999989</v>
      </c>
      <c r="I184" s="279">
        <v>87.15</v>
      </c>
      <c r="J184" s="279">
        <v>88.799999999999983</v>
      </c>
      <c r="K184" s="277">
        <v>85.5</v>
      </c>
      <c r="L184" s="277">
        <v>82.4</v>
      </c>
      <c r="M184" s="277">
        <v>1.71482</v>
      </c>
    </row>
    <row r="185" spans="1:13">
      <c r="A185" s="268">
        <v>175</v>
      </c>
      <c r="B185" s="277" t="s">
        <v>381</v>
      </c>
      <c r="C185" s="278">
        <v>367.55</v>
      </c>
      <c r="D185" s="279">
        <v>369.11666666666662</v>
      </c>
      <c r="E185" s="279">
        <v>363.43333333333322</v>
      </c>
      <c r="F185" s="279">
        <v>359.31666666666661</v>
      </c>
      <c r="G185" s="279">
        <v>353.63333333333321</v>
      </c>
      <c r="H185" s="279">
        <v>373.23333333333323</v>
      </c>
      <c r="I185" s="279">
        <v>378.91666666666663</v>
      </c>
      <c r="J185" s="279">
        <v>383.03333333333325</v>
      </c>
      <c r="K185" s="277">
        <v>374.8</v>
      </c>
      <c r="L185" s="277">
        <v>365</v>
      </c>
      <c r="M185" s="277">
        <v>21.564360000000001</v>
      </c>
    </row>
    <row r="186" spans="1:13">
      <c r="A186" s="268">
        <v>176</v>
      </c>
      <c r="B186" s="277" t="s">
        <v>249</v>
      </c>
      <c r="C186" s="278">
        <v>186.15</v>
      </c>
      <c r="D186" s="279">
        <v>187.28333333333333</v>
      </c>
      <c r="E186" s="279">
        <v>183.86666666666667</v>
      </c>
      <c r="F186" s="279">
        <v>181.58333333333334</v>
      </c>
      <c r="G186" s="279">
        <v>178.16666666666669</v>
      </c>
      <c r="H186" s="279">
        <v>189.56666666666666</v>
      </c>
      <c r="I186" s="279">
        <v>192.98333333333335</v>
      </c>
      <c r="J186" s="279">
        <v>195.26666666666665</v>
      </c>
      <c r="K186" s="277">
        <v>190.7</v>
      </c>
      <c r="L186" s="277">
        <v>185</v>
      </c>
      <c r="M186" s="277">
        <v>4.2453700000000003</v>
      </c>
    </row>
    <row r="187" spans="1:13">
      <c r="A187" s="268">
        <v>177</v>
      </c>
      <c r="B187" s="277" t="s">
        <v>105</v>
      </c>
      <c r="C187" s="278">
        <v>720.4</v>
      </c>
      <c r="D187" s="279">
        <v>723.9</v>
      </c>
      <c r="E187" s="279">
        <v>710.59999999999991</v>
      </c>
      <c r="F187" s="279">
        <v>700.8</v>
      </c>
      <c r="G187" s="279">
        <v>687.49999999999989</v>
      </c>
      <c r="H187" s="279">
        <v>733.69999999999993</v>
      </c>
      <c r="I187" s="279">
        <v>746.99999999999989</v>
      </c>
      <c r="J187" s="279">
        <v>756.8</v>
      </c>
      <c r="K187" s="277">
        <v>737.2</v>
      </c>
      <c r="L187" s="277">
        <v>714.1</v>
      </c>
      <c r="M187" s="277">
        <v>30.3872</v>
      </c>
    </row>
    <row r="188" spans="1:13">
      <c r="A188" s="268">
        <v>178</v>
      </c>
      <c r="B188" s="277" t="s">
        <v>383</v>
      </c>
      <c r="C188" s="278">
        <v>79.95</v>
      </c>
      <c r="D188" s="279">
        <v>80</v>
      </c>
      <c r="E188" s="279">
        <v>78.5</v>
      </c>
      <c r="F188" s="279">
        <v>77.05</v>
      </c>
      <c r="G188" s="279">
        <v>75.55</v>
      </c>
      <c r="H188" s="279">
        <v>81.45</v>
      </c>
      <c r="I188" s="279">
        <v>82.95</v>
      </c>
      <c r="J188" s="279">
        <v>84.4</v>
      </c>
      <c r="K188" s="277">
        <v>81.5</v>
      </c>
      <c r="L188" s="277">
        <v>78.55</v>
      </c>
      <c r="M188" s="277">
        <v>9.6711399999999994</v>
      </c>
    </row>
    <row r="189" spans="1:13">
      <c r="A189" s="268">
        <v>179</v>
      </c>
      <c r="B189" s="277" t="s">
        <v>384</v>
      </c>
      <c r="C189" s="278">
        <v>570.54999999999995</v>
      </c>
      <c r="D189" s="279">
        <v>590.68333333333328</v>
      </c>
      <c r="E189" s="279">
        <v>526.86666666666656</v>
      </c>
      <c r="F189" s="279">
        <v>483.18333333333328</v>
      </c>
      <c r="G189" s="279">
        <v>419.36666666666656</v>
      </c>
      <c r="H189" s="279">
        <v>634.36666666666656</v>
      </c>
      <c r="I189" s="279">
        <v>698.18333333333339</v>
      </c>
      <c r="J189" s="279">
        <v>741.86666666666656</v>
      </c>
      <c r="K189" s="277">
        <v>654.5</v>
      </c>
      <c r="L189" s="277">
        <v>547</v>
      </c>
      <c r="M189" s="277">
        <v>2.2206800000000002</v>
      </c>
    </row>
    <row r="190" spans="1:13">
      <c r="A190" s="268">
        <v>180</v>
      </c>
      <c r="B190" s="277" t="s">
        <v>1439</v>
      </c>
      <c r="C190" s="278">
        <v>190.15</v>
      </c>
      <c r="D190" s="279">
        <v>189.28333333333333</v>
      </c>
      <c r="E190" s="279">
        <v>186.86666666666667</v>
      </c>
      <c r="F190" s="279">
        <v>183.58333333333334</v>
      </c>
      <c r="G190" s="279">
        <v>181.16666666666669</v>
      </c>
      <c r="H190" s="279">
        <v>192.56666666666666</v>
      </c>
      <c r="I190" s="279">
        <v>194.98333333333335</v>
      </c>
      <c r="J190" s="279">
        <v>198.26666666666665</v>
      </c>
      <c r="K190" s="277">
        <v>191.7</v>
      </c>
      <c r="L190" s="277">
        <v>186</v>
      </c>
      <c r="M190" s="277">
        <v>1.2870600000000001</v>
      </c>
    </row>
    <row r="191" spans="1:13">
      <c r="A191" s="268">
        <v>181</v>
      </c>
      <c r="B191" s="277" t="s">
        <v>390</v>
      </c>
      <c r="C191" s="278">
        <v>63.2</v>
      </c>
      <c r="D191" s="279">
        <v>63.216666666666669</v>
      </c>
      <c r="E191" s="279">
        <v>62.233333333333334</v>
      </c>
      <c r="F191" s="279">
        <v>61.266666666666666</v>
      </c>
      <c r="G191" s="279">
        <v>60.283333333333331</v>
      </c>
      <c r="H191" s="279">
        <v>64.183333333333337</v>
      </c>
      <c r="I191" s="279">
        <v>65.166666666666671</v>
      </c>
      <c r="J191" s="279">
        <v>66.13333333333334</v>
      </c>
      <c r="K191" s="277">
        <v>64.2</v>
      </c>
      <c r="L191" s="277">
        <v>62.25</v>
      </c>
      <c r="M191" s="277">
        <v>6.27841</v>
      </c>
    </row>
    <row r="192" spans="1:13">
      <c r="A192" s="268">
        <v>182</v>
      </c>
      <c r="B192" s="277" t="s">
        <v>250</v>
      </c>
      <c r="C192" s="278">
        <v>209.45</v>
      </c>
      <c r="D192" s="279">
        <v>210.33333333333334</v>
      </c>
      <c r="E192" s="279">
        <v>206.81666666666669</v>
      </c>
      <c r="F192" s="279">
        <v>204.18333333333334</v>
      </c>
      <c r="G192" s="279">
        <v>200.66666666666669</v>
      </c>
      <c r="H192" s="279">
        <v>212.9666666666667</v>
      </c>
      <c r="I192" s="279">
        <v>216.48333333333335</v>
      </c>
      <c r="J192" s="279">
        <v>219.1166666666667</v>
      </c>
      <c r="K192" s="277">
        <v>213.85</v>
      </c>
      <c r="L192" s="277">
        <v>207.7</v>
      </c>
      <c r="M192" s="277">
        <v>18.13524</v>
      </c>
    </row>
    <row r="193" spans="1:13">
      <c r="A193" s="268">
        <v>183</v>
      </c>
      <c r="B193" s="277" t="s">
        <v>385</v>
      </c>
      <c r="C193" s="278">
        <v>352.25</v>
      </c>
      <c r="D193" s="279">
        <v>352.58333333333331</v>
      </c>
      <c r="E193" s="279">
        <v>345.66666666666663</v>
      </c>
      <c r="F193" s="279">
        <v>339.08333333333331</v>
      </c>
      <c r="G193" s="279">
        <v>332.16666666666663</v>
      </c>
      <c r="H193" s="279">
        <v>359.16666666666663</v>
      </c>
      <c r="I193" s="279">
        <v>366.08333333333326</v>
      </c>
      <c r="J193" s="279">
        <v>372.66666666666663</v>
      </c>
      <c r="K193" s="277">
        <v>359.5</v>
      </c>
      <c r="L193" s="277">
        <v>346</v>
      </c>
      <c r="M193" s="277">
        <v>1.9040699999999999</v>
      </c>
    </row>
    <row r="194" spans="1:13">
      <c r="A194" s="268">
        <v>184</v>
      </c>
      <c r="B194" s="277" t="s">
        <v>386</v>
      </c>
      <c r="C194" s="278">
        <v>304.2</v>
      </c>
      <c r="D194" s="279">
        <v>304.06666666666666</v>
      </c>
      <c r="E194" s="279">
        <v>299.38333333333333</v>
      </c>
      <c r="F194" s="279">
        <v>294.56666666666666</v>
      </c>
      <c r="G194" s="279">
        <v>289.88333333333333</v>
      </c>
      <c r="H194" s="279">
        <v>308.88333333333333</v>
      </c>
      <c r="I194" s="279">
        <v>313.56666666666661</v>
      </c>
      <c r="J194" s="279">
        <v>318.38333333333333</v>
      </c>
      <c r="K194" s="277">
        <v>308.75</v>
      </c>
      <c r="L194" s="277">
        <v>299.25</v>
      </c>
      <c r="M194" s="277">
        <v>4.1099899999999998</v>
      </c>
    </row>
    <row r="195" spans="1:13">
      <c r="A195" s="268">
        <v>185</v>
      </c>
      <c r="B195" s="277" t="s">
        <v>391</v>
      </c>
      <c r="C195" s="278">
        <v>684.65</v>
      </c>
      <c r="D195" s="279">
        <v>676</v>
      </c>
      <c r="E195" s="279">
        <v>650</v>
      </c>
      <c r="F195" s="279">
        <v>615.35</v>
      </c>
      <c r="G195" s="279">
        <v>589.35</v>
      </c>
      <c r="H195" s="279">
        <v>710.65</v>
      </c>
      <c r="I195" s="279">
        <v>736.65</v>
      </c>
      <c r="J195" s="279">
        <v>771.3</v>
      </c>
      <c r="K195" s="277">
        <v>702</v>
      </c>
      <c r="L195" s="277">
        <v>641.35</v>
      </c>
      <c r="M195" s="277">
        <v>0.32554</v>
      </c>
    </row>
    <row r="196" spans="1:13">
      <c r="A196" s="268">
        <v>186</v>
      </c>
      <c r="B196" s="277" t="s">
        <v>399</v>
      </c>
      <c r="C196" s="278">
        <v>840.85</v>
      </c>
      <c r="D196" s="279">
        <v>843.2833333333333</v>
      </c>
      <c r="E196" s="279">
        <v>835.56666666666661</v>
      </c>
      <c r="F196" s="279">
        <v>830.2833333333333</v>
      </c>
      <c r="G196" s="279">
        <v>822.56666666666661</v>
      </c>
      <c r="H196" s="279">
        <v>848.56666666666661</v>
      </c>
      <c r="I196" s="279">
        <v>856.2833333333333</v>
      </c>
      <c r="J196" s="279">
        <v>861.56666666666661</v>
      </c>
      <c r="K196" s="277">
        <v>851</v>
      </c>
      <c r="L196" s="277">
        <v>838</v>
      </c>
      <c r="M196" s="277">
        <v>4.7155300000000002</v>
      </c>
    </row>
    <row r="197" spans="1:13">
      <c r="A197" s="268">
        <v>187</v>
      </c>
      <c r="B197" s="277" t="s">
        <v>392</v>
      </c>
      <c r="C197" s="278">
        <v>33.6</v>
      </c>
      <c r="D197" s="279">
        <v>33.766666666666666</v>
      </c>
      <c r="E197" s="279">
        <v>33.033333333333331</v>
      </c>
      <c r="F197" s="279">
        <v>32.466666666666669</v>
      </c>
      <c r="G197" s="279">
        <v>31.733333333333334</v>
      </c>
      <c r="H197" s="279">
        <v>34.333333333333329</v>
      </c>
      <c r="I197" s="279">
        <v>35.066666666666663</v>
      </c>
      <c r="J197" s="279">
        <v>35.633333333333326</v>
      </c>
      <c r="K197" s="277">
        <v>34.5</v>
      </c>
      <c r="L197" s="277">
        <v>33.200000000000003</v>
      </c>
      <c r="M197" s="277">
        <v>2.0011100000000002</v>
      </c>
    </row>
    <row r="198" spans="1:13">
      <c r="A198" s="268">
        <v>188</v>
      </c>
      <c r="B198" s="277" t="s">
        <v>393</v>
      </c>
      <c r="C198" s="278">
        <v>840.15</v>
      </c>
      <c r="D198" s="279">
        <v>850.01666666666677</v>
      </c>
      <c r="E198" s="279">
        <v>825.13333333333355</v>
      </c>
      <c r="F198" s="279">
        <v>810.11666666666679</v>
      </c>
      <c r="G198" s="279">
        <v>785.23333333333358</v>
      </c>
      <c r="H198" s="279">
        <v>865.03333333333353</v>
      </c>
      <c r="I198" s="279">
        <v>889.91666666666674</v>
      </c>
      <c r="J198" s="279">
        <v>904.93333333333351</v>
      </c>
      <c r="K198" s="277">
        <v>874.9</v>
      </c>
      <c r="L198" s="277">
        <v>835</v>
      </c>
      <c r="M198" s="277">
        <v>0.53071000000000002</v>
      </c>
    </row>
    <row r="199" spans="1:13">
      <c r="A199" s="268">
        <v>189</v>
      </c>
      <c r="B199" s="277" t="s">
        <v>106</v>
      </c>
      <c r="C199" s="278">
        <v>679.95</v>
      </c>
      <c r="D199" s="279">
        <v>677.16666666666663</v>
      </c>
      <c r="E199" s="279">
        <v>672.33333333333326</v>
      </c>
      <c r="F199" s="279">
        <v>664.71666666666658</v>
      </c>
      <c r="G199" s="279">
        <v>659.88333333333321</v>
      </c>
      <c r="H199" s="279">
        <v>684.7833333333333</v>
      </c>
      <c r="I199" s="279">
        <v>689.61666666666656</v>
      </c>
      <c r="J199" s="279">
        <v>697.23333333333335</v>
      </c>
      <c r="K199" s="277">
        <v>682</v>
      </c>
      <c r="L199" s="277">
        <v>669.55</v>
      </c>
      <c r="M199" s="277">
        <v>15.369109999999999</v>
      </c>
    </row>
    <row r="200" spans="1:13">
      <c r="A200" s="268">
        <v>190</v>
      </c>
      <c r="B200" s="277" t="s">
        <v>108</v>
      </c>
      <c r="C200" s="278">
        <v>789.25</v>
      </c>
      <c r="D200" s="279">
        <v>788.26666666666677</v>
      </c>
      <c r="E200" s="279">
        <v>780.23333333333358</v>
      </c>
      <c r="F200" s="279">
        <v>771.21666666666681</v>
      </c>
      <c r="G200" s="279">
        <v>763.18333333333362</v>
      </c>
      <c r="H200" s="279">
        <v>797.28333333333353</v>
      </c>
      <c r="I200" s="279">
        <v>805.31666666666661</v>
      </c>
      <c r="J200" s="279">
        <v>814.33333333333348</v>
      </c>
      <c r="K200" s="277">
        <v>796.3</v>
      </c>
      <c r="L200" s="277">
        <v>779.25</v>
      </c>
      <c r="M200" s="277">
        <v>74.715419999999995</v>
      </c>
    </row>
    <row r="201" spans="1:13">
      <c r="A201" s="268">
        <v>191</v>
      </c>
      <c r="B201" s="277" t="s">
        <v>109</v>
      </c>
      <c r="C201" s="278">
        <v>1768.15</v>
      </c>
      <c r="D201" s="279">
        <v>1762.1000000000001</v>
      </c>
      <c r="E201" s="279">
        <v>1749.5000000000002</v>
      </c>
      <c r="F201" s="279">
        <v>1730.8500000000001</v>
      </c>
      <c r="G201" s="279">
        <v>1718.2500000000002</v>
      </c>
      <c r="H201" s="279">
        <v>1780.7500000000002</v>
      </c>
      <c r="I201" s="279">
        <v>1793.3500000000001</v>
      </c>
      <c r="J201" s="279">
        <v>1812.0000000000002</v>
      </c>
      <c r="K201" s="277">
        <v>1774.7</v>
      </c>
      <c r="L201" s="277">
        <v>1743.45</v>
      </c>
      <c r="M201" s="277">
        <v>25.925509999999999</v>
      </c>
    </row>
    <row r="202" spans="1:13">
      <c r="A202" s="268">
        <v>192</v>
      </c>
      <c r="B202" s="277" t="s">
        <v>252</v>
      </c>
      <c r="C202" s="278">
        <v>2291.1999999999998</v>
      </c>
      <c r="D202" s="279">
        <v>2301.0666666666666</v>
      </c>
      <c r="E202" s="279">
        <v>2278.1333333333332</v>
      </c>
      <c r="F202" s="279">
        <v>2265.0666666666666</v>
      </c>
      <c r="G202" s="279">
        <v>2242.1333333333332</v>
      </c>
      <c r="H202" s="279">
        <v>2314.1333333333332</v>
      </c>
      <c r="I202" s="279">
        <v>2337.0666666666666</v>
      </c>
      <c r="J202" s="279">
        <v>2350.1333333333332</v>
      </c>
      <c r="K202" s="277">
        <v>2324</v>
      </c>
      <c r="L202" s="277">
        <v>2288</v>
      </c>
      <c r="M202" s="277">
        <v>5.5464700000000002</v>
      </c>
    </row>
    <row r="203" spans="1:13">
      <c r="A203" s="268">
        <v>193</v>
      </c>
      <c r="B203" s="277" t="s">
        <v>110</v>
      </c>
      <c r="C203" s="278">
        <v>1093.6500000000001</v>
      </c>
      <c r="D203" s="279">
        <v>1086</v>
      </c>
      <c r="E203" s="279">
        <v>1076</v>
      </c>
      <c r="F203" s="279">
        <v>1058.3499999999999</v>
      </c>
      <c r="G203" s="279">
        <v>1048.3499999999999</v>
      </c>
      <c r="H203" s="279">
        <v>1103.6500000000001</v>
      </c>
      <c r="I203" s="279">
        <v>1113.6500000000001</v>
      </c>
      <c r="J203" s="279">
        <v>1131.3000000000002</v>
      </c>
      <c r="K203" s="277">
        <v>1096</v>
      </c>
      <c r="L203" s="277">
        <v>1068.3499999999999</v>
      </c>
      <c r="M203" s="277">
        <v>93.551259999999999</v>
      </c>
    </row>
    <row r="204" spans="1:13">
      <c r="A204" s="268">
        <v>194</v>
      </c>
      <c r="B204" s="277" t="s">
        <v>253</v>
      </c>
      <c r="C204" s="278">
        <v>598.6</v>
      </c>
      <c r="D204" s="279">
        <v>598.78333333333342</v>
      </c>
      <c r="E204" s="279">
        <v>592.61666666666679</v>
      </c>
      <c r="F204" s="279">
        <v>586.63333333333333</v>
      </c>
      <c r="G204" s="279">
        <v>580.4666666666667</v>
      </c>
      <c r="H204" s="279">
        <v>604.76666666666688</v>
      </c>
      <c r="I204" s="279">
        <v>610.93333333333362</v>
      </c>
      <c r="J204" s="279">
        <v>616.91666666666697</v>
      </c>
      <c r="K204" s="277">
        <v>604.95000000000005</v>
      </c>
      <c r="L204" s="277">
        <v>592.79999999999995</v>
      </c>
      <c r="M204" s="277">
        <v>21.648759999999999</v>
      </c>
    </row>
    <row r="205" spans="1:13">
      <c r="A205" s="268">
        <v>195</v>
      </c>
      <c r="B205" s="277" t="s">
        <v>251</v>
      </c>
      <c r="C205" s="278">
        <v>770.6</v>
      </c>
      <c r="D205" s="279">
        <v>774.5333333333333</v>
      </c>
      <c r="E205" s="279">
        <v>763.06666666666661</v>
      </c>
      <c r="F205" s="279">
        <v>755.5333333333333</v>
      </c>
      <c r="G205" s="279">
        <v>744.06666666666661</v>
      </c>
      <c r="H205" s="279">
        <v>782.06666666666661</v>
      </c>
      <c r="I205" s="279">
        <v>793.5333333333333</v>
      </c>
      <c r="J205" s="279">
        <v>801.06666666666661</v>
      </c>
      <c r="K205" s="277">
        <v>786</v>
      </c>
      <c r="L205" s="277">
        <v>767</v>
      </c>
      <c r="M205" s="277">
        <v>2.5957599999999998</v>
      </c>
    </row>
    <row r="206" spans="1:13">
      <c r="A206" s="268">
        <v>196</v>
      </c>
      <c r="B206" s="277" t="s">
        <v>394</v>
      </c>
      <c r="C206" s="278">
        <v>190.1</v>
      </c>
      <c r="D206" s="279">
        <v>190.31666666666663</v>
      </c>
      <c r="E206" s="279">
        <v>188.68333333333328</v>
      </c>
      <c r="F206" s="279">
        <v>187.26666666666665</v>
      </c>
      <c r="G206" s="279">
        <v>185.6333333333333</v>
      </c>
      <c r="H206" s="279">
        <v>191.73333333333326</v>
      </c>
      <c r="I206" s="279">
        <v>193.36666666666665</v>
      </c>
      <c r="J206" s="279">
        <v>194.78333333333325</v>
      </c>
      <c r="K206" s="277">
        <v>191.95</v>
      </c>
      <c r="L206" s="277">
        <v>188.9</v>
      </c>
      <c r="M206" s="277">
        <v>2.3703099999999999</v>
      </c>
    </row>
    <row r="207" spans="1:13">
      <c r="A207" s="268">
        <v>197</v>
      </c>
      <c r="B207" s="277" t="s">
        <v>395</v>
      </c>
      <c r="C207" s="278">
        <v>355.8</v>
      </c>
      <c r="D207" s="279">
        <v>357.59999999999997</v>
      </c>
      <c r="E207" s="279">
        <v>352.19999999999993</v>
      </c>
      <c r="F207" s="279">
        <v>348.59999999999997</v>
      </c>
      <c r="G207" s="279">
        <v>343.19999999999993</v>
      </c>
      <c r="H207" s="279">
        <v>361.19999999999993</v>
      </c>
      <c r="I207" s="279">
        <v>366.59999999999991</v>
      </c>
      <c r="J207" s="279">
        <v>370.19999999999993</v>
      </c>
      <c r="K207" s="277">
        <v>363</v>
      </c>
      <c r="L207" s="277">
        <v>354</v>
      </c>
      <c r="M207" s="277">
        <v>0.435</v>
      </c>
    </row>
    <row r="208" spans="1:13">
      <c r="A208" s="268">
        <v>198</v>
      </c>
      <c r="B208" s="277" t="s">
        <v>111</v>
      </c>
      <c r="C208" s="278">
        <v>3056.2</v>
      </c>
      <c r="D208" s="279">
        <v>3061.9500000000003</v>
      </c>
      <c r="E208" s="279">
        <v>3018.9000000000005</v>
      </c>
      <c r="F208" s="279">
        <v>2981.6000000000004</v>
      </c>
      <c r="G208" s="279">
        <v>2938.5500000000006</v>
      </c>
      <c r="H208" s="279">
        <v>3099.2500000000005</v>
      </c>
      <c r="I208" s="279">
        <v>3142.3000000000006</v>
      </c>
      <c r="J208" s="279">
        <v>3179.6000000000004</v>
      </c>
      <c r="K208" s="277">
        <v>3105</v>
      </c>
      <c r="L208" s="277">
        <v>3024.65</v>
      </c>
      <c r="M208" s="277">
        <v>16.035139999999998</v>
      </c>
    </row>
    <row r="209" spans="1:13">
      <c r="A209" s="268">
        <v>199</v>
      </c>
      <c r="B209" s="277" t="s">
        <v>112</v>
      </c>
      <c r="C209" s="278">
        <v>456.55</v>
      </c>
      <c r="D209" s="279">
        <v>457.51666666666665</v>
      </c>
      <c r="E209" s="279">
        <v>452.0333333333333</v>
      </c>
      <c r="F209" s="279">
        <v>447.51666666666665</v>
      </c>
      <c r="G209" s="279">
        <v>442.0333333333333</v>
      </c>
      <c r="H209" s="279">
        <v>462.0333333333333</v>
      </c>
      <c r="I209" s="279">
        <v>467.51666666666665</v>
      </c>
      <c r="J209" s="279">
        <v>472.0333333333333</v>
      </c>
      <c r="K209" s="277">
        <v>463</v>
      </c>
      <c r="L209" s="277">
        <v>453</v>
      </c>
      <c r="M209" s="277">
        <v>22.476479999999999</v>
      </c>
    </row>
    <row r="210" spans="1:13">
      <c r="A210" s="268">
        <v>200</v>
      </c>
      <c r="B210" s="277" t="s">
        <v>396</v>
      </c>
      <c r="C210" s="278">
        <v>15.75</v>
      </c>
      <c r="D210" s="279">
        <v>15.833333333333334</v>
      </c>
      <c r="E210" s="279">
        <v>15.516666666666669</v>
      </c>
      <c r="F210" s="279">
        <v>15.283333333333335</v>
      </c>
      <c r="G210" s="279">
        <v>14.96666666666667</v>
      </c>
      <c r="H210" s="279">
        <v>16.06666666666667</v>
      </c>
      <c r="I210" s="279">
        <v>16.383333333333333</v>
      </c>
      <c r="J210" s="279">
        <v>16.616666666666667</v>
      </c>
      <c r="K210" s="277">
        <v>16.149999999999999</v>
      </c>
      <c r="L210" s="277">
        <v>15.6</v>
      </c>
      <c r="M210" s="277">
        <v>18.634319999999999</v>
      </c>
    </row>
    <row r="211" spans="1:13">
      <c r="A211" s="268">
        <v>201</v>
      </c>
      <c r="B211" s="277" t="s">
        <v>398</v>
      </c>
      <c r="C211" s="278">
        <v>87.8</v>
      </c>
      <c r="D211" s="279">
        <v>85.3</v>
      </c>
      <c r="E211" s="279">
        <v>81.3</v>
      </c>
      <c r="F211" s="279">
        <v>74.8</v>
      </c>
      <c r="G211" s="279">
        <v>70.8</v>
      </c>
      <c r="H211" s="279">
        <v>91.8</v>
      </c>
      <c r="I211" s="279">
        <v>95.8</v>
      </c>
      <c r="J211" s="279">
        <v>102.3</v>
      </c>
      <c r="K211" s="277">
        <v>89.3</v>
      </c>
      <c r="L211" s="277">
        <v>78.8</v>
      </c>
      <c r="M211" s="277">
        <v>24.3369</v>
      </c>
    </row>
    <row r="212" spans="1:13">
      <c r="A212" s="268">
        <v>202</v>
      </c>
      <c r="B212" s="277" t="s">
        <v>114</v>
      </c>
      <c r="C212" s="278">
        <v>183.8</v>
      </c>
      <c r="D212" s="279">
        <v>181.2833333333333</v>
      </c>
      <c r="E212" s="279">
        <v>177.96666666666661</v>
      </c>
      <c r="F212" s="279">
        <v>172.1333333333333</v>
      </c>
      <c r="G212" s="279">
        <v>168.81666666666661</v>
      </c>
      <c r="H212" s="279">
        <v>187.11666666666662</v>
      </c>
      <c r="I212" s="279">
        <v>190.43333333333334</v>
      </c>
      <c r="J212" s="279">
        <v>196.26666666666662</v>
      </c>
      <c r="K212" s="277">
        <v>184.6</v>
      </c>
      <c r="L212" s="277">
        <v>175.45</v>
      </c>
      <c r="M212" s="277">
        <v>144.53137000000001</v>
      </c>
    </row>
    <row r="213" spans="1:13">
      <c r="A213" s="268">
        <v>203</v>
      </c>
      <c r="B213" s="277" t="s">
        <v>400</v>
      </c>
      <c r="C213" s="278">
        <v>36.35</v>
      </c>
      <c r="D213" s="279">
        <v>36.516666666666666</v>
      </c>
      <c r="E213" s="279">
        <v>36.033333333333331</v>
      </c>
      <c r="F213" s="279">
        <v>35.716666666666669</v>
      </c>
      <c r="G213" s="279">
        <v>35.233333333333334</v>
      </c>
      <c r="H213" s="279">
        <v>36.833333333333329</v>
      </c>
      <c r="I213" s="279">
        <v>37.316666666666663</v>
      </c>
      <c r="J213" s="279">
        <v>37.633333333333326</v>
      </c>
      <c r="K213" s="277">
        <v>37</v>
      </c>
      <c r="L213" s="277">
        <v>36.200000000000003</v>
      </c>
      <c r="M213" s="277">
        <v>3.7170899999999998</v>
      </c>
    </row>
    <row r="214" spans="1:13">
      <c r="A214" s="268">
        <v>204</v>
      </c>
      <c r="B214" s="277" t="s">
        <v>115</v>
      </c>
      <c r="C214" s="278">
        <v>195.4</v>
      </c>
      <c r="D214" s="279">
        <v>196.15</v>
      </c>
      <c r="E214" s="279">
        <v>193.10000000000002</v>
      </c>
      <c r="F214" s="279">
        <v>190.8</v>
      </c>
      <c r="G214" s="279">
        <v>187.75000000000003</v>
      </c>
      <c r="H214" s="279">
        <v>198.45000000000002</v>
      </c>
      <c r="I214" s="279">
        <v>201.50000000000003</v>
      </c>
      <c r="J214" s="279">
        <v>203.8</v>
      </c>
      <c r="K214" s="277">
        <v>199.2</v>
      </c>
      <c r="L214" s="277">
        <v>193.85</v>
      </c>
      <c r="M214" s="277">
        <v>46.570799999999998</v>
      </c>
    </row>
    <row r="215" spans="1:13">
      <c r="A215" s="268">
        <v>205</v>
      </c>
      <c r="B215" s="277" t="s">
        <v>116</v>
      </c>
      <c r="C215" s="278">
        <v>2143.5</v>
      </c>
      <c r="D215" s="279">
        <v>2138.3833333333332</v>
      </c>
      <c r="E215" s="279">
        <v>2117.8166666666666</v>
      </c>
      <c r="F215" s="279">
        <v>2092.1333333333332</v>
      </c>
      <c r="G215" s="279">
        <v>2071.5666666666666</v>
      </c>
      <c r="H215" s="279">
        <v>2164.0666666666666</v>
      </c>
      <c r="I215" s="279">
        <v>2184.6333333333332</v>
      </c>
      <c r="J215" s="279">
        <v>2210.3166666666666</v>
      </c>
      <c r="K215" s="277">
        <v>2158.9499999999998</v>
      </c>
      <c r="L215" s="277">
        <v>2112.6999999999998</v>
      </c>
      <c r="M215" s="277">
        <v>20.878419999999998</v>
      </c>
    </row>
    <row r="216" spans="1:13">
      <c r="A216" s="268">
        <v>206</v>
      </c>
      <c r="B216" s="277" t="s">
        <v>254</v>
      </c>
      <c r="C216" s="278">
        <v>219.25</v>
      </c>
      <c r="D216" s="279">
        <v>220.21666666666667</v>
      </c>
      <c r="E216" s="279">
        <v>217.03333333333333</v>
      </c>
      <c r="F216" s="279">
        <v>214.81666666666666</v>
      </c>
      <c r="G216" s="279">
        <v>211.63333333333333</v>
      </c>
      <c r="H216" s="279">
        <v>222.43333333333334</v>
      </c>
      <c r="I216" s="279">
        <v>225.61666666666667</v>
      </c>
      <c r="J216" s="279">
        <v>227.83333333333334</v>
      </c>
      <c r="K216" s="277">
        <v>223.4</v>
      </c>
      <c r="L216" s="277">
        <v>218</v>
      </c>
      <c r="M216" s="277">
        <v>7.39602</v>
      </c>
    </row>
    <row r="217" spans="1:13">
      <c r="A217" s="268">
        <v>207</v>
      </c>
      <c r="B217" s="277" t="s">
        <v>401</v>
      </c>
      <c r="C217" s="278">
        <v>34532.9</v>
      </c>
      <c r="D217" s="279">
        <v>34388.75</v>
      </c>
      <c r="E217" s="279">
        <v>34227.5</v>
      </c>
      <c r="F217" s="279">
        <v>33922.1</v>
      </c>
      <c r="G217" s="279">
        <v>33760.85</v>
      </c>
      <c r="H217" s="279">
        <v>34694.15</v>
      </c>
      <c r="I217" s="279">
        <v>34855.4</v>
      </c>
      <c r="J217" s="279">
        <v>35160.800000000003</v>
      </c>
      <c r="K217" s="277">
        <v>34550</v>
      </c>
      <c r="L217" s="277">
        <v>34083.35</v>
      </c>
      <c r="M217" s="277">
        <v>2.6069999999999999E-2</v>
      </c>
    </row>
    <row r="218" spans="1:13">
      <c r="A218" s="268">
        <v>208</v>
      </c>
      <c r="B218" s="277" t="s">
        <v>397</v>
      </c>
      <c r="C218" s="278">
        <v>54.2</v>
      </c>
      <c r="D218" s="279">
        <v>54.633333333333326</v>
      </c>
      <c r="E218" s="279">
        <v>53.366666666666653</v>
      </c>
      <c r="F218" s="279">
        <v>52.533333333333324</v>
      </c>
      <c r="G218" s="279">
        <v>51.266666666666652</v>
      </c>
      <c r="H218" s="279">
        <v>55.466666666666654</v>
      </c>
      <c r="I218" s="279">
        <v>56.733333333333334</v>
      </c>
      <c r="J218" s="279">
        <v>57.566666666666656</v>
      </c>
      <c r="K218" s="277">
        <v>55.9</v>
      </c>
      <c r="L218" s="277">
        <v>53.8</v>
      </c>
      <c r="M218" s="277">
        <v>8.5988100000000003</v>
      </c>
    </row>
    <row r="219" spans="1:13">
      <c r="A219" s="268">
        <v>209</v>
      </c>
      <c r="B219" s="277" t="s">
        <v>255</v>
      </c>
      <c r="C219" s="278">
        <v>34.5</v>
      </c>
      <c r="D219" s="279">
        <v>34.716666666666669</v>
      </c>
      <c r="E219" s="279">
        <v>34.283333333333339</v>
      </c>
      <c r="F219" s="279">
        <v>34.06666666666667</v>
      </c>
      <c r="G219" s="279">
        <v>33.63333333333334</v>
      </c>
      <c r="H219" s="279">
        <v>34.933333333333337</v>
      </c>
      <c r="I219" s="279">
        <v>35.366666666666674</v>
      </c>
      <c r="J219" s="279">
        <v>35.583333333333336</v>
      </c>
      <c r="K219" s="277">
        <v>35.15</v>
      </c>
      <c r="L219" s="277">
        <v>34.5</v>
      </c>
      <c r="M219" s="277">
        <v>8.6368399999999994</v>
      </c>
    </row>
    <row r="220" spans="1:13">
      <c r="A220" s="268">
        <v>210</v>
      </c>
      <c r="B220" s="277" t="s">
        <v>415</v>
      </c>
      <c r="C220" s="278">
        <v>60.6</v>
      </c>
      <c r="D220" s="279">
        <v>60.75</v>
      </c>
      <c r="E220" s="279">
        <v>59.95</v>
      </c>
      <c r="F220" s="279">
        <v>59.300000000000004</v>
      </c>
      <c r="G220" s="279">
        <v>58.500000000000007</v>
      </c>
      <c r="H220" s="279">
        <v>61.4</v>
      </c>
      <c r="I220" s="279">
        <v>62.199999999999996</v>
      </c>
      <c r="J220" s="279">
        <v>62.849999999999994</v>
      </c>
      <c r="K220" s="277">
        <v>61.55</v>
      </c>
      <c r="L220" s="277">
        <v>60.1</v>
      </c>
      <c r="M220" s="277">
        <v>11.29303</v>
      </c>
    </row>
    <row r="221" spans="1:13">
      <c r="A221" s="268">
        <v>211</v>
      </c>
      <c r="B221" s="277" t="s">
        <v>117</v>
      </c>
      <c r="C221" s="278">
        <v>186.4</v>
      </c>
      <c r="D221" s="279">
        <v>188.29999999999998</v>
      </c>
      <c r="E221" s="279">
        <v>183.09999999999997</v>
      </c>
      <c r="F221" s="279">
        <v>179.79999999999998</v>
      </c>
      <c r="G221" s="279">
        <v>174.59999999999997</v>
      </c>
      <c r="H221" s="279">
        <v>191.59999999999997</v>
      </c>
      <c r="I221" s="279">
        <v>196.79999999999995</v>
      </c>
      <c r="J221" s="279">
        <v>200.09999999999997</v>
      </c>
      <c r="K221" s="277">
        <v>193.5</v>
      </c>
      <c r="L221" s="277">
        <v>185</v>
      </c>
      <c r="M221" s="277">
        <v>141.55143000000001</v>
      </c>
    </row>
    <row r="222" spans="1:13">
      <c r="A222" s="268">
        <v>212</v>
      </c>
      <c r="B222" s="277" t="s">
        <v>258</v>
      </c>
      <c r="C222" s="278">
        <v>226.4</v>
      </c>
      <c r="D222" s="279">
        <v>224.58333333333334</v>
      </c>
      <c r="E222" s="279">
        <v>220.16666666666669</v>
      </c>
      <c r="F222" s="279">
        <v>213.93333333333334</v>
      </c>
      <c r="G222" s="279">
        <v>209.51666666666668</v>
      </c>
      <c r="H222" s="279">
        <v>230.81666666666669</v>
      </c>
      <c r="I222" s="279">
        <v>235.23333333333338</v>
      </c>
      <c r="J222" s="279">
        <v>241.4666666666667</v>
      </c>
      <c r="K222" s="277">
        <v>229</v>
      </c>
      <c r="L222" s="277">
        <v>218.35</v>
      </c>
      <c r="M222" s="277">
        <v>23.744630000000001</v>
      </c>
    </row>
    <row r="223" spans="1:13">
      <c r="A223" s="268">
        <v>213</v>
      </c>
      <c r="B223" s="277" t="s">
        <v>118</v>
      </c>
      <c r="C223" s="278">
        <v>374.7</v>
      </c>
      <c r="D223" s="279">
        <v>372.13333333333338</v>
      </c>
      <c r="E223" s="279">
        <v>367.56666666666678</v>
      </c>
      <c r="F223" s="279">
        <v>360.43333333333339</v>
      </c>
      <c r="G223" s="279">
        <v>355.86666666666679</v>
      </c>
      <c r="H223" s="279">
        <v>379.26666666666677</v>
      </c>
      <c r="I223" s="279">
        <v>383.83333333333337</v>
      </c>
      <c r="J223" s="279">
        <v>390.96666666666675</v>
      </c>
      <c r="K223" s="277">
        <v>376.7</v>
      </c>
      <c r="L223" s="277">
        <v>365</v>
      </c>
      <c r="M223" s="277">
        <v>220.69462999999999</v>
      </c>
    </row>
    <row r="224" spans="1:13">
      <c r="A224" s="268">
        <v>214</v>
      </c>
      <c r="B224" s="277" t="s">
        <v>256</v>
      </c>
      <c r="C224" s="278">
        <v>1316.3</v>
      </c>
      <c r="D224" s="279">
        <v>1318.1000000000001</v>
      </c>
      <c r="E224" s="279">
        <v>1303.2000000000003</v>
      </c>
      <c r="F224" s="279">
        <v>1290.1000000000001</v>
      </c>
      <c r="G224" s="279">
        <v>1275.2000000000003</v>
      </c>
      <c r="H224" s="279">
        <v>1331.2000000000003</v>
      </c>
      <c r="I224" s="279">
        <v>1346.1000000000004</v>
      </c>
      <c r="J224" s="279">
        <v>1359.2000000000003</v>
      </c>
      <c r="K224" s="277">
        <v>1333</v>
      </c>
      <c r="L224" s="277">
        <v>1305</v>
      </c>
      <c r="M224" s="277">
        <v>2.94306</v>
      </c>
    </row>
    <row r="225" spans="1:13">
      <c r="A225" s="268">
        <v>215</v>
      </c>
      <c r="B225" s="277" t="s">
        <v>119</v>
      </c>
      <c r="C225" s="278">
        <v>434.85</v>
      </c>
      <c r="D225" s="279">
        <v>432.63333333333338</v>
      </c>
      <c r="E225" s="279">
        <v>427.41666666666674</v>
      </c>
      <c r="F225" s="279">
        <v>419.98333333333335</v>
      </c>
      <c r="G225" s="279">
        <v>414.76666666666671</v>
      </c>
      <c r="H225" s="279">
        <v>440.06666666666678</v>
      </c>
      <c r="I225" s="279">
        <v>445.28333333333336</v>
      </c>
      <c r="J225" s="279">
        <v>452.71666666666681</v>
      </c>
      <c r="K225" s="277">
        <v>437.85</v>
      </c>
      <c r="L225" s="277">
        <v>425.2</v>
      </c>
      <c r="M225" s="277">
        <v>11.36111</v>
      </c>
    </row>
    <row r="226" spans="1:13">
      <c r="A226" s="268">
        <v>216</v>
      </c>
      <c r="B226" s="277" t="s">
        <v>403</v>
      </c>
      <c r="C226" s="278">
        <v>2762.55</v>
      </c>
      <c r="D226" s="279">
        <v>2769.9500000000003</v>
      </c>
      <c r="E226" s="279">
        <v>2729.9000000000005</v>
      </c>
      <c r="F226" s="279">
        <v>2697.2500000000005</v>
      </c>
      <c r="G226" s="279">
        <v>2657.2000000000007</v>
      </c>
      <c r="H226" s="279">
        <v>2802.6000000000004</v>
      </c>
      <c r="I226" s="279">
        <v>2842.6500000000005</v>
      </c>
      <c r="J226" s="279">
        <v>2875.3</v>
      </c>
      <c r="K226" s="277">
        <v>2810</v>
      </c>
      <c r="L226" s="277">
        <v>2737.3</v>
      </c>
      <c r="M226" s="277">
        <v>6.8999999999999999E-3</v>
      </c>
    </row>
    <row r="227" spans="1:13">
      <c r="A227" s="268">
        <v>217</v>
      </c>
      <c r="B227" s="277" t="s">
        <v>257</v>
      </c>
      <c r="C227" s="278">
        <v>37.700000000000003</v>
      </c>
      <c r="D227" s="279">
        <v>37.766666666666673</v>
      </c>
      <c r="E227" s="279">
        <v>37.333333333333343</v>
      </c>
      <c r="F227" s="279">
        <v>36.966666666666669</v>
      </c>
      <c r="G227" s="279">
        <v>36.533333333333339</v>
      </c>
      <c r="H227" s="279">
        <v>38.133333333333347</v>
      </c>
      <c r="I227" s="279">
        <v>38.56666666666667</v>
      </c>
      <c r="J227" s="279">
        <v>38.933333333333351</v>
      </c>
      <c r="K227" s="277">
        <v>38.200000000000003</v>
      </c>
      <c r="L227" s="277">
        <v>37.4</v>
      </c>
      <c r="M227" s="277">
        <v>9.4986899999999999</v>
      </c>
    </row>
    <row r="228" spans="1:13">
      <c r="A228" s="268">
        <v>218</v>
      </c>
      <c r="B228" s="277" t="s">
        <v>120</v>
      </c>
      <c r="C228" s="278">
        <v>11.5</v>
      </c>
      <c r="D228" s="279">
        <v>11.6</v>
      </c>
      <c r="E228" s="279">
        <v>11.35</v>
      </c>
      <c r="F228" s="279">
        <v>11.2</v>
      </c>
      <c r="G228" s="279">
        <v>10.95</v>
      </c>
      <c r="H228" s="279">
        <v>11.75</v>
      </c>
      <c r="I228" s="279">
        <v>12</v>
      </c>
      <c r="J228" s="279">
        <v>12.15</v>
      </c>
      <c r="K228" s="277">
        <v>11.85</v>
      </c>
      <c r="L228" s="277">
        <v>11.45</v>
      </c>
      <c r="M228" s="277">
        <v>1587.34034</v>
      </c>
    </row>
    <row r="229" spans="1:13">
      <c r="A229" s="268">
        <v>219</v>
      </c>
      <c r="B229" s="277" t="s">
        <v>404</v>
      </c>
      <c r="C229" s="278">
        <v>33</v>
      </c>
      <c r="D229" s="279">
        <v>33.216666666666669</v>
      </c>
      <c r="E229" s="279">
        <v>32.433333333333337</v>
      </c>
      <c r="F229" s="279">
        <v>31.866666666666667</v>
      </c>
      <c r="G229" s="279">
        <v>31.083333333333336</v>
      </c>
      <c r="H229" s="279">
        <v>33.783333333333339</v>
      </c>
      <c r="I229" s="279">
        <v>34.56666666666667</v>
      </c>
      <c r="J229" s="279">
        <v>35.13333333333334</v>
      </c>
      <c r="K229" s="277">
        <v>34</v>
      </c>
      <c r="L229" s="277">
        <v>32.65</v>
      </c>
      <c r="M229" s="277">
        <v>96.283649999999994</v>
      </c>
    </row>
    <row r="230" spans="1:13">
      <c r="A230" s="268">
        <v>220</v>
      </c>
      <c r="B230" s="277" t="s">
        <v>121</v>
      </c>
      <c r="C230" s="278">
        <v>32.1</v>
      </c>
      <c r="D230" s="279">
        <v>32</v>
      </c>
      <c r="E230" s="279">
        <v>31.65</v>
      </c>
      <c r="F230" s="279">
        <v>31.2</v>
      </c>
      <c r="G230" s="279">
        <v>30.849999999999998</v>
      </c>
      <c r="H230" s="279">
        <v>32.450000000000003</v>
      </c>
      <c r="I230" s="279">
        <v>32.799999999999997</v>
      </c>
      <c r="J230" s="279">
        <v>33.25</v>
      </c>
      <c r="K230" s="277">
        <v>32.35</v>
      </c>
      <c r="L230" s="277">
        <v>31.55</v>
      </c>
      <c r="M230" s="277">
        <v>348.32190000000003</v>
      </c>
    </row>
    <row r="231" spans="1:13">
      <c r="A231" s="268">
        <v>221</v>
      </c>
      <c r="B231" s="277" t="s">
        <v>416</v>
      </c>
      <c r="C231" s="278">
        <v>211</v>
      </c>
      <c r="D231" s="279">
        <v>211.51666666666665</v>
      </c>
      <c r="E231" s="279">
        <v>203.73333333333329</v>
      </c>
      <c r="F231" s="279">
        <v>196.46666666666664</v>
      </c>
      <c r="G231" s="279">
        <v>188.68333333333328</v>
      </c>
      <c r="H231" s="279">
        <v>218.7833333333333</v>
      </c>
      <c r="I231" s="279">
        <v>226.56666666666666</v>
      </c>
      <c r="J231" s="279">
        <v>233.83333333333331</v>
      </c>
      <c r="K231" s="277">
        <v>219.3</v>
      </c>
      <c r="L231" s="277">
        <v>204.25</v>
      </c>
      <c r="M231" s="277">
        <v>45.725239999999999</v>
      </c>
    </row>
    <row r="232" spans="1:13">
      <c r="A232" s="268">
        <v>222</v>
      </c>
      <c r="B232" s="277" t="s">
        <v>405</v>
      </c>
      <c r="C232" s="278">
        <v>655.15</v>
      </c>
      <c r="D232" s="279">
        <v>653.31666666666672</v>
      </c>
      <c r="E232" s="279">
        <v>637.63333333333344</v>
      </c>
      <c r="F232" s="279">
        <v>620.11666666666667</v>
      </c>
      <c r="G232" s="279">
        <v>604.43333333333339</v>
      </c>
      <c r="H232" s="279">
        <v>670.83333333333348</v>
      </c>
      <c r="I232" s="279">
        <v>686.51666666666665</v>
      </c>
      <c r="J232" s="279">
        <v>704.03333333333353</v>
      </c>
      <c r="K232" s="277">
        <v>669</v>
      </c>
      <c r="L232" s="277">
        <v>635.79999999999995</v>
      </c>
      <c r="M232" s="277">
        <v>2.0635400000000002</v>
      </c>
    </row>
    <row r="233" spans="1:13">
      <c r="A233" s="268">
        <v>223</v>
      </c>
      <c r="B233" s="277" t="s">
        <v>406</v>
      </c>
      <c r="C233" s="278">
        <v>6.75</v>
      </c>
      <c r="D233" s="279">
        <v>6.8166666666666664</v>
      </c>
      <c r="E233" s="279">
        <v>6.6833333333333327</v>
      </c>
      <c r="F233" s="279">
        <v>6.6166666666666663</v>
      </c>
      <c r="G233" s="279">
        <v>6.4833333333333325</v>
      </c>
      <c r="H233" s="279">
        <v>6.8833333333333329</v>
      </c>
      <c r="I233" s="279">
        <v>7.0166666666666657</v>
      </c>
      <c r="J233" s="279">
        <v>7.083333333333333</v>
      </c>
      <c r="K233" s="277">
        <v>6.95</v>
      </c>
      <c r="L233" s="277">
        <v>6.75</v>
      </c>
      <c r="M233" s="277">
        <v>15.157629999999999</v>
      </c>
    </row>
    <row r="234" spans="1:13">
      <c r="A234" s="268">
        <v>224</v>
      </c>
      <c r="B234" s="277" t="s">
        <v>122</v>
      </c>
      <c r="C234" s="278">
        <v>413.2</v>
      </c>
      <c r="D234" s="279">
        <v>414.68333333333339</v>
      </c>
      <c r="E234" s="279">
        <v>407.36666666666679</v>
      </c>
      <c r="F234" s="279">
        <v>401.53333333333342</v>
      </c>
      <c r="G234" s="279">
        <v>394.21666666666681</v>
      </c>
      <c r="H234" s="279">
        <v>420.51666666666677</v>
      </c>
      <c r="I234" s="279">
        <v>427.83333333333337</v>
      </c>
      <c r="J234" s="279">
        <v>433.66666666666674</v>
      </c>
      <c r="K234" s="277">
        <v>422</v>
      </c>
      <c r="L234" s="277">
        <v>408.85</v>
      </c>
      <c r="M234" s="277">
        <v>21.653130000000001</v>
      </c>
    </row>
    <row r="235" spans="1:13">
      <c r="A235" s="268">
        <v>225</v>
      </c>
      <c r="B235" s="277" t="s">
        <v>407</v>
      </c>
      <c r="C235" s="278">
        <v>88.75</v>
      </c>
      <c r="D235" s="279">
        <v>89.416666666666671</v>
      </c>
      <c r="E235" s="279">
        <v>87.333333333333343</v>
      </c>
      <c r="F235" s="279">
        <v>85.916666666666671</v>
      </c>
      <c r="G235" s="279">
        <v>83.833333333333343</v>
      </c>
      <c r="H235" s="279">
        <v>90.833333333333343</v>
      </c>
      <c r="I235" s="279">
        <v>92.916666666666686</v>
      </c>
      <c r="J235" s="279">
        <v>94.333333333333343</v>
      </c>
      <c r="K235" s="277">
        <v>91.5</v>
      </c>
      <c r="L235" s="277">
        <v>88</v>
      </c>
      <c r="M235" s="277">
        <v>5.2979700000000003</v>
      </c>
    </row>
    <row r="236" spans="1:13">
      <c r="A236" s="268">
        <v>226</v>
      </c>
      <c r="B236" s="277" t="s">
        <v>1603</v>
      </c>
      <c r="C236" s="278">
        <v>975.8</v>
      </c>
      <c r="D236" s="279">
        <v>980.9666666666667</v>
      </c>
      <c r="E236" s="279">
        <v>966.93333333333339</v>
      </c>
      <c r="F236" s="279">
        <v>958.06666666666672</v>
      </c>
      <c r="G236" s="279">
        <v>944.03333333333342</v>
      </c>
      <c r="H236" s="279">
        <v>989.83333333333337</v>
      </c>
      <c r="I236" s="279">
        <v>1003.8666666666667</v>
      </c>
      <c r="J236" s="279">
        <v>1012.7333333333333</v>
      </c>
      <c r="K236" s="277">
        <v>995</v>
      </c>
      <c r="L236" s="277">
        <v>972.1</v>
      </c>
      <c r="M236" s="277">
        <v>0.39090000000000003</v>
      </c>
    </row>
    <row r="237" spans="1:13">
      <c r="A237" s="268">
        <v>227</v>
      </c>
      <c r="B237" s="277" t="s">
        <v>260</v>
      </c>
      <c r="C237" s="278">
        <v>101.85</v>
      </c>
      <c r="D237" s="279">
        <v>102.38333333333333</v>
      </c>
      <c r="E237" s="279">
        <v>100.91666666666666</v>
      </c>
      <c r="F237" s="279">
        <v>99.983333333333334</v>
      </c>
      <c r="G237" s="279">
        <v>98.516666666666666</v>
      </c>
      <c r="H237" s="279">
        <v>103.31666666666665</v>
      </c>
      <c r="I237" s="279">
        <v>104.78333333333332</v>
      </c>
      <c r="J237" s="279">
        <v>105.71666666666664</v>
      </c>
      <c r="K237" s="277">
        <v>103.85</v>
      </c>
      <c r="L237" s="277">
        <v>101.45</v>
      </c>
      <c r="M237" s="277">
        <v>59.922150000000002</v>
      </c>
    </row>
    <row r="238" spans="1:13">
      <c r="A238" s="268">
        <v>228</v>
      </c>
      <c r="B238" s="277" t="s">
        <v>412</v>
      </c>
      <c r="C238" s="278">
        <v>127.1</v>
      </c>
      <c r="D238" s="279">
        <v>125.60000000000001</v>
      </c>
      <c r="E238" s="279">
        <v>123.20000000000002</v>
      </c>
      <c r="F238" s="279">
        <v>119.30000000000001</v>
      </c>
      <c r="G238" s="279">
        <v>116.90000000000002</v>
      </c>
      <c r="H238" s="279">
        <v>129.5</v>
      </c>
      <c r="I238" s="279">
        <v>131.90000000000003</v>
      </c>
      <c r="J238" s="279">
        <v>135.80000000000001</v>
      </c>
      <c r="K238" s="277">
        <v>128</v>
      </c>
      <c r="L238" s="277">
        <v>121.7</v>
      </c>
      <c r="M238" s="277">
        <v>30.136690000000002</v>
      </c>
    </row>
    <row r="239" spans="1:13">
      <c r="A239" s="268">
        <v>229</v>
      </c>
      <c r="B239" s="277" t="s">
        <v>1615</v>
      </c>
      <c r="C239" s="278">
        <v>5135.8</v>
      </c>
      <c r="D239" s="279">
        <v>5091.55</v>
      </c>
      <c r="E239" s="279">
        <v>4966.6000000000004</v>
      </c>
      <c r="F239" s="279">
        <v>4797.4000000000005</v>
      </c>
      <c r="G239" s="279">
        <v>4672.4500000000007</v>
      </c>
      <c r="H239" s="279">
        <v>5260.75</v>
      </c>
      <c r="I239" s="279">
        <v>5385.6999999999989</v>
      </c>
      <c r="J239" s="279">
        <v>5554.9</v>
      </c>
      <c r="K239" s="277">
        <v>5216.5</v>
      </c>
      <c r="L239" s="277">
        <v>4922.3500000000004</v>
      </c>
      <c r="M239" s="277">
        <v>1.4573799999999999</v>
      </c>
    </row>
    <row r="240" spans="1:13">
      <c r="A240" s="268">
        <v>230</v>
      </c>
      <c r="B240" s="277" t="s">
        <v>259</v>
      </c>
      <c r="C240" s="278">
        <v>62.05</v>
      </c>
      <c r="D240" s="279">
        <v>62.349999999999994</v>
      </c>
      <c r="E240" s="279">
        <v>61.29999999999999</v>
      </c>
      <c r="F240" s="279">
        <v>60.55</v>
      </c>
      <c r="G240" s="279">
        <v>59.499999999999993</v>
      </c>
      <c r="H240" s="279">
        <v>63.099999999999987</v>
      </c>
      <c r="I240" s="279">
        <v>64.150000000000006</v>
      </c>
      <c r="J240" s="279">
        <v>64.899999999999977</v>
      </c>
      <c r="K240" s="277">
        <v>63.4</v>
      </c>
      <c r="L240" s="277">
        <v>61.6</v>
      </c>
      <c r="M240" s="277">
        <v>5.3853799999999996</v>
      </c>
    </row>
    <row r="241" spans="1:13">
      <c r="A241" s="268">
        <v>231</v>
      </c>
      <c r="B241" s="277" t="s">
        <v>123</v>
      </c>
      <c r="C241" s="278">
        <v>1318.75</v>
      </c>
      <c r="D241" s="279">
        <v>1328.2666666666667</v>
      </c>
      <c r="E241" s="279">
        <v>1303.4833333333333</v>
      </c>
      <c r="F241" s="279">
        <v>1288.2166666666667</v>
      </c>
      <c r="G241" s="279">
        <v>1263.4333333333334</v>
      </c>
      <c r="H241" s="279">
        <v>1343.5333333333333</v>
      </c>
      <c r="I241" s="279">
        <v>1368.3166666666666</v>
      </c>
      <c r="J241" s="279">
        <v>1383.5833333333333</v>
      </c>
      <c r="K241" s="277">
        <v>1353.05</v>
      </c>
      <c r="L241" s="277">
        <v>1313</v>
      </c>
      <c r="M241" s="277">
        <v>19.862970000000001</v>
      </c>
    </row>
    <row r="242" spans="1:13">
      <c r="A242" s="268">
        <v>232</v>
      </c>
      <c r="B242" s="277" t="s">
        <v>1622</v>
      </c>
      <c r="C242" s="278">
        <v>285.7</v>
      </c>
      <c r="D242" s="279">
        <v>279.23333333333329</v>
      </c>
      <c r="E242" s="279">
        <v>267.81666666666661</v>
      </c>
      <c r="F242" s="279">
        <v>249.93333333333334</v>
      </c>
      <c r="G242" s="279">
        <v>238.51666666666665</v>
      </c>
      <c r="H242" s="279">
        <v>297.11666666666656</v>
      </c>
      <c r="I242" s="279">
        <v>308.53333333333319</v>
      </c>
      <c r="J242" s="279">
        <v>326.41666666666652</v>
      </c>
      <c r="K242" s="277">
        <v>290.64999999999998</v>
      </c>
      <c r="L242" s="277">
        <v>261.35000000000002</v>
      </c>
      <c r="M242" s="277">
        <v>7.3788400000000003</v>
      </c>
    </row>
    <row r="243" spans="1:13">
      <c r="A243" s="268">
        <v>233</v>
      </c>
      <c r="B243" s="277" t="s">
        <v>418</v>
      </c>
      <c r="C243" s="278">
        <v>299.85000000000002</v>
      </c>
      <c r="D243" s="279">
        <v>289.63333333333338</v>
      </c>
      <c r="E243" s="279">
        <v>270.26666666666677</v>
      </c>
      <c r="F243" s="279">
        <v>240.68333333333339</v>
      </c>
      <c r="G243" s="279">
        <v>221.31666666666678</v>
      </c>
      <c r="H243" s="279">
        <v>319.21666666666675</v>
      </c>
      <c r="I243" s="279">
        <v>338.58333333333343</v>
      </c>
      <c r="J243" s="279">
        <v>368.16666666666674</v>
      </c>
      <c r="K243" s="277">
        <v>309</v>
      </c>
      <c r="L243" s="277">
        <v>260.05</v>
      </c>
      <c r="M243" s="277">
        <v>4.7172099999999997</v>
      </c>
    </row>
    <row r="244" spans="1:13">
      <c r="A244" s="268">
        <v>234</v>
      </c>
      <c r="B244" s="277" t="s">
        <v>124</v>
      </c>
      <c r="C244" s="278">
        <v>621.65</v>
      </c>
      <c r="D244" s="279">
        <v>625.43333333333339</v>
      </c>
      <c r="E244" s="279">
        <v>609.86666666666679</v>
      </c>
      <c r="F244" s="279">
        <v>598.08333333333337</v>
      </c>
      <c r="G244" s="279">
        <v>582.51666666666677</v>
      </c>
      <c r="H244" s="279">
        <v>637.21666666666681</v>
      </c>
      <c r="I244" s="279">
        <v>652.78333333333342</v>
      </c>
      <c r="J244" s="279">
        <v>664.56666666666683</v>
      </c>
      <c r="K244" s="277">
        <v>641</v>
      </c>
      <c r="L244" s="277">
        <v>613.65</v>
      </c>
      <c r="M244" s="277">
        <v>179.41047</v>
      </c>
    </row>
    <row r="245" spans="1:13">
      <c r="A245" s="268">
        <v>235</v>
      </c>
      <c r="B245" s="277" t="s">
        <v>419</v>
      </c>
      <c r="C245" s="278">
        <v>81.05</v>
      </c>
      <c r="D245" s="279">
        <v>81.816666666666663</v>
      </c>
      <c r="E245" s="279">
        <v>79.683333333333323</v>
      </c>
      <c r="F245" s="279">
        <v>78.316666666666663</v>
      </c>
      <c r="G245" s="279">
        <v>76.183333333333323</v>
      </c>
      <c r="H245" s="279">
        <v>83.183333333333323</v>
      </c>
      <c r="I245" s="279">
        <v>85.316666666666649</v>
      </c>
      <c r="J245" s="279">
        <v>86.683333333333323</v>
      </c>
      <c r="K245" s="277">
        <v>83.95</v>
      </c>
      <c r="L245" s="277">
        <v>80.45</v>
      </c>
      <c r="M245" s="277">
        <v>10.96984</v>
      </c>
    </row>
    <row r="246" spans="1:13">
      <c r="A246" s="268">
        <v>236</v>
      </c>
      <c r="B246" s="277" t="s">
        <v>125</v>
      </c>
      <c r="C246" s="278">
        <v>200.15</v>
      </c>
      <c r="D246" s="279">
        <v>201.20000000000002</v>
      </c>
      <c r="E246" s="279">
        <v>197.95000000000005</v>
      </c>
      <c r="F246" s="279">
        <v>195.75000000000003</v>
      </c>
      <c r="G246" s="279">
        <v>192.50000000000006</v>
      </c>
      <c r="H246" s="279">
        <v>203.40000000000003</v>
      </c>
      <c r="I246" s="279">
        <v>206.64999999999998</v>
      </c>
      <c r="J246" s="279">
        <v>208.85000000000002</v>
      </c>
      <c r="K246" s="277">
        <v>204.45</v>
      </c>
      <c r="L246" s="277">
        <v>199</v>
      </c>
      <c r="M246" s="277">
        <v>60.813319999999997</v>
      </c>
    </row>
    <row r="247" spans="1:13">
      <c r="A247" s="268">
        <v>237</v>
      </c>
      <c r="B247" s="277" t="s">
        <v>126</v>
      </c>
      <c r="C247" s="278">
        <v>1001.75</v>
      </c>
      <c r="D247" s="279">
        <v>996.4666666666667</v>
      </c>
      <c r="E247" s="279">
        <v>987.28333333333342</v>
      </c>
      <c r="F247" s="279">
        <v>972.81666666666672</v>
      </c>
      <c r="G247" s="279">
        <v>963.63333333333344</v>
      </c>
      <c r="H247" s="279">
        <v>1010.9333333333334</v>
      </c>
      <c r="I247" s="279">
        <v>1020.1166666666668</v>
      </c>
      <c r="J247" s="279">
        <v>1034.5833333333335</v>
      </c>
      <c r="K247" s="277">
        <v>1005.65</v>
      </c>
      <c r="L247" s="277">
        <v>982</v>
      </c>
      <c r="M247" s="277">
        <v>100.59392</v>
      </c>
    </row>
    <row r="248" spans="1:13">
      <c r="A248" s="268">
        <v>238</v>
      </c>
      <c r="B248" s="277" t="s">
        <v>1645</v>
      </c>
      <c r="C248" s="278">
        <v>628.1</v>
      </c>
      <c r="D248" s="279">
        <v>625.75</v>
      </c>
      <c r="E248" s="279">
        <v>617.6</v>
      </c>
      <c r="F248" s="279">
        <v>607.1</v>
      </c>
      <c r="G248" s="279">
        <v>598.95000000000005</v>
      </c>
      <c r="H248" s="279">
        <v>636.25</v>
      </c>
      <c r="I248" s="279">
        <v>644.40000000000009</v>
      </c>
      <c r="J248" s="279">
        <v>654.9</v>
      </c>
      <c r="K248" s="277">
        <v>633.9</v>
      </c>
      <c r="L248" s="277">
        <v>615.25</v>
      </c>
      <c r="M248" s="277">
        <v>0.19411</v>
      </c>
    </row>
    <row r="249" spans="1:13">
      <c r="A249" s="268">
        <v>239</v>
      </c>
      <c r="B249" s="277" t="s">
        <v>420</v>
      </c>
      <c r="C249" s="278">
        <v>293.75</v>
      </c>
      <c r="D249" s="279">
        <v>294.7833333333333</v>
      </c>
      <c r="E249" s="279">
        <v>291.16666666666663</v>
      </c>
      <c r="F249" s="279">
        <v>288.58333333333331</v>
      </c>
      <c r="G249" s="279">
        <v>284.96666666666664</v>
      </c>
      <c r="H249" s="279">
        <v>297.36666666666662</v>
      </c>
      <c r="I249" s="279">
        <v>300.98333333333329</v>
      </c>
      <c r="J249" s="279">
        <v>303.56666666666661</v>
      </c>
      <c r="K249" s="277">
        <v>298.39999999999998</v>
      </c>
      <c r="L249" s="277">
        <v>292.2</v>
      </c>
      <c r="M249" s="277">
        <v>3.5800999999999998</v>
      </c>
    </row>
    <row r="250" spans="1:13">
      <c r="A250" s="268">
        <v>240</v>
      </c>
      <c r="B250" s="277" t="s">
        <v>421</v>
      </c>
      <c r="C250" s="278">
        <v>208.3</v>
      </c>
      <c r="D250" s="279">
        <v>206.06666666666669</v>
      </c>
      <c r="E250" s="279">
        <v>202.23333333333338</v>
      </c>
      <c r="F250" s="279">
        <v>196.16666666666669</v>
      </c>
      <c r="G250" s="279">
        <v>192.33333333333337</v>
      </c>
      <c r="H250" s="279">
        <v>212.13333333333338</v>
      </c>
      <c r="I250" s="279">
        <v>215.9666666666667</v>
      </c>
      <c r="J250" s="279">
        <v>222.03333333333339</v>
      </c>
      <c r="K250" s="277">
        <v>209.9</v>
      </c>
      <c r="L250" s="277">
        <v>200</v>
      </c>
      <c r="M250" s="277">
        <v>1.85233</v>
      </c>
    </row>
    <row r="251" spans="1:13">
      <c r="A251" s="268">
        <v>241</v>
      </c>
      <c r="B251" s="277" t="s">
        <v>417</v>
      </c>
      <c r="C251" s="278">
        <v>10.199999999999999</v>
      </c>
      <c r="D251" s="279">
        <v>10.200000000000001</v>
      </c>
      <c r="E251" s="279">
        <v>10.150000000000002</v>
      </c>
      <c r="F251" s="279">
        <v>10.100000000000001</v>
      </c>
      <c r="G251" s="279">
        <v>10.050000000000002</v>
      </c>
      <c r="H251" s="279">
        <v>10.250000000000002</v>
      </c>
      <c r="I251" s="279">
        <v>10.300000000000002</v>
      </c>
      <c r="J251" s="279">
        <v>10.350000000000001</v>
      </c>
      <c r="K251" s="277">
        <v>10.25</v>
      </c>
      <c r="L251" s="277">
        <v>10.15</v>
      </c>
      <c r="M251" s="277">
        <v>9.3939000000000004</v>
      </c>
    </row>
    <row r="252" spans="1:13">
      <c r="A252" s="268">
        <v>242</v>
      </c>
      <c r="B252" s="277" t="s">
        <v>127</v>
      </c>
      <c r="C252" s="278">
        <v>82.7</v>
      </c>
      <c r="D252" s="279">
        <v>82.399999999999991</v>
      </c>
      <c r="E252" s="279">
        <v>81.749999999999986</v>
      </c>
      <c r="F252" s="279">
        <v>80.8</v>
      </c>
      <c r="G252" s="279">
        <v>80.149999999999991</v>
      </c>
      <c r="H252" s="279">
        <v>83.34999999999998</v>
      </c>
      <c r="I252" s="279">
        <v>83.999999999999986</v>
      </c>
      <c r="J252" s="279">
        <v>84.949999999999974</v>
      </c>
      <c r="K252" s="277">
        <v>83.05</v>
      </c>
      <c r="L252" s="277">
        <v>81.45</v>
      </c>
      <c r="M252" s="277">
        <v>127.91146000000001</v>
      </c>
    </row>
    <row r="253" spans="1:13">
      <c r="A253" s="268">
        <v>243</v>
      </c>
      <c r="B253" s="277" t="s">
        <v>262</v>
      </c>
      <c r="C253" s="278">
        <v>2205.5</v>
      </c>
      <c r="D253" s="279">
        <v>2191.8333333333335</v>
      </c>
      <c r="E253" s="279">
        <v>2148.666666666667</v>
      </c>
      <c r="F253" s="279">
        <v>2091.8333333333335</v>
      </c>
      <c r="G253" s="279">
        <v>2048.666666666667</v>
      </c>
      <c r="H253" s="279">
        <v>2248.666666666667</v>
      </c>
      <c r="I253" s="279">
        <v>2291.8333333333339</v>
      </c>
      <c r="J253" s="279">
        <v>2348.666666666667</v>
      </c>
      <c r="K253" s="277">
        <v>2235</v>
      </c>
      <c r="L253" s="277">
        <v>2135</v>
      </c>
      <c r="M253" s="277">
        <v>1.72262</v>
      </c>
    </row>
    <row r="254" spans="1:13">
      <c r="A254" s="268">
        <v>244</v>
      </c>
      <c r="B254" s="277" t="s">
        <v>408</v>
      </c>
      <c r="C254" s="278">
        <v>121.05</v>
      </c>
      <c r="D254" s="279">
        <v>121.5</v>
      </c>
      <c r="E254" s="279">
        <v>119.55</v>
      </c>
      <c r="F254" s="279">
        <v>118.05</v>
      </c>
      <c r="G254" s="279">
        <v>116.1</v>
      </c>
      <c r="H254" s="279">
        <v>123</v>
      </c>
      <c r="I254" s="279">
        <v>124.94999999999999</v>
      </c>
      <c r="J254" s="279">
        <v>126.45</v>
      </c>
      <c r="K254" s="277">
        <v>123.45</v>
      </c>
      <c r="L254" s="277">
        <v>120</v>
      </c>
      <c r="M254" s="277">
        <v>12.93736</v>
      </c>
    </row>
    <row r="255" spans="1:13">
      <c r="A255" s="268">
        <v>245</v>
      </c>
      <c r="B255" s="277" t="s">
        <v>409</v>
      </c>
      <c r="C255" s="278">
        <v>83.3</v>
      </c>
      <c r="D255" s="279">
        <v>83.516666666666666</v>
      </c>
      <c r="E255" s="279">
        <v>82.783333333333331</v>
      </c>
      <c r="F255" s="279">
        <v>82.266666666666666</v>
      </c>
      <c r="G255" s="279">
        <v>81.533333333333331</v>
      </c>
      <c r="H255" s="279">
        <v>84.033333333333331</v>
      </c>
      <c r="I255" s="279">
        <v>84.766666666666652</v>
      </c>
      <c r="J255" s="279">
        <v>85.283333333333331</v>
      </c>
      <c r="K255" s="277">
        <v>84.25</v>
      </c>
      <c r="L255" s="277">
        <v>83</v>
      </c>
      <c r="M255" s="277">
        <v>3.7907700000000002</v>
      </c>
    </row>
    <row r="256" spans="1:13">
      <c r="A256" s="268">
        <v>246</v>
      </c>
      <c r="B256" s="277" t="s">
        <v>2931</v>
      </c>
      <c r="C256" s="278">
        <v>1367.4</v>
      </c>
      <c r="D256" s="279">
        <v>1369.4666666666665</v>
      </c>
      <c r="E256" s="279">
        <v>1361.9333333333329</v>
      </c>
      <c r="F256" s="279">
        <v>1356.4666666666665</v>
      </c>
      <c r="G256" s="279">
        <v>1348.9333333333329</v>
      </c>
      <c r="H256" s="279">
        <v>1374.9333333333329</v>
      </c>
      <c r="I256" s="279">
        <v>1382.4666666666662</v>
      </c>
      <c r="J256" s="279">
        <v>1387.9333333333329</v>
      </c>
      <c r="K256" s="277">
        <v>1377</v>
      </c>
      <c r="L256" s="277">
        <v>1364</v>
      </c>
      <c r="M256" s="277">
        <v>2.3214299999999999</v>
      </c>
    </row>
    <row r="257" spans="1:13">
      <c r="A257" s="268">
        <v>247</v>
      </c>
      <c r="B257" s="277" t="s">
        <v>402</v>
      </c>
      <c r="C257" s="278">
        <v>484.4</v>
      </c>
      <c r="D257" s="279">
        <v>484.65000000000003</v>
      </c>
      <c r="E257" s="279">
        <v>477.80000000000007</v>
      </c>
      <c r="F257" s="279">
        <v>471.20000000000005</v>
      </c>
      <c r="G257" s="279">
        <v>464.35000000000008</v>
      </c>
      <c r="H257" s="279">
        <v>491.25000000000006</v>
      </c>
      <c r="I257" s="279">
        <v>498.10000000000008</v>
      </c>
      <c r="J257" s="279">
        <v>504.70000000000005</v>
      </c>
      <c r="K257" s="277">
        <v>491.5</v>
      </c>
      <c r="L257" s="277">
        <v>478.05</v>
      </c>
      <c r="M257" s="277">
        <v>3.6047899999999999</v>
      </c>
    </row>
    <row r="258" spans="1:13">
      <c r="A258" s="268">
        <v>248</v>
      </c>
      <c r="B258" s="277" t="s">
        <v>128</v>
      </c>
      <c r="C258" s="278">
        <v>180.65</v>
      </c>
      <c r="D258" s="279">
        <v>181.4</v>
      </c>
      <c r="E258" s="279">
        <v>179.3</v>
      </c>
      <c r="F258" s="279">
        <v>177.95000000000002</v>
      </c>
      <c r="G258" s="279">
        <v>175.85000000000002</v>
      </c>
      <c r="H258" s="279">
        <v>182.75</v>
      </c>
      <c r="I258" s="279">
        <v>184.84999999999997</v>
      </c>
      <c r="J258" s="279">
        <v>186.2</v>
      </c>
      <c r="K258" s="277">
        <v>183.5</v>
      </c>
      <c r="L258" s="277">
        <v>180.05</v>
      </c>
      <c r="M258" s="277">
        <v>506.45681000000002</v>
      </c>
    </row>
    <row r="259" spans="1:13">
      <c r="A259" s="268">
        <v>249</v>
      </c>
      <c r="B259" s="277" t="s">
        <v>413</v>
      </c>
      <c r="C259" s="278">
        <v>256.2</v>
      </c>
      <c r="D259" s="279">
        <v>248.26666666666665</v>
      </c>
      <c r="E259" s="279">
        <v>239.98333333333329</v>
      </c>
      <c r="F259" s="279">
        <v>223.76666666666665</v>
      </c>
      <c r="G259" s="279">
        <v>215.48333333333329</v>
      </c>
      <c r="H259" s="279">
        <v>264.48333333333329</v>
      </c>
      <c r="I259" s="279">
        <v>272.76666666666665</v>
      </c>
      <c r="J259" s="279">
        <v>288.98333333333329</v>
      </c>
      <c r="K259" s="277">
        <v>256.55</v>
      </c>
      <c r="L259" s="277">
        <v>232.05</v>
      </c>
      <c r="M259" s="277">
        <v>2.0221</v>
      </c>
    </row>
    <row r="260" spans="1:13">
      <c r="A260" s="268">
        <v>250</v>
      </c>
      <c r="B260" s="277" t="s">
        <v>411</v>
      </c>
      <c r="C260" s="278">
        <v>131.44999999999999</v>
      </c>
      <c r="D260" s="279">
        <v>130.96666666666667</v>
      </c>
      <c r="E260" s="279">
        <v>128.98333333333335</v>
      </c>
      <c r="F260" s="279">
        <v>126.51666666666668</v>
      </c>
      <c r="G260" s="279">
        <v>124.53333333333336</v>
      </c>
      <c r="H260" s="279">
        <v>133.43333333333334</v>
      </c>
      <c r="I260" s="279">
        <v>135.41666666666663</v>
      </c>
      <c r="J260" s="279">
        <v>137.88333333333333</v>
      </c>
      <c r="K260" s="277">
        <v>132.94999999999999</v>
      </c>
      <c r="L260" s="277">
        <v>128.5</v>
      </c>
      <c r="M260" s="277">
        <v>9.2658500000000004</v>
      </c>
    </row>
    <row r="261" spans="1:13">
      <c r="A261" s="268">
        <v>251</v>
      </c>
      <c r="B261" s="277" t="s">
        <v>431</v>
      </c>
      <c r="C261" s="278">
        <v>17.350000000000001</v>
      </c>
      <c r="D261" s="279">
        <v>17.533333333333335</v>
      </c>
      <c r="E261" s="279">
        <v>17.06666666666667</v>
      </c>
      <c r="F261" s="279">
        <v>16.783333333333335</v>
      </c>
      <c r="G261" s="279">
        <v>16.31666666666667</v>
      </c>
      <c r="H261" s="279">
        <v>17.81666666666667</v>
      </c>
      <c r="I261" s="279">
        <v>18.283333333333331</v>
      </c>
      <c r="J261" s="279">
        <v>18.56666666666667</v>
      </c>
      <c r="K261" s="277">
        <v>18</v>
      </c>
      <c r="L261" s="277">
        <v>17.25</v>
      </c>
      <c r="M261" s="277">
        <v>17.11833</v>
      </c>
    </row>
    <row r="262" spans="1:13">
      <c r="A262" s="268">
        <v>252</v>
      </c>
      <c r="B262" s="277" t="s">
        <v>428</v>
      </c>
      <c r="C262" s="278">
        <v>38.85</v>
      </c>
      <c r="D262" s="279">
        <v>38.833333333333336</v>
      </c>
      <c r="E262" s="279">
        <v>38.516666666666673</v>
      </c>
      <c r="F262" s="279">
        <v>38.183333333333337</v>
      </c>
      <c r="G262" s="279">
        <v>37.866666666666674</v>
      </c>
      <c r="H262" s="279">
        <v>39.166666666666671</v>
      </c>
      <c r="I262" s="279">
        <v>39.483333333333334</v>
      </c>
      <c r="J262" s="279">
        <v>39.81666666666667</v>
      </c>
      <c r="K262" s="277">
        <v>39.15</v>
      </c>
      <c r="L262" s="277">
        <v>38.5</v>
      </c>
      <c r="M262" s="277">
        <v>1.9749099999999999</v>
      </c>
    </row>
    <row r="263" spans="1:13">
      <c r="A263" s="268">
        <v>253</v>
      </c>
      <c r="B263" s="277" t="s">
        <v>429</v>
      </c>
      <c r="C263" s="278">
        <v>91.6</v>
      </c>
      <c r="D263" s="279">
        <v>91.966666666666654</v>
      </c>
      <c r="E263" s="279">
        <v>90.783333333333303</v>
      </c>
      <c r="F263" s="279">
        <v>89.966666666666654</v>
      </c>
      <c r="G263" s="279">
        <v>88.783333333333303</v>
      </c>
      <c r="H263" s="279">
        <v>92.783333333333303</v>
      </c>
      <c r="I263" s="279">
        <v>93.966666666666669</v>
      </c>
      <c r="J263" s="279">
        <v>94.783333333333303</v>
      </c>
      <c r="K263" s="277">
        <v>93.15</v>
      </c>
      <c r="L263" s="277">
        <v>91.15</v>
      </c>
      <c r="M263" s="277">
        <v>7.2173499999999997</v>
      </c>
    </row>
    <row r="264" spans="1:13">
      <c r="A264" s="268">
        <v>254</v>
      </c>
      <c r="B264" s="277" t="s">
        <v>432</v>
      </c>
      <c r="C264" s="278">
        <v>50.1</v>
      </c>
      <c r="D264" s="279">
        <v>49.466666666666669</v>
      </c>
      <c r="E264" s="279">
        <v>47.733333333333334</v>
      </c>
      <c r="F264" s="279">
        <v>45.366666666666667</v>
      </c>
      <c r="G264" s="279">
        <v>43.633333333333333</v>
      </c>
      <c r="H264" s="279">
        <v>51.833333333333336</v>
      </c>
      <c r="I264" s="279">
        <v>53.56666666666667</v>
      </c>
      <c r="J264" s="279">
        <v>55.933333333333337</v>
      </c>
      <c r="K264" s="277">
        <v>51.2</v>
      </c>
      <c r="L264" s="277">
        <v>47.1</v>
      </c>
      <c r="M264" s="277">
        <v>28.797149999999998</v>
      </c>
    </row>
    <row r="265" spans="1:13">
      <c r="A265" s="268">
        <v>255</v>
      </c>
      <c r="B265" s="277" t="s">
        <v>422</v>
      </c>
      <c r="C265" s="278">
        <v>970.85</v>
      </c>
      <c r="D265" s="279">
        <v>952.6</v>
      </c>
      <c r="E265" s="279">
        <v>920.25</v>
      </c>
      <c r="F265" s="279">
        <v>869.65</v>
      </c>
      <c r="G265" s="279">
        <v>837.3</v>
      </c>
      <c r="H265" s="279">
        <v>1003.2</v>
      </c>
      <c r="I265" s="279">
        <v>1035.5500000000002</v>
      </c>
      <c r="J265" s="279">
        <v>1086.1500000000001</v>
      </c>
      <c r="K265" s="277">
        <v>984.95</v>
      </c>
      <c r="L265" s="277">
        <v>902</v>
      </c>
      <c r="M265" s="277">
        <v>21.7791</v>
      </c>
    </row>
    <row r="266" spans="1:13">
      <c r="A266" s="268">
        <v>256</v>
      </c>
      <c r="B266" s="277" t="s">
        <v>436</v>
      </c>
      <c r="C266" s="278">
        <v>2315.3000000000002</v>
      </c>
      <c r="D266" s="279">
        <v>2308.9166666666665</v>
      </c>
      <c r="E266" s="279">
        <v>2269.333333333333</v>
      </c>
      <c r="F266" s="279">
        <v>2223.3666666666663</v>
      </c>
      <c r="G266" s="279">
        <v>2183.7833333333328</v>
      </c>
      <c r="H266" s="279">
        <v>2354.8833333333332</v>
      </c>
      <c r="I266" s="279">
        <v>2394.4666666666662</v>
      </c>
      <c r="J266" s="279">
        <v>2440.4333333333334</v>
      </c>
      <c r="K266" s="277">
        <v>2348.5</v>
      </c>
      <c r="L266" s="277">
        <v>2262.9499999999998</v>
      </c>
      <c r="M266" s="277">
        <v>0.11269999999999999</v>
      </c>
    </row>
    <row r="267" spans="1:13">
      <c r="A267" s="268">
        <v>257</v>
      </c>
      <c r="B267" s="277" t="s">
        <v>433</v>
      </c>
      <c r="C267" s="278">
        <v>70</v>
      </c>
      <c r="D267" s="279">
        <v>68.75</v>
      </c>
      <c r="E267" s="279">
        <v>66.099999999999994</v>
      </c>
      <c r="F267" s="279">
        <v>62.199999999999989</v>
      </c>
      <c r="G267" s="279">
        <v>59.549999999999983</v>
      </c>
      <c r="H267" s="279">
        <v>72.650000000000006</v>
      </c>
      <c r="I267" s="279">
        <v>75.300000000000011</v>
      </c>
      <c r="J267" s="279">
        <v>79.200000000000017</v>
      </c>
      <c r="K267" s="277">
        <v>71.400000000000006</v>
      </c>
      <c r="L267" s="277">
        <v>64.849999999999994</v>
      </c>
      <c r="M267" s="277">
        <v>53.963729999999998</v>
      </c>
    </row>
    <row r="268" spans="1:13">
      <c r="A268" s="268">
        <v>258</v>
      </c>
      <c r="B268" s="277" t="s">
        <v>129</v>
      </c>
      <c r="C268" s="278">
        <v>204.15</v>
      </c>
      <c r="D268" s="279">
        <v>205.36666666666667</v>
      </c>
      <c r="E268" s="279">
        <v>200.93333333333334</v>
      </c>
      <c r="F268" s="279">
        <v>197.71666666666667</v>
      </c>
      <c r="G268" s="279">
        <v>193.28333333333333</v>
      </c>
      <c r="H268" s="279">
        <v>208.58333333333334</v>
      </c>
      <c r="I268" s="279">
        <v>213.01666666666668</v>
      </c>
      <c r="J268" s="279">
        <v>216.23333333333335</v>
      </c>
      <c r="K268" s="277">
        <v>209.8</v>
      </c>
      <c r="L268" s="277">
        <v>202.15</v>
      </c>
      <c r="M268" s="277">
        <v>36.692019999999999</v>
      </c>
    </row>
    <row r="269" spans="1:13">
      <c r="A269" s="268">
        <v>259</v>
      </c>
      <c r="B269" s="277" t="s">
        <v>423</v>
      </c>
      <c r="C269" s="278">
        <v>1582.95</v>
      </c>
      <c r="D269" s="279">
        <v>1577.75</v>
      </c>
      <c r="E269" s="279">
        <v>1557.45</v>
      </c>
      <c r="F269" s="279">
        <v>1531.95</v>
      </c>
      <c r="G269" s="279">
        <v>1511.65</v>
      </c>
      <c r="H269" s="279">
        <v>1603.25</v>
      </c>
      <c r="I269" s="279">
        <v>1623.5500000000002</v>
      </c>
      <c r="J269" s="279">
        <v>1649.05</v>
      </c>
      <c r="K269" s="277">
        <v>1598.05</v>
      </c>
      <c r="L269" s="277">
        <v>1552.25</v>
      </c>
      <c r="M269" s="277">
        <v>0.49824000000000002</v>
      </c>
    </row>
    <row r="270" spans="1:13">
      <c r="A270" s="268">
        <v>260</v>
      </c>
      <c r="B270" s="277" t="s">
        <v>424</v>
      </c>
      <c r="C270" s="278">
        <v>271.95</v>
      </c>
      <c r="D270" s="279">
        <v>269.81666666666666</v>
      </c>
      <c r="E270" s="279">
        <v>266.2833333333333</v>
      </c>
      <c r="F270" s="279">
        <v>260.61666666666662</v>
      </c>
      <c r="G270" s="279">
        <v>257.08333333333326</v>
      </c>
      <c r="H270" s="279">
        <v>275.48333333333335</v>
      </c>
      <c r="I270" s="279">
        <v>279.01666666666677</v>
      </c>
      <c r="J270" s="279">
        <v>284.68333333333339</v>
      </c>
      <c r="K270" s="277">
        <v>273.35000000000002</v>
      </c>
      <c r="L270" s="277">
        <v>264.14999999999998</v>
      </c>
      <c r="M270" s="277">
        <v>3.6168</v>
      </c>
    </row>
    <row r="271" spans="1:13">
      <c r="A271" s="268">
        <v>261</v>
      </c>
      <c r="B271" s="277" t="s">
        <v>425</v>
      </c>
      <c r="C271" s="278">
        <v>95.5</v>
      </c>
      <c r="D271" s="279">
        <v>95.966666666666654</v>
      </c>
      <c r="E271" s="279">
        <v>94.533333333333303</v>
      </c>
      <c r="F271" s="279">
        <v>93.566666666666649</v>
      </c>
      <c r="G271" s="279">
        <v>92.133333333333297</v>
      </c>
      <c r="H271" s="279">
        <v>96.933333333333309</v>
      </c>
      <c r="I271" s="279">
        <v>98.366666666666674</v>
      </c>
      <c r="J271" s="279">
        <v>99.333333333333314</v>
      </c>
      <c r="K271" s="277">
        <v>97.4</v>
      </c>
      <c r="L271" s="277">
        <v>95</v>
      </c>
      <c r="M271" s="277">
        <v>5.2852600000000001</v>
      </c>
    </row>
    <row r="272" spans="1:13">
      <c r="A272" s="268">
        <v>262</v>
      </c>
      <c r="B272" s="277" t="s">
        <v>426</v>
      </c>
      <c r="C272" s="278">
        <v>60.05</v>
      </c>
      <c r="D272" s="279">
        <v>59.733333333333327</v>
      </c>
      <c r="E272" s="279">
        <v>59.016666666666652</v>
      </c>
      <c r="F272" s="279">
        <v>57.983333333333327</v>
      </c>
      <c r="G272" s="279">
        <v>57.266666666666652</v>
      </c>
      <c r="H272" s="279">
        <v>60.766666666666652</v>
      </c>
      <c r="I272" s="279">
        <v>61.483333333333334</v>
      </c>
      <c r="J272" s="279">
        <v>62.516666666666652</v>
      </c>
      <c r="K272" s="277">
        <v>60.45</v>
      </c>
      <c r="L272" s="277">
        <v>58.7</v>
      </c>
      <c r="M272" s="277">
        <v>8.7827699999999993</v>
      </c>
    </row>
    <row r="273" spans="1:13">
      <c r="A273" s="268">
        <v>263</v>
      </c>
      <c r="B273" s="277" t="s">
        <v>427</v>
      </c>
      <c r="C273" s="278">
        <v>83.3</v>
      </c>
      <c r="D273" s="279">
        <v>83.583333333333329</v>
      </c>
      <c r="E273" s="279">
        <v>82.516666666666652</v>
      </c>
      <c r="F273" s="279">
        <v>81.73333333333332</v>
      </c>
      <c r="G273" s="279">
        <v>80.666666666666643</v>
      </c>
      <c r="H273" s="279">
        <v>84.36666666666666</v>
      </c>
      <c r="I273" s="279">
        <v>85.433333333333351</v>
      </c>
      <c r="J273" s="279">
        <v>86.216666666666669</v>
      </c>
      <c r="K273" s="277">
        <v>84.65</v>
      </c>
      <c r="L273" s="277">
        <v>82.8</v>
      </c>
      <c r="M273" s="277">
        <v>5.0304000000000002</v>
      </c>
    </row>
    <row r="274" spans="1:13">
      <c r="A274" s="268">
        <v>264</v>
      </c>
      <c r="B274" s="277" t="s">
        <v>435</v>
      </c>
      <c r="C274" s="278">
        <v>44.65</v>
      </c>
      <c r="D274" s="279">
        <v>44.733333333333327</v>
      </c>
      <c r="E274" s="279">
        <v>44.066666666666656</v>
      </c>
      <c r="F274" s="279">
        <v>43.483333333333327</v>
      </c>
      <c r="G274" s="279">
        <v>42.816666666666656</v>
      </c>
      <c r="H274" s="279">
        <v>45.316666666666656</v>
      </c>
      <c r="I274" s="279">
        <v>45.983333333333327</v>
      </c>
      <c r="J274" s="279">
        <v>46.566666666666656</v>
      </c>
      <c r="K274" s="277">
        <v>45.4</v>
      </c>
      <c r="L274" s="277">
        <v>44.15</v>
      </c>
      <c r="M274" s="277">
        <v>4.7906899999999997</v>
      </c>
    </row>
    <row r="275" spans="1:13">
      <c r="A275" s="268">
        <v>265</v>
      </c>
      <c r="B275" s="277" t="s">
        <v>434</v>
      </c>
      <c r="C275" s="278">
        <v>93.6</v>
      </c>
      <c r="D275" s="279">
        <v>92.283333333333346</v>
      </c>
      <c r="E275" s="279">
        <v>89.816666666666691</v>
      </c>
      <c r="F275" s="279">
        <v>86.033333333333346</v>
      </c>
      <c r="G275" s="279">
        <v>83.566666666666691</v>
      </c>
      <c r="H275" s="279">
        <v>96.066666666666691</v>
      </c>
      <c r="I275" s="279">
        <v>98.53333333333336</v>
      </c>
      <c r="J275" s="279">
        <v>102.31666666666669</v>
      </c>
      <c r="K275" s="277">
        <v>94.75</v>
      </c>
      <c r="L275" s="277">
        <v>88.5</v>
      </c>
      <c r="M275" s="277">
        <v>5.6887499999999998</v>
      </c>
    </row>
    <row r="276" spans="1:13">
      <c r="A276" s="268">
        <v>266</v>
      </c>
      <c r="B276" s="277" t="s">
        <v>263</v>
      </c>
      <c r="C276" s="278">
        <v>58.55</v>
      </c>
      <c r="D276" s="279">
        <v>59.25</v>
      </c>
      <c r="E276" s="279">
        <v>57.7</v>
      </c>
      <c r="F276" s="279">
        <v>56.85</v>
      </c>
      <c r="G276" s="279">
        <v>55.300000000000004</v>
      </c>
      <c r="H276" s="279">
        <v>60.1</v>
      </c>
      <c r="I276" s="279">
        <v>61.65</v>
      </c>
      <c r="J276" s="279">
        <v>62.5</v>
      </c>
      <c r="K276" s="277">
        <v>60.8</v>
      </c>
      <c r="L276" s="277">
        <v>58.4</v>
      </c>
      <c r="M276" s="277">
        <v>13.03003</v>
      </c>
    </row>
    <row r="277" spans="1:13">
      <c r="A277" s="268">
        <v>267</v>
      </c>
      <c r="B277" s="277" t="s">
        <v>130</v>
      </c>
      <c r="C277" s="278">
        <v>288.64999999999998</v>
      </c>
      <c r="D277" s="279">
        <v>288.88333333333327</v>
      </c>
      <c r="E277" s="279">
        <v>286.06666666666655</v>
      </c>
      <c r="F277" s="279">
        <v>283.48333333333329</v>
      </c>
      <c r="G277" s="279">
        <v>280.66666666666657</v>
      </c>
      <c r="H277" s="279">
        <v>291.46666666666653</v>
      </c>
      <c r="I277" s="279">
        <v>294.28333333333325</v>
      </c>
      <c r="J277" s="279">
        <v>296.8666666666665</v>
      </c>
      <c r="K277" s="277">
        <v>291.7</v>
      </c>
      <c r="L277" s="277">
        <v>286.3</v>
      </c>
      <c r="M277" s="277">
        <v>60.904470000000003</v>
      </c>
    </row>
    <row r="278" spans="1:13">
      <c r="A278" s="268">
        <v>268</v>
      </c>
      <c r="B278" s="277" t="s">
        <v>264</v>
      </c>
      <c r="C278" s="278">
        <v>794.85</v>
      </c>
      <c r="D278" s="279">
        <v>794.98333333333323</v>
      </c>
      <c r="E278" s="279">
        <v>782.91666666666652</v>
      </c>
      <c r="F278" s="279">
        <v>770.98333333333323</v>
      </c>
      <c r="G278" s="279">
        <v>758.91666666666652</v>
      </c>
      <c r="H278" s="279">
        <v>806.91666666666652</v>
      </c>
      <c r="I278" s="279">
        <v>818.98333333333335</v>
      </c>
      <c r="J278" s="279">
        <v>830.91666666666652</v>
      </c>
      <c r="K278" s="277">
        <v>807.05</v>
      </c>
      <c r="L278" s="277">
        <v>783.05</v>
      </c>
      <c r="M278" s="277">
        <v>5.0774100000000004</v>
      </c>
    </row>
    <row r="279" spans="1:13">
      <c r="A279" s="268">
        <v>269</v>
      </c>
      <c r="B279" s="277" t="s">
        <v>131</v>
      </c>
      <c r="C279" s="278">
        <v>2382.6999999999998</v>
      </c>
      <c r="D279" s="279">
        <v>2372.4333333333329</v>
      </c>
      <c r="E279" s="279">
        <v>2355.3666666666659</v>
      </c>
      <c r="F279" s="279">
        <v>2328.0333333333328</v>
      </c>
      <c r="G279" s="279">
        <v>2310.9666666666658</v>
      </c>
      <c r="H279" s="279">
        <v>2399.766666666666</v>
      </c>
      <c r="I279" s="279">
        <v>2416.8333333333326</v>
      </c>
      <c r="J279" s="279">
        <v>2444.1666666666661</v>
      </c>
      <c r="K279" s="277">
        <v>2389.5</v>
      </c>
      <c r="L279" s="277">
        <v>2345.1</v>
      </c>
      <c r="M279" s="277">
        <v>4.7938999999999998</v>
      </c>
    </row>
    <row r="280" spans="1:13">
      <c r="A280" s="268">
        <v>270</v>
      </c>
      <c r="B280" s="277" t="s">
        <v>132</v>
      </c>
      <c r="C280" s="278">
        <v>390.7</v>
      </c>
      <c r="D280" s="279">
        <v>390.84999999999997</v>
      </c>
      <c r="E280" s="279">
        <v>384.89999999999992</v>
      </c>
      <c r="F280" s="279">
        <v>379.09999999999997</v>
      </c>
      <c r="G280" s="279">
        <v>373.14999999999992</v>
      </c>
      <c r="H280" s="279">
        <v>396.64999999999992</v>
      </c>
      <c r="I280" s="279">
        <v>402.59999999999997</v>
      </c>
      <c r="J280" s="279">
        <v>408.39999999999992</v>
      </c>
      <c r="K280" s="277">
        <v>396.8</v>
      </c>
      <c r="L280" s="277">
        <v>385.05</v>
      </c>
      <c r="M280" s="277">
        <v>6.9344000000000001</v>
      </c>
    </row>
    <row r="281" spans="1:13">
      <c r="A281" s="268">
        <v>271</v>
      </c>
      <c r="B281" s="277" t="s">
        <v>437</v>
      </c>
      <c r="C281" s="278">
        <v>152.25</v>
      </c>
      <c r="D281" s="279">
        <v>153.66666666666666</v>
      </c>
      <c r="E281" s="279">
        <v>148.83333333333331</v>
      </c>
      <c r="F281" s="279">
        <v>145.41666666666666</v>
      </c>
      <c r="G281" s="279">
        <v>140.58333333333331</v>
      </c>
      <c r="H281" s="279">
        <v>157.08333333333331</v>
      </c>
      <c r="I281" s="279">
        <v>161.91666666666663</v>
      </c>
      <c r="J281" s="279">
        <v>165.33333333333331</v>
      </c>
      <c r="K281" s="277">
        <v>158.5</v>
      </c>
      <c r="L281" s="277">
        <v>150.25</v>
      </c>
      <c r="M281" s="277">
        <v>5.26342</v>
      </c>
    </row>
    <row r="282" spans="1:13">
      <c r="A282" s="268">
        <v>272</v>
      </c>
      <c r="B282" s="277" t="s">
        <v>443</v>
      </c>
      <c r="C282" s="278">
        <v>523.54999999999995</v>
      </c>
      <c r="D282" s="279">
        <v>522.23333333333323</v>
      </c>
      <c r="E282" s="279">
        <v>513.41666666666652</v>
      </c>
      <c r="F282" s="279">
        <v>503.2833333333333</v>
      </c>
      <c r="G282" s="279">
        <v>494.46666666666658</v>
      </c>
      <c r="H282" s="279">
        <v>532.36666666666645</v>
      </c>
      <c r="I282" s="279">
        <v>541.18333333333328</v>
      </c>
      <c r="J282" s="279">
        <v>551.31666666666638</v>
      </c>
      <c r="K282" s="277">
        <v>531.04999999999995</v>
      </c>
      <c r="L282" s="277">
        <v>512.1</v>
      </c>
      <c r="M282" s="277">
        <v>2.9375499999999999</v>
      </c>
    </row>
    <row r="283" spans="1:13">
      <c r="A283" s="268">
        <v>273</v>
      </c>
      <c r="B283" s="277" t="s">
        <v>444</v>
      </c>
      <c r="C283" s="278">
        <v>267.7</v>
      </c>
      <c r="D283" s="279">
        <v>270.45</v>
      </c>
      <c r="E283" s="279">
        <v>262.04999999999995</v>
      </c>
      <c r="F283" s="279">
        <v>256.39999999999998</v>
      </c>
      <c r="G283" s="279">
        <v>247.99999999999994</v>
      </c>
      <c r="H283" s="279">
        <v>276.09999999999997</v>
      </c>
      <c r="I283" s="279">
        <v>284.49999999999994</v>
      </c>
      <c r="J283" s="279">
        <v>290.14999999999998</v>
      </c>
      <c r="K283" s="277">
        <v>278.85000000000002</v>
      </c>
      <c r="L283" s="277">
        <v>264.8</v>
      </c>
      <c r="M283" s="277">
        <v>2.8194400000000002</v>
      </c>
    </row>
    <row r="284" spans="1:13">
      <c r="A284" s="268">
        <v>274</v>
      </c>
      <c r="B284" s="277" t="s">
        <v>445</v>
      </c>
      <c r="C284" s="278">
        <v>530.20000000000005</v>
      </c>
      <c r="D284" s="279">
        <v>526.65</v>
      </c>
      <c r="E284" s="279">
        <v>521.34999999999991</v>
      </c>
      <c r="F284" s="279">
        <v>512.49999999999989</v>
      </c>
      <c r="G284" s="279">
        <v>507.19999999999982</v>
      </c>
      <c r="H284" s="279">
        <v>535.5</v>
      </c>
      <c r="I284" s="279">
        <v>540.79999999999995</v>
      </c>
      <c r="J284" s="279">
        <v>549.65000000000009</v>
      </c>
      <c r="K284" s="277">
        <v>531.95000000000005</v>
      </c>
      <c r="L284" s="277">
        <v>517.79999999999995</v>
      </c>
      <c r="M284" s="277">
        <v>1.8180099999999999</v>
      </c>
    </row>
    <row r="285" spans="1:13">
      <c r="A285" s="268">
        <v>275</v>
      </c>
      <c r="B285" s="277" t="s">
        <v>447</v>
      </c>
      <c r="C285" s="278">
        <v>36.799999999999997</v>
      </c>
      <c r="D285" s="279">
        <v>36.85</v>
      </c>
      <c r="E285" s="279">
        <v>36.5</v>
      </c>
      <c r="F285" s="279">
        <v>36.199999999999996</v>
      </c>
      <c r="G285" s="279">
        <v>35.849999999999994</v>
      </c>
      <c r="H285" s="279">
        <v>37.150000000000006</v>
      </c>
      <c r="I285" s="279">
        <v>37.500000000000014</v>
      </c>
      <c r="J285" s="279">
        <v>37.800000000000011</v>
      </c>
      <c r="K285" s="277">
        <v>37.200000000000003</v>
      </c>
      <c r="L285" s="277">
        <v>36.549999999999997</v>
      </c>
      <c r="M285" s="277">
        <v>5.4055</v>
      </c>
    </row>
    <row r="286" spans="1:13">
      <c r="A286" s="268">
        <v>276</v>
      </c>
      <c r="B286" s="277" t="s">
        <v>449</v>
      </c>
      <c r="C286" s="278">
        <v>346</v>
      </c>
      <c r="D286" s="279">
        <v>347.88333333333338</v>
      </c>
      <c r="E286" s="279">
        <v>342.26666666666677</v>
      </c>
      <c r="F286" s="279">
        <v>338.53333333333336</v>
      </c>
      <c r="G286" s="279">
        <v>332.91666666666674</v>
      </c>
      <c r="H286" s="279">
        <v>351.61666666666679</v>
      </c>
      <c r="I286" s="279">
        <v>357.23333333333346</v>
      </c>
      <c r="J286" s="279">
        <v>360.96666666666681</v>
      </c>
      <c r="K286" s="277">
        <v>353.5</v>
      </c>
      <c r="L286" s="277">
        <v>344.15</v>
      </c>
      <c r="M286" s="277">
        <v>2.0490300000000001</v>
      </c>
    </row>
    <row r="287" spans="1:13">
      <c r="A287" s="268">
        <v>277</v>
      </c>
      <c r="B287" s="277" t="s">
        <v>439</v>
      </c>
      <c r="C287" s="278">
        <v>379.8</v>
      </c>
      <c r="D287" s="279">
        <v>380.84999999999997</v>
      </c>
      <c r="E287" s="279">
        <v>374.19999999999993</v>
      </c>
      <c r="F287" s="279">
        <v>368.59999999999997</v>
      </c>
      <c r="G287" s="279">
        <v>361.94999999999993</v>
      </c>
      <c r="H287" s="279">
        <v>386.44999999999993</v>
      </c>
      <c r="I287" s="279">
        <v>393.09999999999991</v>
      </c>
      <c r="J287" s="279">
        <v>398.69999999999993</v>
      </c>
      <c r="K287" s="277">
        <v>387.5</v>
      </c>
      <c r="L287" s="277">
        <v>375.25</v>
      </c>
      <c r="M287" s="277">
        <v>2.9339499999999998</v>
      </c>
    </row>
    <row r="288" spans="1:13">
      <c r="A288" s="268">
        <v>278</v>
      </c>
      <c r="B288" s="277" t="s">
        <v>440</v>
      </c>
      <c r="C288" s="278">
        <v>265.10000000000002</v>
      </c>
      <c r="D288" s="279">
        <v>263.88333333333338</v>
      </c>
      <c r="E288" s="279">
        <v>258.76666666666677</v>
      </c>
      <c r="F288" s="279">
        <v>252.43333333333339</v>
      </c>
      <c r="G288" s="279">
        <v>247.31666666666678</v>
      </c>
      <c r="H288" s="279">
        <v>270.21666666666675</v>
      </c>
      <c r="I288" s="279">
        <v>275.33333333333343</v>
      </c>
      <c r="J288" s="279">
        <v>281.66666666666674</v>
      </c>
      <c r="K288" s="277">
        <v>269</v>
      </c>
      <c r="L288" s="277">
        <v>257.55</v>
      </c>
      <c r="M288" s="277">
        <v>0.82982</v>
      </c>
    </row>
    <row r="289" spans="1:13">
      <c r="A289" s="268">
        <v>279</v>
      </c>
      <c r="B289" s="277" t="s">
        <v>451</v>
      </c>
      <c r="C289" s="278">
        <v>170.2</v>
      </c>
      <c r="D289" s="279">
        <v>169.04999999999998</v>
      </c>
      <c r="E289" s="279">
        <v>166.29999999999995</v>
      </c>
      <c r="F289" s="279">
        <v>162.39999999999998</v>
      </c>
      <c r="G289" s="279">
        <v>159.64999999999995</v>
      </c>
      <c r="H289" s="279">
        <v>172.94999999999996</v>
      </c>
      <c r="I289" s="279">
        <v>175.70000000000002</v>
      </c>
      <c r="J289" s="279">
        <v>179.59999999999997</v>
      </c>
      <c r="K289" s="277">
        <v>171.8</v>
      </c>
      <c r="L289" s="277">
        <v>165.15</v>
      </c>
      <c r="M289" s="277">
        <v>0.66864999999999997</v>
      </c>
    </row>
    <row r="290" spans="1:13">
      <c r="A290" s="268">
        <v>280</v>
      </c>
      <c r="B290" s="277" t="s">
        <v>133</v>
      </c>
      <c r="C290" s="278">
        <v>1325.4</v>
      </c>
      <c r="D290" s="279">
        <v>1319.3166666666666</v>
      </c>
      <c r="E290" s="279">
        <v>1306.6333333333332</v>
      </c>
      <c r="F290" s="279">
        <v>1287.8666666666666</v>
      </c>
      <c r="G290" s="279">
        <v>1275.1833333333332</v>
      </c>
      <c r="H290" s="279">
        <v>1338.0833333333333</v>
      </c>
      <c r="I290" s="279">
        <v>1350.7666666666667</v>
      </c>
      <c r="J290" s="279">
        <v>1369.5333333333333</v>
      </c>
      <c r="K290" s="277">
        <v>1332</v>
      </c>
      <c r="L290" s="277">
        <v>1300.55</v>
      </c>
      <c r="M290" s="277">
        <v>32.859369999999998</v>
      </c>
    </row>
    <row r="291" spans="1:13">
      <c r="A291" s="268">
        <v>281</v>
      </c>
      <c r="B291" s="277" t="s">
        <v>441</v>
      </c>
      <c r="C291" s="278">
        <v>97.35</v>
      </c>
      <c r="D291" s="279">
        <v>97.75</v>
      </c>
      <c r="E291" s="279">
        <v>95.65</v>
      </c>
      <c r="F291" s="279">
        <v>93.95</v>
      </c>
      <c r="G291" s="279">
        <v>91.850000000000009</v>
      </c>
      <c r="H291" s="279">
        <v>99.45</v>
      </c>
      <c r="I291" s="279">
        <v>101.55</v>
      </c>
      <c r="J291" s="279">
        <v>103.25</v>
      </c>
      <c r="K291" s="277">
        <v>99.85</v>
      </c>
      <c r="L291" s="277">
        <v>96.05</v>
      </c>
      <c r="M291" s="277">
        <v>5.5871300000000002</v>
      </c>
    </row>
    <row r="292" spans="1:13">
      <c r="A292" s="268">
        <v>282</v>
      </c>
      <c r="B292" s="277" t="s">
        <v>438</v>
      </c>
      <c r="C292" s="278">
        <v>638.5</v>
      </c>
      <c r="D292" s="279">
        <v>648.13333333333333</v>
      </c>
      <c r="E292" s="279">
        <v>601.26666666666665</v>
      </c>
      <c r="F292" s="279">
        <v>564.0333333333333</v>
      </c>
      <c r="G292" s="279">
        <v>517.16666666666663</v>
      </c>
      <c r="H292" s="279">
        <v>685.36666666666667</v>
      </c>
      <c r="I292" s="279">
        <v>732.23333333333323</v>
      </c>
      <c r="J292" s="279">
        <v>769.4666666666667</v>
      </c>
      <c r="K292" s="277">
        <v>695</v>
      </c>
      <c r="L292" s="277">
        <v>610.9</v>
      </c>
      <c r="M292" s="277">
        <v>5.3500300000000003</v>
      </c>
    </row>
    <row r="293" spans="1:13">
      <c r="A293" s="268">
        <v>283</v>
      </c>
      <c r="B293" s="277" t="s">
        <v>442</v>
      </c>
      <c r="C293" s="278">
        <v>275.05</v>
      </c>
      <c r="D293" s="279">
        <v>272.89999999999998</v>
      </c>
      <c r="E293" s="279">
        <v>269.54999999999995</v>
      </c>
      <c r="F293" s="279">
        <v>264.04999999999995</v>
      </c>
      <c r="G293" s="279">
        <v>260.69999999999993</v>
      </c>
      <c r="H293" s="279">
        <v>278.39999999999998</v>
      </c>
      <c r="I293" s="279">
        <v>281.75</v>
      </c>
      <c r="J293" s="279">
        <v>287.25</v>
      </c>
      <c r="K293" s="277">
        <v>276.25</v>
      </c>
      <c r="L293" s="277">
        <v>267.39999999999998</v>
      </c>
      <c r="M293" s="277">
        <v>3.2824499999999999</v>
      </c>
    </row>
    <row r="294" spans="1:13">
      <c r="A294" s="268">
        <v>284</v>
      </c>
      <c r="B294" s="277" t="s">
        <v>1830</v>
      </c>
      <c r="C294" s="278">
        <v>528.35</v>
      </c>
      <c r="D294" s="279">
        <v>526.80000000000007</v>
      </c>
      <c r="E294" s="279">
        <v>523.55000000000018</v>
      </c>
      <c r="F294" s="279">
        <v>518.75000000000011</v>
      </c>
      <c r="G294" s="279">
        <v>515.50000000000023</v>
      </c>
      <c r="H294" s="279">
        <v>531.60000000000014</v>
      </c>
      <c r="I294" s="279">
        <v>534.84999999999991</v>
      </c>
      <c r="J294" s="279">
        <v>539.65000000000009</v>
      </c>
      <c r="K294" s="277">
        <v>530.04999999999995</v>
      </c>
      <c r="L294" s="277">
        <v>522</v>
      </c>
      <c r="M294" s="277">
        <v>0.16303999999999999</v>
      </c>
    </row>
    <row r="295" spans="1:13">
      <c r="A295" s="268">
        <v>285</v>
      </c>
      <c r="B295" s="277" t="s">
        <v>448</v>
      </c>
      <c r="C295" s="278">
        <v>578.04999999999995</v>
      </c>
      <c r="D295" s="279">
        <v>570.86666666666667</v>
      </c>
      <c r="E295" s="279">
        <v>555.2833333333333</v>
      </c>
      <c r="F295" s="279">
        <v>532.51666666666665</v>
      </c>
      <c r="G295" s="279">
        <v>516.93333333333328</v>
      </c>
      <c r="H295" s="279">
        <v>593.63333333333333</v>
      </c>
      <c r="I295" s="279">
        <v>609.21666666666658</v>
      </c>
      <c r="J295" s="279">
        <v>631.98333333333335</v>
      </c>
      <c r="K295" s="277">
        <v>586.45000000000005</v>
      </c>
      <c r="L295" s="277">
        <v>548.1</v>
      </c>
      <c r="M295" s="277">
        <v>5.1411100000000003</v>
      </c>
    </row>
    <row r="296" spans="1:13">
      <c r="A296" s="268">
        <v>286</v>
      </c>
      <c r="B296" s="277" t="s">
        <v>446</v>
      </c>
      <c r="C296" s="278">
        <v>44.95</v>
      </c>
      <c r="D296" s="279">
        <v>45.116666666666667</v>
      </c>
      <c r="E296" s="279">
        <v>44.683333333333337</v>
      </c>
      <c r="F296" s="279">
        <v>44.416666666666671</v>
      </c>
      <c r="G296" s="279">
        <v>43.983333333333341</v>
      </c>
      <c r="H296" s="279">
        <v>45.383333333333333</v>
      </c>
      <c r="I296" s="279">
        <v>45.816666666666656</v>
      </c>
      <c r="J296" s="279">
        <v>46.083333333333329</v>
      </c>
      <c r="K296" s="277">
        <v>45.55</v>
      </c>
      <c r="L296" s="277">
        <v>44.85</v>
      </c>
      <c r="M296" s="277">
        <v>5.7569600000000003</v>
      </c>
    </row>
    <row r="297" spans="1:13">
      <c r="A297" s="268">
        <v>287</v>
      </c>
      <c r="B297" s="277" t="s">
        <v>134</v>
      </c>
      <c r="C297" s="278">
        <v>65.599999999999994</v>
      </c>
      <c r="D297" s="279">
        <v>64.916666666666671</v>
      </c>
      <c r="E297" s="279">
        <v>63.833333333333343</v>
      </c>
      <c r="F297" s="279">
        <v>62.06666666666667</v>
      </c>
      <c r="G297" s="279">
        <v>60.983333333333341</v>
      </c>
      <c r="H297" s="279">
        <v>66.683333333333337</v>
      </c>
      <c r="I297" s="279">
        <v>67.76666666666668</v>
      </c>
      <c r="J297" s="279">
        <v>69.533333333333346</v>
      </c>
      <c r="K297" s="277">
        <v>66</v>
      </c>
      <c r="L297" s="277">
        <v>63.15</v>
      </c>
      <c r="M297" s="277">
        <v>184.82069999999999</v>
      </c>
    </row>
    <row r="298" spans="1:13">
      <c r="A298" s="268">
        <v>288</v>
      </c>
      <c r="B298" s="277" t="s">
        <v>358</v>
      </c>
      <c r="C298" s="278">
        <v>1960.45</v>
      </c>
      <c r="D298" s="279">
        <v>1955.8166666666666</v>
      </c>
      <c r="E298" s="279">
        <v>1932.6333333333332</v>
      </c>
      <c r="F298" s="279">
        <v>1904.8166666666666</v>
      </c>
      <c r="G298" s="279">
        <v>1881.6333333333332</v>
      </c>
      <c r="H298" s="279">
        <v>1983.6333333333332</v>
      </c>
      <c r="I298" s="279">
        <v>2006.8166666666666</v>
      </c>
      <c r="J298" s="279">
        <v>2034.6333333333332</v>
      </c>
      <c r="K298" s="277">
        <v>1979</v>
      </c>
      <c r="L298" s="277">
        <v>1928</v>
      </c>
      <c r="M298" s="277">
        <v>4.0255599999999996</v>
      </c>
    </row>
    <row r="299" spans="1:13">
      <c r="A299" s="268">
        <v>289</v>
      </c>
      <c r="B299" s="277" t="s">
        <v>1841</v>
      </c>
      <c r="C299" s="278">
        <v>224.05</v>
      </c>
      <c r="D299" s="279">
        <v>225.81666666666669</v>
      </c>
      <c r="E299" s="279">
        <v>220.43333333333339</v>
      </c>
      <c r="F299" s="279">
        <v>216.81666666666669</v>
      </c>
      <c r="G299" s="279">
        <v>211.43333333333339</v>
      </c>
      <c r="H299" s="279">
        <v>229.43333333333339</v>
      </c>
      <c r="I299" s="279">
        <v>234.81666666666666</v>
      </c>
      <c r="J299" s="279">
        <v>238.43333333333339</v>
      </c>
      <c r="K299" s="277">
        <v>231.2</v>
      </c>
      <c r="L299" s="277">
        <v>222.2</v>
      </c>
      <c r="M299" s="277">
        <v>1.8791899999999999</v>
      </c>
    </row>
    <row r="300" spans="1:13">
      <c r="A300" s="268">
        <v>290</v>
      </c>
      <c r="B300" s="277" t="s">
        <v>454</v>
      </c>
      <c r="C300" s="278">
        <v>1345.6</v>
      </c>
      <c r="D300" s="279">
        <v>1340.5333333333333</v>
      </c>
      <c r="E300" s="279">
        <v>1326.0666666666666</v>
      </c>
      <c r="F300" s="279">
        <v>1306.5333333333333</v>
      </c>
      <c r="G300" s="279">
        <v>1292.0666666666666</v>
      </c>
      <c r="H300" s="279">
        <v>1360.0666666666666</v>
      </c>
      <c r="I300" s="279">
        <v>1374.5333333333333</v>
      </c>
      <c r="J300" s="279">
        <v>1394.0666666666666</v>
      </c>
      <c r="K300" s="277">
        <v>1355</v>
      </c>
      <c r="L300" s="277">
        <v>1321</v>
      </c>
      <c r="M300" s="277">
        <v>7.91615</v>
      </c>
    </row>
    <row r="301" spans="1:13">
      <c r="A301" s="268">
        <v>291</v>
      </c>
      <c r="B301" s="277" t="s">
        <v>452</v>
      </c>
      <c r="C301" s="278">
        <v>3703.3</v>
      </c>
      <c r="D301" s="279">
        <v>3717.8500000000004</v>
      </c>
      <c r="E301" s="279">
        <v>3650.8000000000006</v>
      </c>
      <c r="F301" s="279">
        <v>3598.3</v>
      </c>
      <c r="G301" s="279">
        <v>3531.2500000000005</v>
      </c>
      <c r="H301" s="279">
        <v>3770.3500000000008</v>
      </c>
      <c r="I301" s="279">
        <v>3837.4</v>
      </c>
      <c r="J301" s="279">
        <v>3889.900000000001</v>
      </c>
      <c r="K301" s="277">
        <v>3784.9</v>
      </c>
      <c r="L301" s="277">
        <v>3665.35</v>
      </c>
      <c r="M301" s="277">
        <v>9.2910000000000006E-2</v>
      </c>
    </row>
    <row r="302" spans="1:13">
      <c r="A302" s="268">
        <v>292</v>
      </c>
      <c r="B302" s="277" t="s">
        <v>455</v>
      </c>
      <c r="C302" s="278">
        <v>29</v>
      </c>
      <c r="D302" s="279">
        <v>28.850000000000005</v>
      </c>
      <c r="E302" s="279">
        <v>28.500000000000011</v>
      </c>
      <c r="F302" s="279">
        <v>28.000000000000007</v>
      </c>
      <c r="G302" s="279">
        <v>27.650000000000013</v>
      </c>
      <c r="H302" s="279">
        <v>29.350000000000009</v>
      </c>
      <c r="I302" s="279">
        <v>29.700000000000003</v>
      </c>
      <c r="J302" s="279">
        <v>30.200000000000006</v>
      </c>
      <c r="K302" s="277">
        <v>29.2</v>
      </c>
      <c r="L302" s="277">
        <v>28.35</v>
      </c>
      <c r="M302" s="277">
        <v>7.7678500000000001</v>
      </c>
    </row>
    <row r="303" spans="1:13">
      <c r="A303" s="268">
        <v>293</v>
      </c>
      <c r="B303" s="277" t="s">
        <v>135</v>
      </c>
      <c r="C303" s="278">
        <v>309.60000000000002</v>
      </c>
      <c r="D303" s="279">
        <v>307.09999999999997</v>
      </c>
      <c r="E303" s="279">
        <v>302.49999999999994</v>
      </c>
      <c r="F303" s="279">
        <v>295.39999999999998</v>
      </c>
      <c r="G303" s="279">
        <v>290.79999999999995</v>
      </c>
      <c r="H303" s="279">
        <v>314.19999999999993</v>
      </c>
      <c r="I303" s="279">
        <v>318.79999999999995</v>
      </c>
      <c r="J303" s="279">
        <v>325.89999999999992</v>
      </c>
      <c r="K303" s="277">
        <v>311.7</v>
      </c>
      <c r="L303" s="277">
        <v>300</v>
      </c>
      <c r="M303" s="277">
        <v>47.082700000000003</v>
      </c>
    </row>
    <row r="304" spans="1:13">
      <c r="A304" s="268">
        <v>294</v>
      </c>
      <c r="B304" s="277" t="s">
        <v>456</v>
      </c>
      <c r="C304" s="278">
        <v>814.6</v>
      </c>
      <c r="D304" s="279">
        <v>796.06666666666661</v>
      </c>
      <c r="E304" s="279">
        <v>754.13333333333321</v>
      </c>
      <c r="F304" s="279">
        <v>693.66666666666663</v>
      </c>
      <c r="G304" s="279">
        <v>651.73333333333323</v>
      </c>
      <c r="H304" s="279">
        <v>856.53333333333319</v>
      </c>
      <c r="I304" s="279">
        <v>898.46666666666658</v>
      </c>
      <c r="J304" s="279">
        <v>958.93333333333317</v>
      </c>
      <c r="K304" s="277">
        <v>838</v>
      </c>
      <c r="L304" s="277">
        <v>735.6</v>
      </c>
      <c r="M304" s="277">
        <v>7.4828999999999999</v>
      </c>
    </row>
    <row r="305" spans="1:13">
      <c r="A305" s="268">
        <v>295</v>
      </c>
      <c r="B305" s="277" t="s">
        <v>136</v>
      </c>
      <c r="C305" s="278">
        <v>921.8</v>
      </c>
      <c r="D305" s="279">
        <v>919.05000000000007</v>
      </c>
      <c r="E305" s="279">
        <v>914.10000000000014</v>
      </c>
      <c r="F305" s="279">
        <v>906.40000000000009</v>
      </c>
      <c r="G305" s="279">
        <v>901.45000000000016</v>
      </c>
      <c r="H305" s="279">
        <v>926.75000000000011</v>
      </c>
      <c r="I305" s="279">
        <v>931.70000000000016</v>
      </c>
      <c r="J305" s="279">
        <v>939.40000000000009</v>
      </c>
      <c r="K305" s="277">
        <v>924</v>
      </c>
      <c r="L305" s="277">
        <v>911.35</v>
      </c>
      <c r="M305" s="277">
        <v>35.9621</v>
      </c>
    </row>
    <row r="306" spans="1:13">
      <c r="A306" s="268">
        <v>296</v>
      </c>
      <c r="B306" s="277" t="s">
        <v>266</v>
      </c>
      <c r="C306" s="278">
        <v>2697.6</v>
      </c>
      <c r="D306" s="279">
        <v>2689.2166666666667</v>
      </c>
      <c r="E306" s="279">
        <v>2678.4333333333334</v>
      </c>
      <c r="F306" s="279">
        <v>2659.2666666666669</v>
      </c>
      <c r="G306" s="279">
        <v>2648.4833333333336</v>
      </c>
      <c r="H306" s="279">
        <v>2708.3833333333332</v>
      </c>
      <c r="I306" s="279">
        <v>2719.166666666667</v>
      </c>
      <c r="J306" s="279">
        <v>2738.333333333333</v>
      </c>
      <c r="K306" s="277">
        <v>2700</v>
      </c>
      <c r="L306" s="277">
        <v>2670.05</v>
      </c>
      <c r="M306" s="277">
        <v>1.6879200000000001</v>
      </c>
    </row>
    <row r="307" spans="1:13">
      <c r="A307" s="268">
        <v>297</v>
      </c>
      <c r="B307" s="277" t="s">
        <v>265</v>
      </c>
      <c r="C307" s="278">
        <v>1646.2</v>
      </c>
      <c r="D307" s="279">
        <v>1647.0333333333335</v>
      </c>
      <c r="E307" s="279">
        <v>1624.166666666667</v>
      </c>
      <c r="F307" s="279">
        <v>1602.1333333333334</v>
      </c>
      <c r="G307" s="279">
        <v>1579.2666666666669</v>
      </c>
      <c r="H307" s="279">
        <v>1669.0666666666671</v>
      </c>
      <c r="I307" s="279">
        <v>1691.9333333333334</v>
      </c>
      <c r="J307" s="279">
        <v>1713.9666666666672</v>
      </c>
      <c r="K307" s="277">
        <v>1669.9</v>
      </c>
      <c r="L307" s="277">
        <v>1625</v>
      </c>
      <c r="M307" s="277">
        <v>0.87116000000000005</v>
      </c>
    </row>
    <row r="308" spans="1:13">
      <c r="A308" s="268">
        <v>298</v>
      </c>
      <c r="B308" s="277" t="s">
        <v>137</v>
      </c>
      <c r="C308" s="278">
        <v>1028.6500000000001</v>
      </c>
      <c r="D308" s="279">
        <v>1019.1666666666666</v>
      </c>
      <c r="E308" s="279">
        <v>1005.3333333333333</v>
      </c>
      <c r="F308" s="279">
        <v>982.01666666666665</v>
      </c>
      <c r="G308" s="279">
        <v>968.18333333333328</v>
      </c>
      <c r="H308" s="279">
        <v>1042.4833333333331</v>
      </c>
      <c r="I308" s="279">
        <v>1056.3166666666666</v>
      </c>
      <c r="J308" s="279">
        <v>1079.6333333333332</v>
      </c>
      <c r="K308" s="277">
        <v>1033</v>
      </c>
      <c r="L308" s="277">
        <v>995.85</v>
      </c>
      <c r="M308" s="277">
        <v>53.425440000000002</v>
      </c>
    </row>
    <row r="309" spans="1:13">
      <c r="A309" s="268">
        <v>299</v>
      </c>
      <c r="B309" s="277" t="s">
        <v>457</v>
      </c>
      <c r="C309" s="278">
        <v>1421.45</v>
      </c>
      <c r="D309" s="279">
        <v>1421.8166666666666</v>
      </c>
      <c r="E309" s="279">
        <v>1399.6333333333332</v>
      </c>
      <c r="F309" s="279">
        <v>1377.8166666666666</v>
      </c>
      <c r="G309" s="279">
        <v>1355.6333333333332</v>
      </c>
      <c r="H309" s="279">
        <v>1443.6333333333332</v>
      </c>
      <c r="I309" s="279">
        <v>1465.8166666666666</v>
      </c>
      <c r="J309" s="279">
        <v>1487.6333333333332</v>
      </c>
      <c r="K309" s="277">
        <v>1444</v>
      </c>
      <c r="L309" s="277">
        <v>1400</v>
      </c>
      <c r="M309" s="277">
        <v>1.41656</v>
      </c>
    </row>
    <row r="310" spans="1:13">
      <c r="A310" s="268">
        <v>300</v>
      </c>
      <c r="B310" s="277" t="s">
        <v>138</v>
      </c>
      <c r="C310" s="278">
        <v>639.45000000000005</v>
      </c>
      <c r="D310" s="279">
        <v>635.08333333333337</v>
      </c>
      <c r="E310" s="279">
        <v>620.36666666666679</v>
      </c>
      <c r="F310" s="279">
        <v>601.28333333333342</v>
      </c>
      <c r="G310" s="279">
        <v>586.56666666666683</v>
      </c>
      <c r="H310" s="279">
        <v>654.16666666666674</v>
      </c>
      <c r="I310" s="279">
        <v>668.88333333333321</v>
      </c>
      <c r="J310" s="279">
        <v>687.9666666666667</v>
      </c>
      <c r="K310" s="277">
        <v>649.79999999999995</v>
      </c>
      <c r="L310" s="277">
        <v>616</v>
      </c>
      <c r="M310" s="277">
        <v>189.934</v>
      </c>
    </row>
    <row r="311" spans="1:13">
      <c r="A311" s="268">
        <v>301</v>
      </c>
      <c r="B311" s="277" t="s">
        <v>139</v>
      </c>
      <c r="C311" s="278">
        <v>137.25</v>
      </c>
      <c r="D311" s="279">
        <v>138.33333333333334</v>
      </c>
      <c r="E311" s="279">
        <v>135.2166666666667</v>
      </c>
      <c r="F311" s="279">
        <v>133.18333333333337</v>
      </c>
      <c r="G311" s="279">
        <v>130.06666666666672</v>
      </c>
      <c r="H311" s="279">
        <v>140.36666666666667</v>
      </c>
      <c r="I311" s="279">
        <v>143.48333333333329</v>
      </c>
      <c r="J311" s="279">
        <v>145.51666666666665</v>
      </c>
      <c r="K311" s="277">
        <v>141.44999999999999</v>
      </c>
      <c r="L311" s="277">
        <v>136.30000000000001</v>
      </c>
      <c r="M311" s="277">
        <v>72.47457</v>
      </c>
    </row>
    <row r="312" spans="1:13">
      <c r="A312" s="268">
        <v>302</v>
      </c>
      <c r="B312" s="277" t="s">
        <v>319</v>
      </c>
      <c r="C312" s="278">
        <v>12.75</v>
      </c>
      <c r="D312" s="279">
        <v>12.816666666666668</v>
      </c>
      <c r="E312" s="279">
        <v>12.633333333333336</v>
      </c>
      <c r="F312" s="279">
        <v>12.516666666666667</v>
      </c>
      <c r="G312" s="279">
        <v>12.333333333333336</v>
      </c>
      <c r="H312" s="279">
        <v>12.933333333333337</v>
      </c>
      <c r="I312" s="279">
        <v>13.116666666666671</v>
      </c>
      <c r="J312" s="279">
        <v>13.233333333333338</v>
      </c>
      <c r="K312" s="277">
        <v>13</v>
      </c>
      <c r="L312" s="277">
        <v>12.7</v>
      </c>
      <c r="M312" s="277">
        <v>14.18838</v>
      </c>
    </row>
    <row r="313" spans="1:13">
      <c r="A313" s="268">
        <v>303</v>
      </c>
      <c r="B313" s="277" t="s">
        <v>464</v>
      </c>
      <c r="C313" s="278">
        <v>130.94999999999999</v>
      </c>
      <c r="D313" s="279">
        <v>132.4</v>
      </c>
      <c r="E313" s="279">
        <v>127.65</v>
      </c>
      <c r="F313" s="279">
        <v>124.35</v>
      </c>
      <c r="G313" s="279">
        <v>119.6</v>
      </c>
      <c r="H313" s="279">
        <v>135.70000000000002</v>
      </c>
      <c r="I313" s="279">
        <v>140.45000000000002</v>
      </c>
      <c r="J313" s="279">
        <v>143.75000000000003</v>
      </c>
      <c r="K313" s="277">
        <v>137.15</v>
      </c>
      <c r="L313" s="277">
        <v>129.1</v>
      </c>
      <c r="M313" s="277">
        <v>3.77867</v>
      </c>
    </row>
    <row r="314" spans="1:13">
      <c r="A314" s="268">
        <v>304</v>
      </c>
      <c r="B314" s="277" t="s">
        <v>466</v>
      </c>
      <c r="C314" s="278">
        <v>347.8</v>
      </c>
      <c r="D314" s="279">
        <v>346.38333333333338</v>
      </c>
      <c r="E314" s="279">
        <v>341.66666666666674</v>
      </c>
      <c r="F314" s="279">
        <v>335.53333333333336</v>
      </c>
      <c r="G314" s="279">
        <v>330.81666666666672</v>
      </c>
      <c r="H314" s="279">
        <v>352.51666666666677</v>
      </c>
      <c r="I314" s="279">
        <v>357.23333333333335</v>
      </c>
      <c r="J314" s="279">
        <v>363.36666666666679</v>
      </c>
      <c r="K314" s="277">
        <v>351.1</v>
      </c>
      <c r="L314" s="277">
        <v>340.25</v>
      </c>
      <c r="M314" s="277">
        <v>0.33689000000000002</v>
      </c>
    </row>
    <row r="315" spans="1:13">
      <c r="A315" s="268">
        <v>305</v>
      </c>
      <c r="B315" s="277" t="s">
        <v>462</v>
      </c>
      <c r="C315" s="278">
        <v>3028.8</v>
      </c>
      <c r="D315" s="279">
        <v>3034.2666666666664</v>
      </c>
      <c r="E315" s="279">
        <v>3008.583333333333</v>
      </c>
      <c r="F315" s="279">
        <v>2988.3666666666668</v>
      </c>
      <c r="G315" s="279">
        <v>2962.6833333333334</v>
      </c>
      <c r="H315" s="279">
        <v>3054.4833333333327</v>
      </c>
      <c r="I315" s="279">
        <v>3080.1666666666661</v>
      </c>
      <c r="J315" s="279">
        <v>3100.3833333333323</v>
      </c>
      <c r="K315" s="277">
        <v>3059.95</v>
      </c>
      <c r="L315" s="277">
        <v>3014.05</v>
      </c>
      <c r="M315" s="277">
        <v>5.6500000000000002E-2</v>
      </c>
    </row>
    <row r="316" spans="1:13">
      <c r="A316" s="268">
        <v>306</v>
      </c>
      <c r="B316" s="277" t="s">
        <v>463</v>
      </c>
      <c r="C316" s="278">
        <v>242.25</v>
      </c>
      <c r="D316" s="279">
        <v>238.85</v>
      </c>
      <c r="E316" s="279">
        <v>233.04999999999998</v>
      </c>
      <c r="F316" s="279">
        <v>223.85</v>
      </c>
      <c r="G316" s="279">
        <v>218.04999999999998</v>
      </c>
      <c r="H316" s="279">
        <v>248.04999999999998</v>
      </c>
      <c r="I316" s="279">
        <v>253.85</v>
      </c>
      <c r="J316" s="279">
        <v>263.04999999999995</v>
      </c>
      <c r="K316" s="277">
        <v>244.65</v>
      </c>
      <c r="L316" s="277">
        <v>229.65</v>
      </c>
      <c r="M316" s="277">
        <v>1.6243799999999999</v>
      </c>
    </row>
    <row r="317" spans="1:13">
      <c r="A317" s="268">
        <v>307</v>
      </c>
      <c r="B317" s="277" t="s">
        <v>140</v>
      </c>
      <c r="C317" s="278">
        <v>160.69999999999999</v>
      </c>
      <c r="D317" s="279">
        <v>160.61666666666667</v>
      </c>
      <c r="E317" s="279">
        <v>158.58333333333334</v>
      </c>
      <c r="F317" s="279">
        <v>156.46666666666667</v>
      </c>
      <c r="G317" s="279">
        <v>154.43333333333334</v>
      </c>
      <c r="H317" s="279">
        <v>162.73333333333335</v>
      </c>
      <c r="I317" s="279">
        <v>164.76666666666665</v>
      </c>
      <c r="J317" s="279">
        <v>166.88333333333335</v>
      </c>
      <c r="K317" s="277">
        <v>162.65</v>
      </c>
      <c r="L317" s="277">
        <v>158.5</v>
      </c>
      <c r="M317" s="277">
        <v>56.954320000000003</v>
      </c>
    </row>
    <row r="318" spans="1:13">
      <c r="A318" s="268">
        <v>308</v>
      </c>
      <c r="B318" s="277" t="s">
        <v>141</v>
      </c>
      <c r="C318" s="278">
        <v>364.35</v>
      </c>
      <c r="D318" s="279">
        <v>364.48333333333335</v>
      </c>
      <c r="E318" s="279">
        <v>362.56666666666672</v>
      </c>
      <c r="F318" s="279">
        <v>360.78333333333336</v>
      </c>
      <c r="G318" s="279">
        <v>358.86666666666673</v>
      </c>
      <c r="H318" s="279">
        <v>366.26666666666671</v>
      </c>
      <c r="I318" s="279">
        <v>368.18333333333334</v>
      </c>
      <c r="J318" s="279">
        <v>369.9666666666667</v>
      </c>
      <c r="K318" s="277">
        <v>366.4</v>
      </c>
      <c r="L318" s="277">
        <v>362.7</v>
      </c>
      <c r="M318" s="277">
        <v>11.96128</v>
      </c>
    </row>
    <row r="319" spans="1:13">
      <c r="A319" s="268">
        <v>309</v>
      </c>
      <c r="B319" s="277" t="s">
        <v>142</v>
      </c>
      <c r="C319" s="278">
        <v>7057.95</v>
      </c>
      <c r="D319" s="279">
        <v>7089.3166666666666</v>
      </c>
      <c r="E319" s="279">
        <v>7009.6333333333332</v>
      </c>
      <c r="F319" s="279">
        <v>6961.3166666666666</v>
      </c>
      <c r="G319" s="279">
        <v>6881.6333333333332</v>
      </c>
      <c r="H319" s="279">
        <v>7137.6333333333332</v>
      </c>
      <c r="I319" s="279">
        <v>7217.3166666666657</v>
      </c>
      <c r="J319" s="279">
        <v>7265.6333333333332</v>
      </c>
      <c r="K319" s="277">
        <v>7169</v>
      </c>
      <c r="L319" s="277">
        <v>7041</v>
      </c>
      <c r="M319" s="277">
        <v>9.2058700000000009</v>
      </c>
    </row>
    <row r="320" spans="1:13">
      <c r="A320" s="268">
        <v>310</v>
      </c>
      <c r="B320" s="277" t="s">
        <v>458</v>
      </c>
      <c r="C320" s="278">
        <v>836.3</v>
      </c>
      <c r="D320" s="279">
        <v>842.19999999999993</v>
      </c>
      <c r="E320" s="279">
        <v>816.39999999999986</v>
      </c>
      <c r="F320" s="279">
        <v>796.49999999999989</v>
      </c>
      <c r="G320" s="279">
        <v>770.69999999999982</v>
      </c>
      <c r="H320" s="279">
        <v>862.09999999999991</v>
      </c>
      <c r="I320" s="279">
        <v>887.89999999999986</v>
      </c>
      <c r="J320" s="279">
        <v>907.8</v>
      </c>
      <c r="K320" s="277">
        <v>868</v>
      </c>
      <c r="L320" s="277">
        <v>822.3</v>
      </c>
      <c r="M320" s="277">
        <v>0.6502</v>
      </c>
    </row>
    <row r="321" spans="1:13">
      <c r="A321" s="268">
        <v>311</v>
      </c>
      <c r="B321" s="277" t="s">
        <v>143</v>
      </c>
      <c r="C321" s="278">
        <v>547.95000000000005</v>
      </c>
      <c r="D321" s="279">
        <v>544.94999999999993</v>
      </c>
      <c r="E321" s="279">
        <v>537.14999999999986</v>
      </c>
      <c r="F321" s="279">
        <v>526.34999999999991</v>
      </c>
      <c r="G321" s="279">
        <v>518.54999999999984</v>
      </c>
      <c r="H321" s="279">
        <v>555.74999999999989</v>
      </c>
      <c r="I321" s="279">
        <v>563.54999999999984</v>
      </c>
      <c r="J321" s="279">
        <v>574.34999999999991</v>
      </c>
      <c r="K321" s="277">
        <v>552.75</v>
      </c>
      <c r="L321" s="277">
        <v>534.15</v>
      </c>
      <c r="M321" s="277">
        <v>44.833120000000001</v>
      </c>
    </row>
    <row r="322" spans="1:13">
      <c r="A322" s="268">
        <v>312</v>
      </c>
      <c r="B322" s="277" t="s">
        <v>472</v>
      </c>
      <c r="C322" s="278">
        <v>1685.95</v>
      </c>
      <c r="D322" s="279">
        <v>1699.6499999999999</v>
      </c>
      <c r="E322" s="279">
        <v>1661.2999999999997</v>
      </c>
      <c r="F322" s="279">
        <v>1636.6499999999999</v>
      </c>
      <c r="G322" s="279">
        <v>1598.2999999999997</v>
      </c>
      <c r="H322" s="279">
        <v>1724.2999999999997</v>
      </c>
      <c r="I322" s="279">
        <v>1762.6499999999996</v>
      </c>
      <c r="J322" s="279">
        <v>1787.2999999999997</v>
      </c>
      <c r="K322" s="277">
        <v>1738</v>
      </c>
      <c r="L322" s="277">
        <v>1675</v>
      </c>
      <c r="M322" s="277">
        <v>2.7209400000000001</v>
      </c>
    </row>
    <row r="323" spans="1:13">
      <c r="A323" s="268">
        <v>313</v>
      </c>
      <c r="B323" s="277" t="s">
        <v>468</v>
      </c>
      <c r="C323" s="278">
        <v>1935.7</v>
      </c>
      <c r="D323" s="279">
        <v>1961.8333333333333</v>
      </c>
      <c r="E323" s="279">
        <v>1894.8666666666666</v>
      </c>
      <c r="F323" s="279">
        <v>1854.0333333333333</v>
      </c>
      <c r="G323" s="279">
        <v>1787.0666666666666</v>
      </c>
      <c r="H323" s="279">
        <v>2002.6666666666665</v>
      </c>
      <c r="I323" s="279">
        <v>2069.6333333333332</v>
      </c>
      <c r="J323" s="279">
        <v>2110.4666666666662</v>
      </c>
      <c r="K323" s="277">
        <v>2028.8</v>
      </c>
      <c r="L323" s="277">
        <v>1921</v>
      </c>
      <c r="M323" s="277">
        <v>0.82694999999999996</v>
      </c>
    </row>
    <row r="324" spans="1:13">
      <c r="A324" s="268">
        <v>314</v>
      </c>
      <c r="B324" s="277" t="s">
        <v>144</v>
      </c>
      <c r="C324" s="278">
        <v>620.85</v>
      </c>
      <c r="D324" s="279">
        <v>621.69999999999993</v>
      </c>
      <c r="E324" s="279">
        <v>614.14999999999986</v>
      </c>
      <c r="F324" s="279">
        <v>607.44999999999993</v>
      </c>
      <c r="G324" s="279">
        <v>599.89999999999986</v>
      </c>
      <c r="H324" s="279">
        <v>628.39999999999986</v>
      </c>
      <c r="I324" s="279">
        <v>635.94999999999982</v>
      </c>
      <c r="J324" s="279">
        <v>642.64999999999986</v>
      </c>
      <c r="K324" s="277">
        <v>629.25</v>
      </c>
      <c r="L324" s="277">
        <v>615</v>
      </c>
      <c r="M324" s="277">
        <v>10.521559999999999</v>
      </c>
    </row>
    <row r="325" spans="1:13">
      <c r="A325" s="268">
        <v>315</v>
      </c>
      <c r="B325" s="277" t="s">
        <v>145</v>
      </c>
      <c r="C325" s="278">
        <v>909.3</v>
      </c>
      <c r="D325" s="279">
        <v>911.43333333333339</v>
      </c>
      <c r="E325" s="279">
        <v>902.86666666666679</v>
      </c>
      <c r="F325" s="279">
        <v>896.43333333333339</v>
      </c>
      <c r="G325" s="279">
        <v>887.86666666666679</v>
      </c>
      <c r="H325" s="279">
        <v>917.86666666666679</v>
      </c>
      <c r="I325" s="279">
        <v>926.43333333333339</v>
      </c>
      <c r="J325" s="279">
        <v>932.86666666666679</v>
      </c>
      <c r="K325" s="277">
        <v>920</v>
      </c>
      <c r="L325" s="277">
        <v>905</v>
      </c>
      <c r="M325" s="277">
        <v>10.16046</v>
      </c>
    </row>
    <row r="326" spans="1:13">
      <c r="A326" s="268">
        <v>316</v>
      </c>
      <c r="B326" s="277" t="s">
        <v>465</v>
      </c>
      <c r="C326" s="278">
        <v>187.7</v>
      </c>
      <c r="D326" s="279">
        <v>187.33333333333334</v>
      </c>
      <c r="E326" s="279">
        <v>185.2166666666667</v>
      </c>
      <c r="F326" s="279">
        <v>182.73333333333335</v>
      </c>
      <c r="G326" s="279">
        <v>180.6166666666667</v>
      </c>
      <c r="H326" s="279">
        <v>189.81666666666669</v>
      </c>
      <c r="I326" s="279">
        <v>191.93333333333331</v>
      </c>
      <c r="J326" s="279">
        <v>194.41666666666669</v>
      </c>
      <c r="K326" s="277">
        <v>189.45</v>
      </c>
      <c r="L326" s="277">
        <v>184.85</v>
      </c>
      <c r="M326" s="277">
        <v>0.75422999999999996</v>
      </c>
    </row>
    <row r="327" spans="1:13">
      <c r="A327" s="268">
        <v>317</v>
      </c>
      <c r="B327" s="277" t="s">
        <v>1975</v>
      </c>
      <c r="C327" s="278">
        <v>208.7</v>
      </c>
      <c r="D327" s="279">
        <v>209.43333333333331</v>
      </c>
      <c r="E327" s="279">
        <v>206.46666666666661</v>
      </c>
      <c r="F327" s="279">
        <v>204.23333333333329</v>
      </c>
      <c r="G327" s="279">
        <v>201.26666666666659</v>
      </c>
      <c r="H327" s="279">
        <v>211.66666666666663</v>
      </c>
      <c r="I327" s="279">
        <v>214.63333333333333</v>
      </c>
      <c r="J327" s="279">
        <v>216.86666666666665</v>
      </c>
      <c r="K327" s="277">
        <v>212.4</v>
      </c>
      <c r="L327" s="277">
        <v>207.2</v>
      </c>
      <c r="M327" s="277">
        <v>2.97356</v>
      </c>
    </row>
    <row r="328" spans="1:13">
      <c r="A328" s="268">
        <v>318</v>
      </c>
      <c r="B328" s="277" t="s">
        <v>469</v>
      </c>
      <c r="C328" s="278">
        <v>74.599999999999994</v>
      </c>
      <c r="D328" s="279">
        <v>74.399999999999991</v>
      </c>
      <c r="E328" s="279">
        <v>73.299999999999983</v>
      </c>
      <c r="F328" s="279">
        <v>71.999999999999986</v>
      </c>
      <c r="G328" s="279">
        <v>70.899999999999977</v>
      </c>
      <c r="H328" s="279">
        <v>75.699999999999989</v>
      </c>
      <c r="I328" s="279">
        <v>76.799999999999983</v>
      </c>
      <c r="J328" s="279">
        <v>78.099999999999994</v>
      </c>
      <c r="K328" s="277">
        <v>75.5</v>
      </c>
      <c r="L328" s="277">
        <v>73.099999999999994</v>
      </c>
      <c r="M328" s="277">
        <v>6.8525999999999998</v>
      </c>
    </row>
    <row r="329" spans="1:13">
      <c r="A329" s="268">
        <v>319</v>
      </c>
      <c r="B329" s="277" t="s">
        <v>470</v>
      </c>
      <c r="C329" s="278">
        <v>368.4</v>
      </c>
      <c r="D329" s="279">
        <v>367.05</v>
      </c>
      <c r="E329" s="279">
        <v>361.70000000000005</v>
      </c>
      <c r="F329" s="279">
        <v>355.00000000000006</v>
      </c>
      <c r="G329" s="279">
        <v>349.65000000000009</v>
      </c>
      <c r="H329" s="279">
        <v>373.75</v>
      </c>
      <c r="I329" s="279">
        <v>379.1</v>
      </c>
      <c r="J329" s="279">
        <v>385.79999999999995</v>
      </c>
      <c r="K329" s="277">
        <v>372.4</v>
      </c>
      <c r="L329" s="277">
        <v>360.35</v>
      </c>
      <c r="M329" s="277">
        <v>1.70539</v>
      </c>
    </row>
    <row r="330" spans="1:13">
      <c r="A330" s="268">
        <v>320</v>
      </c>
      <c r="B330" s="277" t="s">
        <v>146</v>
      </c>
      <c r="C330" s="278">
        <v>1260.5999999999999</v>
      </c>
      <c r="D330" s="279">
        <v>1256.9833333333333</v>
      </c>
      <c r="E330" s="279">
        <v>1248.1666666666667</v>
      </c>
      <c r="F330" s="279">
        <v>1235.7333333333333</v>
      </c>
      <c r="G330" s="279">
        <v>1226.9166666666667</v>
      </c>
      <c r="H330" s="279">
        <v>1269.4166666666667</v>
      </c>
      <c r="I330" s="279">
        <v>1278.2333333333333</v>
      </c>
      <c r="J330" s="279">
        <v>1290.6666666666667</v>
      </c>
      <c r="K330" s="277">
        <v>1265.8</v>
      </c>
      <c r="L330" s="277">
        <v>1244.55</v>
      </c>
      <c r="M330" s="277">
        <v>10.081390000000001</v>
      </c>
    </row>
    <row r="331" spans="1:13">
      <c r="A331" s="268">
        <v>321</v>
      </c>
      <c r="B331" s="277" t="s">
        <v>459</v>
      </c>
      <c r="C331" s="278">
        <v>18.100000000000001</v>
      </c>
      <c r="D331" s="279">
        <v>18.150000000000002</v>
      </c>
      <c r="E331" s="279">
        <v>18.000000000000004</v>
      </c>
      <c r="F331" s="279">
        <v>17.900000000000002</v>
      </c>
      <c r="G331" s="279">
        <v>17.750000000000004</v>
      </c>
      <c r="H331" s="279">
        <v>18.250000000000004</v>
      </c>
      <c r="I331" s="279">
        <v>18.400000000000002</v>
      </c>
      <c r="J331" s="279">
        <v>18.500000000000004</v>
      </c>
      <c r="K331" s="277">
        <v>18.3</v>
      </c>
      <c r="L331" s="277">
        <v>18.05</v>
      </c>
      <c r="M331" s="277">
        <v>4.5721499999999997</v>
      </c>
    </row>
    <row r="332" spans="1:13">
      <c r="A332" s="268">
        <v>322</v>
      </c>
      <c r="B332" s="277" t="s">
        <v>460</v>
      </c>
      <c r="C332" s="278">
        <v>147.30000000000001</v>
      </c>
      <c r="D332" s="279">
        <v>147.95000000000002</v>
      </c>
      <c r="E332" s="279">
        <v>145.90000000000003</v>
      </c>
      <c r="F332" s="279">
        <v>144.50000000000003</v>
      </c>
      <c r="G332" s="279">
        <v>142.45000000000005</v>
      </c>
      <c r="H332" s="279">
        <v>149.35000000000002</v>
      </c>
      <c r="I332" s="279">
        <v>151.40000000000003</v>
      </c>
      <c r="J332" s="279">
        <v>152.80000000000001</v>
      </c>
      <c r="K332" s="277">
        <v>150</v>
      </c>
      <c r="L332" s="277">
        <v>146.55000000000001</v>
      </c>
      <c r="M332" s="277">
        <v>1.1588099999999999</v>
      </c>
    </row>
    <row r="333" spans="1:13">
      <c r="A333" s="268">
        <v>323</v>
      </c>
      <c r="B333" s="277" t="s">
        <v>147</v>
      </c>
      <c r="C333" s="278">
        <v>122.55</v>
      </c>
      <c r="D333" s="279">
        <v>122.71666666666665</v>
      </c>
      <c r="E333" s="279">
        <v>120.83333333333331</v>
      </c>
      <c r="F333" s="279">
        <v>119.11666666666666</v>
      </c>
      <c r="G333" s="279">
        <v>117.23333333333332</v>
      </c>
      <c r="H333" s="279">
        <v>124.43333333333331</v>
      </c>
      <c r="I333" s="279">
        <v>126.31666666666666</v>
      </c>
      <c r="J333" s="279">
        <v>128.0333333333333</v>
      </c>
      <c r="K333" s="277">
        <v>124.6</v>
      </c>
      <c r="L333" s="277">
        <v>121</v>
      </c>
      <c r="M333" s="277">
        <v>178.37603999999999</v>
      </c>
    </row>
    <row r="334" spans="1:13">
      <c r="A334" s="268">
        <v>324</v>
      </c>
      <c r="B334" s="277" t="s">
        <v>471</v>
      </c>
      <c r="C334" s="278">
        <v>652.25</v>
      </c>
      <c r="D334" s="279">
        <v>655.08333333333337</v>
      </c>
      <c r="E334" s="279">
        <v>642.16666666666674</v>
      </c>
      <c r="F334" s="279">
        <v>632.08333333333337</v>
      </c>
      <c r="G334" s="279">
        <v>619.16666666666674</v>
      </c>
      <c r="H334" s="279">
        <v>665.16666666666674</v>
      </c>
      <c r="I334" s="279">
        <v>678.08333333333348</v>
      </c>
      <c r="J334" s="279">
        <v>688.16666666666674</v>
      </c>
      <c r="K334" s="277">
        <v>668</v>
      </c>
      <c r="L334" s="277">
        <v>645</v>
      </c>
      <c r="M334" s="277">
        <v>1.58605</v>
      </c>
    </row>
    <row r="335" spans="1:13">
      <c r="A335" s="268">
        <v>325</v>
      </c>
      <c r="B335" s="277" t="s">
        <v>268</v>
      </c>
      <c r="C335" s="278">
        <v>1298.25</v>
      </c>
      <c r="D335" s="279">
        <v>1298.8166666666668</v>
      </c>
      <c r="E335" s="279">
        <v>1272.3333333333337</v>
      </c>
      <c r="F335" s="279">
        <v>1246.416666666667</v>
      </c>
      <c r="G335" s="279">
        <v>1219.9333333333338</v>
      </c>
      <c r="H335" s="279">
        <v>1324.7333333333336</v>
      </c>
      <c r="I335" s="279">
        <v>1351.2166666666667</v>
      </c>
      <c r="J335" s="279">
        <v>1377.1333333333334</v>
      </c>
      <c r="K335" s="277">
        <v>1325.3</v>
      </c>
      <c r="L335" s="277">
        <v>1272.9000000000001</v>
      </c>
      <c r="M335" s="277">
        <v>8.1706199999999995</v>
      </c>
    </row>
    <row r="336" spans="1:13">
      <c r="A336" s="268">
        <v>326</v>
      </c>
      <c r="B336" s="277" t="s">
        <v>148</v>
      </c>
      <c r="C336" s="278">
        <v>59573.95</v>
      </c>
      <c r="D336" s="279">
        <v>59310.799999999996</v>
      </c>
      <c r="E336" s="279">
        <v>58771.599999999991</v>
      </c>
      <c r="F336" s="279">
        <v>57969.249999999993</v>
      </c>
      <c r="G336" s="279">
        <v>57430.049999999988</v>
      </c>
      <c r="H336" s="279">
        <v>60113.149999999994</v>
      </c>
      <c r="I336" s="279">
        <v>60652.349999999991</v>
      </c>
      <c r="J336" s="279">
        <v>61454.7</v>
      </c>
      <c r="K336" s="277">
        <v>59850</v>
      </c>
      <c r="L336" s="277">
        <v>58508.45</v>
      </c>
      <c r="M336" s="277">
        <v>0.23565</v>
      </c>
    </row>
    <row r="337" spans="1:13">
      <c r="A337" s="268">
        <v>327</v>
      </c>
      <c r="B337" s="277" t="s">
        <v>267</v>
      </c>
      <c r="C337" s="278">
        <v>29.35</v>
      </c>
      <c r="D337" s="279">
        <v>29.533333333333331</v>
      </c>
      <c r="E337" s="279">
        <v>29.066666666666663</v>
      </c>
      <c r="F337" s="279">
        <v>28.783333333333331</v>
      </c>
      <c r="G337" s="279">
        <v>28.316666666666663</v>
      </c>
      <c r="H337" s="279">
        <v>29.816666666666663</v>
      </c>
      <c r="I337" s="279">
        <v>30.283333333333331</v>
      </c>
      <c r="J337" s="279">
        <v>30.566666666666663</v>
      </c>
      <c r="K337" s="277">
        <v>30</v>
      </c>
      <c r="L337" s="277">
        <v>29.25</v>
      </c>
      <c r="M337" s="277">
        <v>6.15815</v>
      </c>
    </row>
    <row r="338" spans="1:13">
      <c r="A338" s="268">
        <v>328</v>
      </c>
      <c r="B338" s="277" t="s">
        <v>149</v>
      </c>
      <c r="C338" s="278">
        <v>1144.45</v>
      </c>
      <c r="D338" s="279">
        <v>1148.5333333333333</v>
      </c>
      <c r="E338" s="279">
        <v>1124.0666666666666</v>
      </c>
      <c r="F338" s="279">
        <v>1103.6833333333334</v>
      </c>
      <c r="G338" s="279">
        <v>1079.2166666666667</v>
      </c>
      <c r="H338" s="279">
        <v>1168.9166666666665</v>
      </c>
      <c r="I338" s="279">
        <v>1193.3833333333332</v>
      </c>
      <c r="J338" s="279">
        <v>1213.7666666666664</v>
      </c>
      <c r="K338" s="277">
        <v>1173</v>
      </c>
      <c r="L338" s="277">
        <v>1128.1500000000001</v>
      </c>
      <c r="M338" s="277">
        <v>28.121379999999998</v>
      </c>
    </row>
    <row r="339" spans="1:13">
      <c r="A339" s="268">
        <v>329</v>
      </c>
      <c r="B339" s="277" t="s">
        <v>3161</v>
      </c>
      <c r="C339" s="278">
        <v>283.75</v>
      </c>
      <c r="D339" s="279">
        <v>283.66666666666669</v>
      </c>
      <c r="E339" s="279">
        <v>281.43333333333339</v>
      </c>
      <c r="F339" s="279">
        <v>279.11666666666673</v>
      </c>
      <c r="G339" s="279">
        <v>276.88333333333344</v>
      </c>
      <c r="H339" s="279">
        <v>285.98333333333335</v>
      </c>
      <c r="I339" s="279">
        <v>288.21666666666658</v>
      </c>
      <c r="J339" s="279">
        <v>290.5333333333333</v>
      </c>
      <c r="K339" s="277">
        <v>285.89999999999998</v>
      </c>
      <c r="L339" s="277">
        <v>281.35000000000002</v>
      </c>
      <c r="M339" s="277">
        <v>6.0767699999999998</v>
      </c>
    </row>
    <row r="340" spans="1:13">
      <c r="A340" s="268">
        <v>330</v>
      </c>
      <c r="B340" s="277" t="s">
        <v>269</v>
      </c>
      <c r="C340" s="278">
        <v>774.45</v>
      </c>
      <c r="D340" s="279">
        <v>782.43333333333339</v>
      </c>
      <c r="E340" s="279">
        <v>763.56666666666683</v>
      </c>
      <c r="F340" s="279">
        <v>752.68333333333339</v>
      </c>
      <c r="G340" s="279">
        <v>733.81666666666683</v>
      </c>
      <c r="H340" s="279">
        <v>793.31666666666683</v>
      </c>
      <c r="I340" s="279">
        <v>812.18333333333339</v>
      </c>
      <c r="J340" s="279">
        <v>823.06666666666683</v>
      </c>
      <c r="K340" s="277">
        <v>801.3</v>
      </c>
      <c r="L340" s="277">
        <v>771.55</v>
      </c>
      <c r="M340" s="277">
        <v>2.6772399999999998</v>
      </c>
    </row>
    <row r="341" spans="1:13">
      <c r="A341" s="268">
        <v>331</v>
      </c>
      <c r="B341" s="277" t="s">
        <v>150</v>
      </c>
      <c r="C341" s="278">
        <v>34.5</v>
      </c>
      <c r="D341" s="279">
        <v>34.300000000000004</v>
      </c>
      <c r="E341" s="279">
        <v>33.900000000000006</v>
      </c>
      <c r="F341" s="279">
        <v>33.300000000000004</v>
      </c>
      <c r="G341" s="279">
        <v>32.900000000000006</v>
      </c>
      <c r="H341" s="279">
        <v>34.900000000000006</v>
      </c>
      <c r="I341" s="279">
        <v>35.299999999999997</v>
      </c>
      <c r="J341" s="279">
        <v>35.900000000000006</v>
      </c>
      <c r="K341" s="277">
        <v>34.700000000000003</v>
      </c>
      <c r="L341" s="277">
        <v>33.700000000000003</v>
      </c>
      <c r="M341" s="277">
        <v>99.574879999999993</v>
      </c>
    </row>
    <row r="342" spans="1:13">
      <c r="A342" s="268">
        <v>332</v>
      </c>
      <c r="B342" s="277" t="s">
        <v>261</v>
      </c>
      <c r="C342" s="278">
        <v>3539.8</v>
      </c>
      <c r="D342" s="279">
        <v>3542.1666666666665</v>
      </c>
      <c r="E342" s="279">
        <v>3502.6333333333332</v>
      </c>
      <c r="F342" s="279">
        <v>3465.4666666666667</v>
      </c>
      <c r="G342" s="279">
        <v>3425.9333333333334</v>
      </c>
      <c r="H342" s="279">
        <v>3579.333333333333</v>
      </c>
      <c r="I342" s="279">
        <v>3618.8666666666668</v>
      </c>
      <c r="J342" s="279">
        <v>3656.0333333333328</v>
      </c>
      <c r="K342" s="277">
        <v>3581.7</v>
      </c>
      <c r="L342" s="277">
        <v>3505</v>
      </c>
      <c r="M342" s="277">
        <v>4.9756299999999998</v>
      </c>
    </row>
    <row r="343" spans="1:13">
      <c r="A343" s="268">
        <v>333</v>
      </c>
      <c r="B343" s="277" t="s">
        <v>478</v>
      </c>
      <c r="C343" s="278">
        <v>2160.1</v>
      </c>
      <c r="D343" s="279">
        <v>2185.0333333333333</v>
      </c>
      <c r="E343" s="279">
        <v>2120.0666666666666</v>
      </c>
      <c r="F343" s="279">
        <v>2080.0333333333333</v>
      </c>
      <c r="G343" s="279">
        <v>2015.0666666666666</v>
      </c>
      <c r="H343" s="279">
        <v>2225.0666666666666</v>
      </c>
      <c r="I343" s="279">
        <v>2290.0333333333328</v>
      </c>
      <c r="J343" s="279">
        <v>2330.0666666666666</v>
      </c>
      <c r="K343" s="277">
        <v>2250</v>
      </c>
      <c r="L343" s="277">
        <v>2145</v>
      </c>
      <c r="M343" s="277">
        <v>1.63696</v>
      </c>
    </row>
    <row r="344" spans="1:13">
      <c r="A344" s="268">
        <v>334</v>
      </c>
      <c r="B344" s="277" t="s">
        <v>151</v>
      </c>
      <c r="C344" s="278">
        <v>26.5</v>
      </c>
      <c r="D344" s="279">
        <v>26.466666666666669</v>
      </c>
      <c r="E344" s="279">
        <v>26.233333333333338</v>
      </c>
      <c r="F344" s="279">
        <v>25.966666666666669</v>
      </c>
      <c r="G344" s="279">
        <v>25.733333333333338</v>
      </c>
      <c r="H344" s="279">
        <v>26.733333333333338</v>
      </c>
      <c r="I344" s="279">
        <v>26.966666666666672</v>
      </c>
      <c r="J344" s="279">
        <v>27.233333333333338</v>
      </c>
      <c r="K344" s="277">
        <v>26.7</v>
      </c>
      <c r="L344" s="277">
        <v>26.2</v>
      </c>
      <c r="M344" s="277">
        <v>38.586480000000002</v>
      </c>
    </row>
    <row r="345" spans="1:13">
      <c r="A345" s="268">
        <v>335</v>
      </c>
      <c r="B345" s="277" t="s">
        <v>477</v>
      </c>
      <c r="C345" s="278">
        <v>61.15</v>
      </c>
      <c r="D345" s="279">
        <v>61.383333333333326</v>
      </c>
      <c r="E345" s="279">
        <v>59.816666666666649</v>
      </c>
      <c r="F345" s="279">
        <v>58.48333333333332</v>
      </c>
      <c r="G345" s="279">
        <v>56.916666666666643</v>
      </c>
      <c r="H345" s="279">
        <v>62.716666666666654</v>
      </c>
      <c r="I345" s="279">
        <v>64.283333333333331</v>
      </c>
      <c r="J345" s="279">
        <v>65.61666666666666</v>
      </c>
      <c r="K345" s="277">
        <v>62.95</v>
      </c>
      <c r="L345" s="277">
        <v>60.05</v>
      </c>
      <c r="M345" s="277">
        <v>2.6060500000000002</v>
      </c>
    </row>
    <row r="346" spans="1:13">
      <c r="A346" s="268">
        <v>336</v>
      </c>
      <c r="B346" s="277" t="s">
        <v>152</v>
      </c>
      <c r="C346" s="278">
        <v>33.6</v>
      </c>
      <c r="D346" s="279">
        <v>33.700000000000003</v>
      </c>
      <c r="E346" s="279">
        <v>33.200000000000003</v>
      </c>
      <c r="F346" s="279">
        <v>32.799999999999997</v>
      </c>
      <c r="G346" s="279">
        <v>32.299999999999997</v>
      </c>
      <c r="H346" s="279">
        <v>34.100000000000009</v>
      </c>
      <c r="I346" s="279">
        <v>34.600000000000009</v>
      </c>
      <c r="J346" s="279">
        <v>35.000000000000014</v>
      </c>
      <c r="K346" s="277">
        <v>34.200000000000003</v>
      </c>
      <c r="L346" s="277">
        <v>33.299999999999997</v>
      </c>
      <c r="M346" s="277">
        <v>53.618810000000003</v>
      </c>
    </row>
    <row r="347" spans="1:13">
      <c r="A347" s="268">
        <v>337</v>
      </c>
      <c r="B347" s="277" t="s">
        <v>473</v>
      </c>
      <c r="C347" s="278">
        <v>557.75</v>
      </c>
      <c r="D347" s="279">
        <v>560.91666666666663</v>
      </c>
      <c r="E347" s="279">
        <v>551.83333333333326</v>
      </c>
      <c r="F347" s="279">
        <v>545.91666666666663</v>
      </c>
      <c r="G347" s="279">
        <v>536.83333333333326</v>
      </c>
      <c r="H347" s="279">
        <v>566.83333333333326</v>
      </c>
      <c r="I347" s="279">
        <v>575.91666666666652</v>
      </c>
      <c r="J347" s="279">
        <v>581.83333333333326</v>
      </c>
      <c r="K347" s="277">
        <v>570</v>
      </c>
      <c r="L347" s="277">
        <v>555</v>
      </c>
      <c r="M347" s="277">
        <v>0.32616000000000001</v>
      </c>
    </row>
    <row r="348" spans="1:13">
      <c r="A348" s="268">
        <v>338</v>
      </c>
      <c r="B348" s="277" t="s">
        <v>153</v>
      </c>
      <c r="C348" s="278">
        <v>16197.8</v>
      </c>
      <c r="D348" s="279">
        <v>16157.6</v>
      </c>
      <c r="E348" s="279">
        <v>16090.2</v>
      </c>
      <c r="F348" s="279">
        <v>15982.6</v>
      </c>
      <c r="G348" s="279">
        <v>15915.2</v>
      </c>
      <c r="H348" s="279">
        <v>16265.2</v>
      </c>
      <c r="I348" s="279">
        <v>16332.599999999999</v>
      </c>
      <c r="J348" s="279">
        <v>16440.2</v>
      </c>
      <c r="K348" s="277">
        <v>16225</v>
      </c>
      <c r="L348" s="277">
        <v>16050</v>
      </c>
      <c r="M348" s="277">
        <v>1.24268</v>
      </c>
    </row>
    <row r="349" spans="1:13">
      <c r="A349" s="268">
        <v>339</v>
      </c>
      <c r="B349" s="277" t="s">
        <v>476</v>
      </c>
      <c r="C349" s="278">
        <v>38</v>
      </c>
      <c r="D349" s="279">
        <v>38.466666666666669</v>
      </c>
      <c r="E349" s="279">
        <v>37.033333333333339</v>
      </c>
      <c r="F349" s="279">
        <v>36.06666666666667</v>
      </c>
      <c r="G349" s="279">
        <v>34.63333333333334</v>
      </c>
      <c r="H349" s="279">
        <v>39.433333333333337</v>
      </c>
      <c r="I349" s="279">
        <v>40.866666666666674</v>
      </c>
      <c r="J349" s="279">
        <v>41.833333333333336</v>
      </c>
      <c r="K349" s="277">
        <v>39.9</v>
      </c>
      <c r="L349" s="277">
        <v>37.5</v>
      </c>
      <c r="M349" s="277">
        <v>49.540399999999998</v>
      </c>
    </row>
    <row r="350" spans="1:13">
      <c r="A350" s="268">
        <v>340</v>
      </c>
      <c r="B350" s="277" t="s">
        <v>475</v>
      </c>
      <c r="C350" s="278">
        <v>339.95</v>
      </c>
      <c r="D350" s="279">
        <v>341.58333333333331</v>
      </c>
      <c r="E350" s="279">
        <v>334.96666666666664</v>
      </c>
      <c r="F350" s="279">
        <v>329.98333333333335</v>
      </c>
      <c r="G350" s="279">
        <v>323.36666666666667</v>
      </c>
      <c r="H350" s="279">
        <v>346.56666666666661</v>
      </c>
      <c r="I350" s="279">
        <v>353.18333333333328</v>
      </c>
      <c r="J350" s="279">
        <v>358.16666666666657</v>
      </c>
      <c r="K350" s="277">
        <v>348.2</v>
      </c>
      <c r="L350" s="277">
        <v>336.6</v>
      </c>
      <c r="M350" s="277">
        <v>0.45972000000000002</v>
      </c>
    </row>
    <row r="351" spans="1:13">
      <c r="A351" s="268">
        <v>341</v>
      </c>
      <c r="B351" s="277" t="s">
        <v>270</v>
      </c>
      <c r="C351" s="278">
        <v>20.9</v>
      </c>
      <c r="D351" s="279">
        <v>21.016666666666666</v>
      </c>
      <c r="E351" s="279">
        <v>20.633333333333333</v>
      </c>
      <c r="F351" s="279">
        <v>20.366666666666667</v>
      </c>
      <c r="G351" s="279">
        <v>19.983333333333334</v>
      </c>
      <c r="H351" s="279">
        <v>21.283333333333331</v>
      </c>
      <c r="I351" s="279">
        <v>21.666666666666664</v>
      </c>
      <c r="J351" s="279">
        <v>21.93333333333333</v>
      </c>
      <c r="K351" s="277">
        <v>21.4</v>
      </c>
      <c r="L351" s="277">
        <v>20.75</v>
      </c>
      <c r="M351" s="277">
        <v>43.317959999999999</v>
      </c>
    </row>
    <row r="352" spans="1:13">
      <c r="A352" s="268">
        <v>342</v>
      </c>
      <c r="B352" s="277" t="s">
        <v>283</v>
      </c>
      <c r="C352" s="278">
        <v>108.4</v>
      </c>
      <c r="D352" s="279">
        <v>109.34999999999998</v>
      </c>
      <c r="E352" s="279">
        <v>106.89999999999996</v>
      </c>
      <c r="F352" s="279">
        <v>105.39999999999998</v>
      </c>
      <c r="G352" s="279">
        <v>102.94999999999996</v>
      </c>
      <c r="H352" s="279">
        <v>110.84999999999997</v>
      </c>
      <c r="I352" s="279">
        <v>113.29999999999998</v>
      </c>
      <c r="J352" s="279">
        <v>114.79999999999997</v>
      </c>
      <c r="K352" s="277">
        <v>111.8</v>
      </c>
      <c r="L352" s="277">
        <v>107.85</v>
      </c>
      <c r="M352" s="277">
        <v>3.6785800000000002</v>
      </c>
    </row>
    <row r="353" spans="1:13">
      <c r="A353" s="268">
        <v>343</v>
      </c>
      <c r="B353" s="277" t="s">
        <v>479</v>
      </c>
      <c r="C353" s="278">
        <v>1297.8</v>
      </c>
      <c r="D353" s="279">
        <v>1286.8333333333333</v>
      </c>
      <c r="E353" s="279">
        <v>1269.6666666666665</v>
      </c>
      <c r="F353" s="279">
        <v>1241.5333333333333</v>
      </c>
      <c r="G353" s="279">
        <v>1224.3666666666666</v>
      </c>
      <c r="H353" s="279">
        <v>1314.9666666666665</v>
      </c>
      <c r="I353" s="279">
        <v>1332.133333333333</v>
      </c>
      <c r="J353" s="279">
        <v>1360.2666666666664</v>
      </c>
      <c r="K353" s="277">
        <v>1304</v>
      </c>
      <c r="L353" s="277">
        <v>1258.7</v>
      </c>
      <c r="M353" s="277">
        <v>0.16292999999999999</v>
      </c>
    </row>
    <row r="354" spans="1:13">
      <c r="A354" s="268">
        <v>344</v>
      </c>
      <c r="B354" s="277" t="s">
        <v>474</v>
      </c>
      <c r="C354" s="278">
        <v>52.8</v>
      </c>
      <c r="D354" s="279">
        <v>53</v>
      </c>
      <c r="E354" s="279">
        <v>52.3</v>
      </c>
      <c r="F354" s="279">
        <v>51.8</v>
      </c>
      <c r="G354" s="279">
        <v>51.099999999999994</v>
      </c>
      <c r="H354" s="279">
        <v>53.5</v>
      </c>
      <c r="I354" s="279">
        <v>54.2</v>
      </c>
      <c r="J354" s="279">
        <v>54.7</v>
      </c>
      <c r="K354" s="277">
        <v>53.7</v>
      </c>
      <c r="L354" s="277">
        <v>52.5</v>
      </c>
      <c r="M354" s="277">
        <v>3.5636100000000002</v>
      </c>
    </row>
    <row r="355" spans="1:13">
      <c r="A355" s="268">
        <v>345</v>
      </c>
      <c r="B355" s="277" t="s">
        <v>155</v>
      </c>
      <c r="C355" s="278">
        <v>90.75</v>
      </c>
      <c r="D355" s="279">
        <v>91.716666666666654</v>
      </c>
      <c r="E355" s="279">
        <v>88.733333333333306</v>
      </c>
      <c r="F355" s="279">
        <v>86.716666666666654</v>
      </c>
      <c r="G355" s="279">
        <v>83.733333333333306</v>
      </c>
      <c r="H355" s="279">
        <v>93.733333333333306</v>
      </c>
      <c r="I355" s="279">
        <v>96.716666666666654</v>
      </c>
      <c r="J355" s="279">
        <v>98.733333333333306</v>
      </c>
      <c r="K355" s="277">
        <v>94.7</v>
      </c>
      <c r="L355" s="277">
        <v>89.7</v>
      </c>
      <c r="M355" s="277">
        <v>303.09640999999999</v>
      </c>
    </row>
    <row r="356" spans="1:13">
      <c r="A356" s="268">
        <v>346</v>
      </c>
      <c r="B356" s="277" t="s">
        <v>156</v>
      </c>
      <c r="C356" s="278">
        <v>89.65</v>
      </c>
      <c r="D356" s="279">
        <v>90.183333333333337</v>
      </c>
      <c r="E356" s="279">
        <v>88.76666666666668</v>
      </c>
      <c r="F356" s="279">
        <v>87.88333333333334</v>
      </c>
      <c r="G356" s="279">
        <v>86.466666666666683</v>
      </c>
      <c r="H356" s="279">
        <v>91.066666666666677</v>
      </c>
      <c r="I356" s="279">
        <v>92.483333333333334</v>
      </c>
      <c r="J356" s="279">
        <v>93.366666666666674</v>
      </c>
      <c r="K356" s="277">
        <v>91.6</v>
      </c>
      <c r="L356" s="277">
        <v>89.3</v>
      </c>
      <c r="M356" s="277">
        <v>207.84528</v>
      </c>
    </row>
    <row r="357" spans="1:13">
      <c r="A357" s="268">
        <v>347</v>
      </c>
      <c r="B357" s="277" t="s">
        <v>271</v>
      </c>
      <c r="C357" s="278">
        <v>416.3</v>
      </c>
      <c r="D357" s="279">
        <v>412.83333333333331</v>
      </c>
      <c r="E357" s="279">
        <v>403.66666666666663</v>
      </c>
      <c r="F357" s="279">
        <v>391.0333333333333</v>
      </c>
      <c r="G357" s="279">
        <v>381.86666666666662</v>
      </c>
      <c r="H357" s="279">
        <v>425.46666666666664</v>
      </c>
      <c r="I357" s="279">
        <v>434.63333333333327</v>
      </c>
      <c r="J357" s="279">
        <v>447.26666666666665</v>
      </c>
      <c r="K357" s="277">
        <v>422</v>
      </c>
      <c r="L357" s="277">
        <v>400.2</v>
      </c>
      <c r="M357" s="277">
        <v>6.5579200000000002</v>
      </c>
    </row>
    <row r="358" spans="1:13">
      <c r="A358" s="268">
        <v>348</v>
      </c>
      <c r="B358" s="277" t="s">
        <v>272</v>
      </c>
      <c r="C358" s="278">
        <v>2989.4</v>
      </c>
      <c r="D358" s="279">
        <v>3002.4500000000003</v>
      </c>
      <c r="E358" s="279">
        <v>2949.9500000000007</v>
      </c>
      <c r="F358" s="279">
        <v>2910.5000000000005</v>
      </c>
      <c r="G358" s="279">
        <v>2858.0000000000009</v>
      </c>
      <c r="H358" s="279">
        <v>3041.9000000000005</v>
      </c>
      <c r="I358" s="279">
        <v>3094.3999999999996</v>
      </c>
      <c r="J358" s="279">
        <v>3133.8500000000004</v>
      </c>
      <c r="K358" s="277">
        <v>3054.95</v>
      </c>
      <c r="L358" s="277">
        <v>2963</v>
      </c>
      <c r="M358" s="277">
        <v>0.57589999999999997</v>
      </c>
    </row>
    <row r="359" spans="1:13">
      <c r="A359" s="268">
        <v>349</v>
      </c>
      <c r="B359" s="277" t="s">
        <v>157</v>
      </c>
      <c r="C359" s="278">
        <v>93.9</v>
      </c>
      <c r="D359" s="279">
        <v>94.616666666666674</v>
      </c>
      <c r="E359" s="279">
        <v>93.033333333333346</v>
      </c>
      <c r="F359" s="279">
        <v>92.166666666666671</v>
      </c>
      <c r="G359" s="279">
        <v>90.583333333333343</v>
      </c>
      <c r="H359" s="279">
        <v>95.483333333333348</v>
      </c>
      <c r="I359" s="279">
        <v>97.066666666666663</v>
      </c>
      <c r="J359" s="279">
        <v>97.933333333333351</v>
      </c>
      <c r="K359" s="277">
        <v>96.2</v>
      </c>
      <c r="L359" s="277">
        <v>93.75</v>
      </c>
      <c r="M359" s="277">
        <v>4.1613699999999998</v>
      </c>
    </row>
    <row r="360" spans="1:13">
      <c r="A360" s="268">
        <v>350</v>
      </c>
      <c r="B360" s="277" t="s">
        <v>480</v>
      </c>
      <c r="C360" s="278">
        <v>68.25</v>
      </c>
      <c r="D360" s="279">
        <v>68.36666666666666</v>
      </c>
      <c r="E360" s="279">
        <v>66.883333333333326</v>
      </c>
      <c r="F360" s="279">
        <v>65.516666666666666</v>
      </c>
      <c r="G360" s="279">
        <v>64.033333333333331</v>
      </c>
      <c r="H360" s="279">
        <v>69.73333333333332</v>
      </c>
      <c r="I360" s="279">
        <v>71.21666666666664</v>
      </c>
      <c r="J360" s="279">
        <v>72.583333333333314</v>
      </c>
      <c r="K360" s="277">
        <v>69.849999999999994</v>
      </c>
      <c r="L360" s="277">
        <v>67</v>
      </c>
      <c r="M360" s="277">
        <v>0.32701999999999998</v>
      </c>
    </row>
    <row r="361" spans="1:13">
      <c r="A361" s="268">
        <v>351</v>
      </c>
      <c r="B361" s="277" t="s">
        <v>158</v>
      </c>
      <c r="C361" s="278">
        <v>73.05</v>
      </c>
      <c r="D361" s="279">
        <v>73.350000000000009</v>
      </c>
      <c r="E361" s="279">
        <v>72.250000000000014</v>
      </c>
      <c r="F361" s="279">
        <v>71.45</v>
      </c>
      <c r="G361" s="279">
        <v>70.350000000000009</v>
      </c>
      <c r="H361" s="279">
        <v>74.15000000000002</v>
      </c>
      <c r="I361" s="279">
        <v>75.250000000000014</v>
      </c>
      <c r="J361" s="279">
        <v>76.050000000000026</v>
      </c>
      <c r="K361" s="277">
        <v>74.45</v>
      </c>
      <c r="L361" s="277">
        <v>72.55</v>
      </c>
      <c r="M361" s="277">
        <v>102.85753</v>
      </c>
    </row>
    <row r="362" spans="1:13">
      <c r="A362" s="268">
        <v>352</v>
      </c>
      <c r="B362" s="277" t="s">
        <v>481</v>
      </c>
      <c r="C362" s="278">
        <v>63.5</v>
      </c>
      <c r="D362" s="279">
        <v>63.666666666666664</v>
      </c>
      <c r="E362" s="279">
        <v>62.333333333333329</v>
      </c>
      <c r="F362" s="279">
        <v>61.166666666666664</v>
      </c>
      <c r="G362" s="279">
        <v>59.833333333333329</v>
      </c>
      <c r="H362" s="279">
        <v>64.833333333333329</v>
      </c>
      <c r="I362" s="279">
        <v>66.166666666666657</v>
      </c>
      <c r="J362" s="279">
        <v>67.333333333333329</v>
      </c>
      <c r="K362" s="277">
        <v>65</v>
      </c>
      <c r="L362" s="277">
        <v>62.5</v>
      </c>
      <c r="M362" s="277">
        <v>2.3772799999999998</v>
      </c>
    </row>
    <row r="363" spans="1:13">
      <c r="A363" s="268">
        <v>353</v>
      </c>
      <c r="B363" s="277" t="s">
        <v>482</v>
      </c>
      <c r="C363" s="278">
        <v>220.55</v>
      </c>
      <c r="D363" s="279">
        <v>221.91666666666666</v>
      </c>
      <c r="E363" s="279">
        <v>215.48333333333332</v>
      </c>
      <c r="F363" s="279">
        <v>210.41666666666666</v>
      </c>
      <c r="G363" s="279">
        <v>203.98333333333332</v>
      </c>
      <c r="H363" s="279">
        <v>226.98333333333332</v>
      </c>
      <c r="I363" s="279">
        <v>233.41666666666666</v>
      </c>
      <c r="J363" s="279">
        <v>238.48333333333332</v>
      </c>
      <c r="K363" s="277">
        <v>228.35</v>
      </c>
      <c r="L363" s="277">
        <v>216.85</v>
      </c>
      <c r="M363" s="277">
        <v>2.6863700000000001</v>
      </c>
    </row>
    <row r="364" spans="1:13">
      <c r="A364" s="268">
        <v>354</v>
      </c>
      <c r="B364" s="277" t="s">
        <v>483</v>
      </c>
      <c r="C364" s="278">
        <v>199.2</v>
      </c>
      <c r="D364" s="279">
        <v>200</v>
      </c>
      <c r="E364" s="279">
        <v>195.15</v>
      </c>
      <c r="F364" s="279">
        <v>191.1</v>
      </c>
      <c r="G364" s="279">
        <v>186.25</v>
      </c>
      <c r="H364" s="279">
        <v>204.05</v>
      </c>
      <c r="I364" s="279">
        <v>208.90000000000003</v>
      </c>
      <c r="J364" s="279">
        <v>212.95000000000002</v>
      </c>
      <c r="K364" s="277">
        <v>204.85</v>
      </c>
      <c r="L364" s="277">
        <v>195.95</v>
      </c>
      <c r="M364" s="277">
        <v>0.33237</v>
      </c>
    </row>
    <row r="365" spans="1:13">
      <c r="A365" s="268">
        <v>355</v>
      </c>
      <c r="B365" s="277" t="s">
        <v>159</v>
      </c>
      <c r="C365" s="278">
        <v>18841.2</v>
      </c>
      <c r="D365" s="279">
        <v>18896.766666666666</v>
      </c>
      <c r="E365" s="279">
        <v>18695.533333333333</v>
      </c>
      <c r="F365" s="279">
        <v>18549.866666666665</v>
      </c>
      <c r="G365" s="279">
        <v>18348.633333333331</v>
      </c>
      <c r="H365" s="279">
        <v>19042.433333333334</v>
      </c>
      <c r="I365" s="279">
        <v>19243.666666666664</v>
      </c>
      <c r="J365" s="279">
        <v>19389.333333333336</v>
      </c>
      <c r="K365" s="277">
        <v>19098</v>
      </c>
      <c r="L365" s="277">
        <v>18751.099999999999</v>
      </c>
      <c r="M365" s="277">
        <v>0.39277000000000001</v>
      </c>
    </row>
    <row r="366" spans="1:13">
      <c r="A366" s="268">
        <v>356</v>
      </c>
      <c r="B366" s="277" t="s">
        <v>160</v>
      </c>
      <c r="C366" s="278">
        <v>1360.5</v>
      </c>
      <c r="D366" s="279">
        <v>1361.7833333333333</v>
      </c>
      <c r="E366" s="279">
        <v>1338.9666666666667</v>
      </c>
      <c r="F366" s="279">
        <v>1317.4333333333334</v>
      </c>
      <c r="G366" s="279">
        <v>1294.6166666666668</v>
      </c>
      <c r="H366" s="279">
        <v>1383.3166666666666</v>
      </c>
      <c r="I366" s="279">
        <v>1406.1333333333332</v>
      </c>
      <c r="J366" s="279">
        <v>1427.6666666666665</v>
      </c>
      <c r="K366" s="277">
        <v>1384.6</v>
      </c>
      <c r="L366" s="277">
        <v>1340.25</v>
      </c>
      <c r="M366" s="277">
        <v>13.37053</v>
      </c>
    </row>
    <row r="367" spans="1:13">
      <c r="A367" s="268">
        <v>357</v>
      </c>
      <c r="B367" s="277" t="s">
        <v>488</v>
      </c>
      <c r="C367" s="278">
        <v>1166.8499999999999</v>
      </c>
      <c r="D367" s="279">
        <v>1162.6499999999999</v>
      </c>
      <c r="E367" s="279">
        <v>1135.2999999999997</v>
      </c>
      <c r="F367" s="279">
        <v>1103.7499999999998</v>
      </c>
      <c r="G367" s="279">
        <v>1076.3999999999996</v>
      </c>
      <c r="H367" s="279">
        <v>1194.1999999999998</v>
      </c>
      <c r="I367" s="279">
        <v>1221.5499999999997</v>
      </c>
      <c r="J367" s="279">
        <v>1253.0999999999999</v>
      </c>
      <c r="K367" s="277">
        <v>1190</v>
      </c>
      <c r="L367" s="277">
        <v>1131.0999999999999</v>
      </c>
      <c r="M367" s="277">
        <v>2.0418400000000001</v>
      </c>
    </row>
    <row r="368" spans="1:13">
      <c r="A368" s="268">
        <v>358</v>
      </c>
      <c r="B368" s="277" t="s">
        <v>161</v>
      </c>
      <c r="C368" s="278">
        <v>237.7</v>
      </c>
      <c r="D368" s="279">
        <v>238.96666666666667</v>
      </c>
      <c r="E368" s="279">
        <v>235.68333333333334</v>
      </c>
      <c r="F368" s="279">
        <v>233.66666666666666</v>
      </c>
      <c r="G368" s="279">
        <v>230.38333333333333</v>
      </c>
      <c r="H368" s="279">
        <v>240.98333333333335</v>
      </c>
      <c r="I368" s="279">
        <v>244.26666666666671</v>
      </c>
      <c r="J368" s="279">
        <v>246.28333333333336</v>
      </c>
      <c r="K368" s="277">
        <v>242.25</v>
      </c>
      <c r="L368" s="277">
        <v>236.95</v>
      </c>
      <c r="M368" s="277">
        <v>27.702200000000001</v>
      </c>
    </row>
    <row r="369" spans="1:13">
      <c r="A369" s="268">
        <v>359</v>
      </c>
      <c r="B369" s="277" t="s">
        <v>162</v>
      </c>
      <c r="C369" s="278">
        <v>94.75</v>
      </c>
      <c r="D369" s="279">
        <v>94.316666666666663</v>
      </c>
      <c r="E369" s="279">
        <v>93.433333333333323</v>
      </c>
      <c r="F369" s="279">
        <v>92.11666666666666</v>
      </c>
      <c r="G369" s="279">
        <v>91.23333333333332</v>
      </c>
      <c r="H369" s="279">
        <v>95.633333333333326</v>
      </c>
      <c r="I369" s="279">
        <v>96.516666666666652</v>
      </c>
      <c r="J369" s="279">
        <v>97.833333333333329</v>
      </c>
      <c r="K369" s="277">
        <v>95.2</v>
      </c>
      <c r="L369" s="277">
        <v>93</v>
      </c>
      <c r="M369" s="277">
        <v>73.629710000000003</v>
      </c>
    </row>
    <row r="370" spans="1:13">
      <c r="A370" s="268">
        <v>360</v>
      </c>
      <c r="B370" s="277" t="s">
        <v>275</v>
      </c>
      <c r="C370" s="278">
        <v>5000.45</v>
      </c>
      <c r="D370" s="279">
        <v>4978.8166666666666</v>
      </c>
      <c r="E370" s="279">
        <v>4937.6333333333332</v>
      </c>
      <c r="F370" s="279">
        <v>4874.8166666666666</v>
      </c>
      <c r="G370" s="279">
        <v>4833.6333333333332</v>
      </c>
      <c r="H370" s="279">
        <v>5041.6333333333332</v>
      </c>
      <c r="I370" s="279">
        <v>5082.8166666666657</v>
      </c>
      <c r="J370" s="279">
        <v>5145.6333333333332</v>
      </c>
      <c r="K370" s="277">
        <v>5020</v>
      </c>
      <c r="L370" s="277">
        <v>4916</v>
      </c>
      <c r="M370" s="277">
        <v>0.48704999999999998</v>
      </c>
    </row>
    <row r="371" spans="1:13">
      <c r="A371" s="268">
        <v>361</v>
      </c>
      <c r="B371" s="277" t="s">
        <v>277</v>
      </c>
      <c r="C371" s="278">
        <v>10038.25</v>
      </c>
      <c r="D371" s="279">
        <v>10070.083333333334</v>
      </c>
      <c r="E371" s="279">
        <v>9978.2166666666672</v>
      </c>
      <c r="F371" s="279">
        <v>9918.1833333333325</v>
      </c>
      <c r="G371" s="279">
        <v>9826.3166666666657</v>
      </c>
      <c r="H371" s="279">
        <v>10130.116666666669</v>
      </c>
      <c r="I371" s="279">
        <v>10221.983333333334</v>
      </c>
      <c r="J371" s="279">
        <v>10282.01666666667</v>
      </c>
      <c r="K371" s="277">
        <v>10161.950000000001</v>
      </c>
      <c r="L371" s="277">
        <v>10010.049999999999</v>
      </c>
      <c r="M371" s="277">
        <v>3.6940000000000001E-2</v>
      </c>
    </row>
    <row r="372" spans="1:13">
      <c r="A372" s="268">
        <v>362</v>
      </c>
      <c r="B372" s="277" t="s">
        <v>494</v>
      </c>
      <c r="C372" s="278">
        <v>5424.8</v>
      </c>
      <c r="D372" s="279">
        <v>5471.5999999999995</v>
      </c>
      <c r="E372" s="279">
        <v>5278.1999999999989</v>
      </c>
      <c r="F372" s="279">
        <v>5131.5999999999995</v>
      </c>
      <c r="G372" s="279">
        <v>4938.1999999999989</v>
      </c>
      <c r="H372" s="279">
        <v>5618.1999999999989</v>
      </c>
      <c r="I372" s="279">
        <v>5811.5999999999985</v>
      </c>
      <c r="J372" s="279">
        <v>5958.1999999999989</v>
      </c>
      <c r="K372" s="277">
        <v>5665</v>
      </c>
      <c r="L372" s="277">
        <v>5325</v>
      </c>
      <c r="M372" s="277">
        <v>0.71082999999999996</v>
      </c>
    </row>
    <row r="373" spans="1:13">
      <c r="A373" s="268">
        <v>363</v>
      </c>
      <c r="B373" s="277" t="s">
        <v>489</v>
      </c>
      <c r="C373" s="278">
        <v>125.5</v>
      </c>
      <c r="D373" s="279">
        <v>126.38333333333333</v>
      </c>
      <c r="E373" s="279">
        <v>123.46666666666664</v>
      </c>
      <c r="F373" s="279">
        <v>121.43333333333331</v>
      </c>
      <c r="G373" s="279">
        <v>118.51666666666662</v>
      </c>
      <c r="H373" s="279">
        <v>128.41666666666666</v>
      </c>
      <c r="I373" s="279">
        <v>131.33333333333334</v>
      </c>
      <c r="J373" s="279">
        <v>133.36666666666667</v>
      </c>
      <c r="K373" s="277">
        <v>129.30000000000001</v>
      </c>
      <c r="L373" s="277">
        <v>124.35</v>
      </c>
      <c r="M373" s="277">
        <v>9.5975099999999998</v>
      </c>
    </row>
    <row r="374" spans="1:13">
      <c r="A374" s="268">
        <v>364</v>
      </c>
      <c r="B374" s="277" t="s">
        <v>490</v>
      </c>
      <c r="C374" s="278">
        <v>633.79999999999995</v>
      </c>
      <c r="D374" s="279">
        <v>632.94999999999993</v>
      </c>
      <c r="E374" s="279">
        <v>624.59999999999991</v>
      </c>
      <c r="F374" s="279">
        <v>615.4</v>
      </c>
      <c r="G374" s="279">
        <v>607.04999999999995</v>
      </c>
      <c r="H374" s="279">
        <v>642.14999999999986</v>
      </c>
      <c r="I374" s="279">
        <v>650.5</v>
      </c>
      <c r="J374" s="279">
        <v>659.69999999999982</v>
      </c>
      <c r="K374" s="277">
        <v>641.29999999999995</v>
      </c>
      <c r="L374" s="277">
        <v>623.75</v>
      </c>
      <c r="M374" s="277">
        <v>1.66675</v>
      </c>
    </row>
    <row r="375" spans="1:13">
      <c r="A375" s="268">
        <v>365</v>
      </c>
      <c r="B375" s="277" t="s">
        <v>163</v>
      </c>
      <c r="C375" s="278">
        <v>1493.45</v>
      </c>
      <c r="D375" s="279">
        <v>1497.9166666666667</v>
      </c>
      <c r="E375" s="279">
        <v>1481.9333333333334</v>
      </c>
      <c r="F375" s="279">
        <v>1470.4166666666667</v>
      </c>
      <c r="G375" s="279">
        <v>1454.4333333333334</v>
      </c>
      <c r="H375" s="279">
        <v>1509.4333333333334</v>
      </c>
      <c r="I375" s="279">
        <v>1525.4166666666665</v>
      </c>
      <c r="J375" s="279">
        <v>1536.9333333333334</v>
      </c>
      <c r="K375" s="277">
        <v>1513.9</v>
      </c>
      <c r="L375" s="277">
        <v>1486.4</v>
      </c>
      <c r="M375" s="277">
        <v>5.5366099999999996</v>
      </c>
    </row>
    <row r="376" spans="1:13">
      <c r="A376" s="268">
        <v>366</v>
      </c>
      <c r="B376" s="277" t="s">
        <v>273</v>
      </c>
      <c r="C376" s="278">
        <v>2052.8000000000002</v>
      </c>
      <c r="D376" s="279">
        <v>2029.2666666666667</v>
      </c>
      <c r="E376" s="279">
        <v>1988.5333333333333</v>
      </c>
      <c r="F376" s="279">
        <v>1924.2666666666667</v>
      </c>
      <c r="G376" s="279">
        <v>1883.5333333333333</v>
      </c>
      <c r="H376" s="279">
        <v>2093.5333333333333</v>
      </c>
      <c r="I376" s="279">
        <v>2134.2666666666664</v>
      </c>
      <c r="J376" s="279">
        <v>2198.5333333333333</v>
      </c>
      <c r="K376" s="277">
        <v>2070</v>
      </c>
      <c r="L376" s="277">
        <v>1965</v>
      </c>
      <c r="M376" s="277">
        <v>6.0229100000000004</v>
      </c>
    </row>
    <row r="377" spans="1:13">
      <c r="A377" s="268">
        <v>367</v>
      </c>
      <c r="B377" s="277" t="s">
        <v>164</v>
      </c>
      <c r="C377" s="278">
        <v>33.6</v>
      </c>
      <c r="D377" s="279">
        <v>33.35</v>
      </c>
      <c r="E377" s="279">
        <v>33</v>
      </c>
      <c r="F377" s="279">
        <v>32.4</v>
      </c>
      <c r="G377" s="279">
        <v>32.049999999999997</v>
      </c>
      <c r="H377" s="279">
        <v>33.950000000000003</v>
      </c>
      <c r="I377" s="279">
        <v>34.300000000000011</v>
      </c>
      <c r="J377" s="279">
        <v>34.900000000000006</v>
      </c>
      <c r="K377" s="277">
        <v>33.700000000000003</v>
      </c>
      <c r="L377" s="277">
        <v>32.75</v>
      </c>
      <c r="M377" s="277">
        <v>261.27589999999998</v>
      </c>
    </row>
    <row r="378" spans="1:13">
      <c r="A378" s="268">
        <v>368</v>
      </c>
      <c r="B378" s="277" t="s">
        <v>274</v>
      </c>
      <c r="C378" s="278">
        <v>333.6</v>
      </c>
      <c r="D378" s="279">
        <v>330.53333333333336</v>
      </c>
      <c r="E378" s="279">
        <v>322.06666666666672</v>
      </c>
      <c r="F378" s="279">
        <v>310.53333333333336</v>
      </c>
      <c r="G378" s="279">
        <v>302.06666666666672</v>
      </c>
      <c r="H378" s="279">
        <v>342.06666666666672</v>
      </c>
      <c r="I378" s="279">
        <v>350.5333333333333</v>
      </c>
      <c r="J378" s="279">
        <v>362.06666666666672</v>
      </c>
      <c r="K378" s="277">
        <v>339</v>
      </c>
      <c r="L378" s="277">
        <v>319</v>
      </c>
      <c r="M378" s="277">
        <v>9.2801100000000005</v>
      </c>
    </row>
    <row r="379" spans="1:13">
      <c r="A379" s="268">
        <v>369</v>
      </c>
      <c r="B379" s="277" t="s">
        <v>485</v>
      </c>
      <c r="C379" s="278">
        <v>171.45</v>
      </c>
      <c r="D379" s="279">
        <v>170.58333333333334</v>
      </c>
      <c r="E379" s="279">
        <v>167.86666666666667</v>
      </c>
      <c r="F379" s="279">
        <v>164.28333333333333</v>
      </c>
      <c r="G379" s="279">
        <v>161.56666666666666</v>
      </c>
      <c r="H379" s="279">
        <v>174.16666666666669</v>
      </c>
      <c r="I379" s="279">
        <v>176.88333333333333</v>
      </c>
      <c r="J379" s="279">
        <v>180.4666666666667</v>
      </c>
      <c r="K379" s="277">
        <v>173.3</v>
      </c>
      <c r="L379" s="277">
        <v>167</v>
      </c>
      <c r="M379" s="277">
        <v>1.51735</v>
      </c>
    </row>
    <row r="380" spans="1:13">
      <c r="A380" s="268">
        <v>370</v>
      </c>
      <c r="B380" s="277" t="s">
        <v>491</v>
      </c>
      <c r="C380" s="278">
        <v>889.4</v>
      </c>
      <c r="D380" s="279">
        <v>892.16666666666663</v>
      </c>
      <c r="E380" s="279">
        <v>874.33333333333326</v>
      </c>
      <c r="F380" s="279">
        <v>859.26666666666665</v>
      </c>
      <c r="G380" s="279">
        <v>841.43333333333328</v>
      </c>
      <c r="H380" s="279">
        <v>907.23333333333323</v>
      </c>
      <c r="I380" s="279">
        <v>925.06666666666649</v>
      </c>
      <c r="J380" s="279">
        <v>940.13333333333321</v>
      </c>
      <c r="K380" s="277">
        <v>910</v>
      </c>
      <c r="L380" s="277">
        <v>877.1</v>
      </c>
      <c r="M380" s="277">
        <v>1.1127100000000001</v>
      </c>
    </row>
    <row r="381" spans="1:13">
      <c r="A381" s="268">
        <v>371</v>
      </c>
      <c r="B381" s="277" t="s">
        <v>2223</v>
      </c>
      <c r="C381" s="278">
        <v>491.65</v>
      </c>
      <c r="D381" s="279">
        <v>496.98333333333329</v>
      </c>
      <c r="E381" s="279">
        <v>474.66666666666663</v>
      </c>
      <c r="F381" s="279">
        <v>457.68333333333334</v>
      </c>
      <c r="G381" s="279">
        <v>435.36666666666667</v>
      </c>
      <c r="H381" s="279">
        <v>513.96666666666658</v>
      </c>
      <c r="I381" s="279">
        <v>536.2833333333333</v>
      </c>
      <c r="J381" s="279">
        <v>553.26666666666654</v>
      </c>
      <c r="K381" s="277">
        <v>519.29999999999995</v>
      </c>
      <c r="L381" s="277">
        <v>480</v>
      </c>
      <c r="M381" s="277">
        <v>5.1151999999999997</v>
      </c>
    </row>
    <row r="382" spans="1:13">
      <c r="A382" s="268">
        <v>372</v>
      </c>
      <c r="B382" s="277" t="s">
        <v>165</v>
      </c>
      <c r="C382" s="278">
        <v>171.95</v>
      </c>
      <c r="D382" s="279">
        <v>172.06666666666669</v>
      </c>
      <c r="E382" s="279">
        <v>170.68333333333339</v>
      </c>
      <c r="F382" s="279">
        <v>169.41666666666671</v>
      </c>
      <c r="G382" s="279">
        <v>168.03333333333342</v>
      </c>
      <c r="H382" s="279">
        <v>173.33333333333337</v>
      </c>
      <c r="I382" s="279">
        <v>174.71666666666664</v>
      </c>
      <c r="J382" s="279">
        <v>175.98333333333335</v>
      </c>
      <c r="K382" s="277">
        <v>173.45</v>
      </c>
      <c r="L382" s="277">
        <v>170.8</v>
      </c>
      <c r="M382" s="277">
        <v>74.258840000000006</v>
      </c>
    </row>
    <row r="383" spans="1:13">
      <c r="A383" s="268">
        <v>373</v>
      </c>
      <c r="B383" s="277" t="s">
        <v>492</v>
      </c>
      <c r="C383" s="278">
        <v>75.25</v>
      </c>
      <c r="D383" s="279">
        <v>74.25</v>
      </c>
      <c r="E383" s="279">
        <v>71.900000000000006</v>
      </c>
      <c r="F383" s="279">
        <v>68.550000000000011</v>
      </c>
      <c r="G383" s="279">
        <v>66.200000000000017</v>
      </c>
      <c r="H383" s="279">
        <v>77.599999999999994</v>
      </c>
      <c r="I383" s="279">
        <v>79.949999999999989</v>
      </c>
      <c r="J383" s="279">
        <v>83.299999999999983</v>
      </c>
      <c r="K383" s="277">
        <v>76.599999999999994</v>
      </c>
      <c r="L383" s="277">
        <v>70.900000000000006</v>
      </c>
      <c r="M383" s="277">
        <v>24.099299999999999</v>
      </c>
    </row>
    <row r="384" spans="1:13">
      <c r="A384" s="268">
        <v>374</v>
      </c>
      <c r="B384" s="277" t="s">
        <v>276</v>
      </c>
      <c r="C384" s="278">
        <v>265</v>
      </c>
      <c r="D384" s="279">
        <v>261.83333333333331</v>
      </c>
      <c r="E384" s="279">
        <v>258.16666666666663</v>
      </c>
      <c r="F384" s="279">
        <v>251.33333333333331</v>
      </c>
      <c r="G384" s="279">
        <v>247.66666666666663</v>
      </c>
      <c r="H384" s="279">
        <v>268.66666666666663</v>
      </c>
      <c r="I384" s="279">
        <v>272.33333333333326</v>
      </c>
      <c r="J384" s="279">
        <v>279.16666666666663</v>
      </c>
      <c r="K384" s="277">
        <v>265.5</v>
      </c>
      <c r="L384" s="277">
        <v>255</v>
      </c>
      <c r="M384" s="277">
        <v>7.5559599999999998</v>
      </c>
    </row>
    <row r="385" spans="1:13">
      <c r="A385" s="268">
        <v>375</v>
      </c>
      <c r="B385" s="277" t="s">
        <v>493</v>
      </c>
      <c r="C385" s="278">
        <v>61.6</v>
      </c>
      <c r="D385" s="279">
        <v>61.266666666666673</v>
      </c>
      <c r="E385" s="279">
        <v>60.133333333333347</v>
      </c>
      <c r="F385" s="279">
        <v>58.666666666666671</v>
      </c>
      <c r="G385" s="279">
        <v>57.533333333333346</v>
      </c>
      <c r="H385" s="279">
        <v>62.733333333333348</v>
      </c>
      <c r="I385" s="279">
        <v>63.866666666666674</v>
      </c>
      <c r="J385" s="279">
        <v>65.333333333333343</v>
      </c>
      <c r="K385" s="277">
        <v>62.4</v>
      </c>
      <c r="L385" s="277">
        <v>59.8</v>
      </c>
      <c r="M385" s="277">
        <v>6.2555899999999998</v>
      </c>
    </row>
    <row r="386" spans="1:13">
      <c r="A386" s="268">
        <v>376</v>
      </c>
      <c r="B386" s="277" t="s">
        <v>486</v>
      </c>
      <c r="C386" s="278">
        <v>53.05</v>
      </c>
      <c r="D386" s="279">
        <v>53.15</v>
      </c>
      <c r="E386" s="279">
        <v>52.4</v>
      </c>
      <c r="F386" s="279">
        <v>51.75</v>
      </c>
      <c r="G386" s="279">
        <v>51</v>
      </c>
      <c r="H386" s="279">
        <v>53.8</v>
      </c>
      <c r="I386" s="279">
        <v>54.55</v>
      </c>
      <c r="J386" s="279">
        <v>55.199999999999996</v>
      </c>
      <c r="K386" s="277">
        <v>53.9</v>
      </c>
      <c r="L386" s="277">
        <v>52.5</v>
      </c>
      <c r="M386" s="277">
        <v>23.56138</v>
      </c>
    </row>
    <row r="387" spans="1:13">
      <c r="A387" s="268">
        <v>377</v>
      </c>
      <c r="B387" s="277" t="s">
        <v>166</v>
      </c>
      <c r="C387" s="278">
        <v>1248.25</v>
      </c>
      <c r="D387" s="279">
        <v>1256.4666666666667</v>
      </c>
      <c r="E387" s="279">
        <v>1228.0333333333333</v>
      </c>
      <c r="F387" s="279">
        <v>1207.8166666666666</v>
      </c>
      <c r="G387" s="279">
        <v>1179.3833333333332</v>
      </c>
      <c r="H387" s="279">
        <v>1276.6833333333334</v>
      </c>
      <c r="I387" s="279">
        <v>1305.1166666666668</v>
      </c>
      <c r="J387" s="279">
        <v>1325.3333333333335</v>
      </c>
      <c r="K387" s="277">
        <v>1284.9000000000001</v>
      </c>
      <c r="L387" s="277">
        <v>1236.25</v>
      </c>
      <c r="M387" s="277">
        <v>21.4145</v>
      </c>
    </row>
    <row r="388" spans="1:13">
      <c r="A388" s="268">
        <v>378</v>
      </c>
      <c r="B388" s="277" t="s">
        <v>278</v>
      </c>
      <c r="C388" s="278">
        <v>443</v>
      </c>
      <c r="D388" s="279">
        <v>440.33333333333331</v>
      </c>
      <c r="E388" s="279">
        <v>430.66666666666663</v>
      </c>
      <c r="F388" s="279">
        <v>418.33333333333331</v>
      </c>
      <c r="G388" s="279">
        <v>408.66666666666663</v>
      </c>
      <c r="H388" s="279">
        <v>452.66666666666663</v>
      </c>
      <c r="I388" s="279">
        <v>462.33333333333326</v>
      </c>
      <c r="J388" s="279">
        <v>474.66666666666663</v>
      </c>
      <c r="K388" s="277">
        <v>450</v>
      </c>
      <c r="L388" s="277">
        <v>428</v>
      </c>
      <c r="M388" s="277">
        <v>3.1167899999999999</v>
      </c>
    </row>
    <row r="389" spans="1:13">
      <c r="A389" s="268">
        <v>379</v>
      </c>
      <c r="B389" s="277" t="s">
        <v>496</v>
      </c>
      <c r="C389" s="278">
        <v>469.25</v>
      </c>
      <c r="D389" s="279">
        <v>458.2</v>
      </c>
      <c r="E389" s="279">
        <v>444.4</v>
      </c>
      <c r="F389" s="279">
        <v>419.55</v>
      </c>
      <c r="G389" s="279">
        <v>405.75</v>
      </c>
      <c r="H389" s="279">
        <v>483.04999999999995</v>
      </c>
      <c r="I389" s="279">
        <v>496.85</v>
      </c>
      <c r="J389" s="279">
        <v>521.69999999999993</v>
      </c>
      <c r="K389" s="277">
        <v>472</v>
      </c>
      <c r="L389" s="277">
        <v>433.35</v>
      </c>
      <c r="M389" s="277">
        <v>16.809920000000002</v>
      </c>
    </row>
    <row r="390" spans="1:13">
      <c r="A390" s="268">
        <v>380</v>
      </c>
      <c r="B390" s="277" t="s">
        <v>498</v>
      </c>
      <c r="C390" s="278">
        <v>109.65</v>
      </c>
      <c r="D390" s="279">
        <v>110.46666666666665</v>
      </c>
      <c r="E390" s="279">
        <v>108.38333333333331</v>
      </c>
      <c r="F390" s="279">
        <v>107.11666666666666</v>
      </c>
      <c r="G390" s="279">
        <v>105.03333333333332</v>
      </c>
      <c r="H390" s="279">
        <v>111.73333333333331</v>
      </c>
      <c r="I390" s="279">
        <v>113.81666666666665</v>
      </c>
      <c r="J390" s="279">
        <v>115.0833333333333</v>
      </c>
      <c r="K390" s="277">
        <v>112.55</v>
      </c>
      <c r="L390" s="277">
        <v>109.2</v>
      </c>
      <c r="M390" s="277">
        <v>6.1196000000000002</v>
      </c>
    </row>
    <row r="391" spans="1:13">
      <c r="A391" s="268">
        <v>381</v>
      </c>
      <c r="B391" s="277" t="s">
        <v>279</v>
      </c>
      <c r="C391" s="278">
        <v>456.1</v>
      </c>
      <c r="D391" s="279">
        <v>459.3</v>
      </c>
      <c r="E391" s="279">
        <v>450.8</v>
      </c>
      <c r="F391" s="279">
        <v>445.5</v>
      </c>
      <c r="G391" s="279">
        <v>437</v>
      </c>
      <c r="H391" s="279">
        <v>464.6</v>
      </c>
      <c r="I391" s="279">
        <v>473.1</v>
      </c>
      <c r="J391" s="279">
        <v>478.40000000000003</v>
      </c>
      <c r="K391" s="277">
        <v>467.8</v>
      </c>
      <c r="L391" s="277">
        <v>454</v>
      </c>
      <c r="M391" s="277">
        <v>0.6895</v>
      </c>
    </row>
    <row r="392" spans="1:13">
      <c r="A392" s="268">
        <v>382</v>
      </c>
      <c r="B392" s="277" t="s">
        <v>499</v>
      </c>
      <c r="C392" s="278">
        <v>309.05</v>
      </c>
      <c r="D392" s="279">
        <v>310.84999999999997</v>
      </c>
      <c r="E392" s="279">
        <v>305.44999999999993</v>
      </c>
      <c r="F392" s="279">
        <v>301.84999999999997</v>
      </c>
      <c r="G392" s="279">
        <v>296.44999999999993</v>
      </c>
      <c r="H392" s="279">
        <v>314.44999999999993</v>
      </c>
      <c r="I392" s="279">
        <v>319.84999999999991</v>
      </c>
      <c r="J392" s="279">
        <v>323.44999999999993</v>
      </c>
      <c r="K392" s="277">
        <v>316.25</v>
      </c>
      <c r="L392" s="277">
        <v>307.25</v>
      </c>
      <c r="M392" s="277">
        <v>4.1867799999999997</v>
      </c>
    </row>
    <row r="393" spans="1:13">
      <c r="A393" s="268">
        <v>383</v>
      </c>
      <c r="B393" s="277" t="s">
        <v>167</v>
      </c>
      <c r="C393" s="278">
        <v>768.15</v>
      </c>
      <c r="D393" s="279">
        <v>757.94999999999993</v>
      </c>
      <c r="E393" s="279">
        <v>742.74999999999989</v>
      </c>
      <c r="F393" s="279">
        <v>717.34999999999991</v>
      </c>
      <c r="G393" s="279">
        <v>702.14999999999986</v>
      </c>
      <c r="H393" s="279">
        <v>783.34999999999991</v>
      </c>
      <c r="I393" s="279">
        <v>798.55</v>
      </c>
      <c r="J393" s="279">
        <v>823.94999999999993</v>
      </c>
      <c r="K393" s="277">
        <v>773.15</v>
      </c>
      <c r="L393" s="277">
        <v>732.55</v>
      </c>
      <c r="M393" s="277">
        <v>28.12257</v>
      </c>
    </row>
    <row r="394" spans="1:13">
      <c r="A394" s="268">
        <v>384</v>
      </c>
      <c r="B394" s="277" t="s">
        <v>501</v>
      </c>
      <c r="C394" s="278">
        <v>1260.25</v>
      </c>
      <c r="D394" s="279">
        <v>1249.1833333333334</v>
      </c>
      <c r="E394" s="279">
        <v>1228.3666666666668</v>
      </c>
      <c r="F394" s="279">
        <v>1196.4833333333333</v>
      </c>
      <c r="G394" s="279">
        <v>1175.6666666666667</v>
      </c>
      <c r="H394" s="279">
        <v>1281.0666666666668</v>
      </c>
      <c r="I394" s="279">
        <v>1301.8833333333334</v>
      </c>
      <c r="J394" s="279">
        <v>1333.7666666666669</v>
      </c>
      <c r="K394" s="277">
        <v>1270</v>
      </c>
      <c r="L394" s="277">
        <v>1217.3</v>
      </c>
      <c r="M394" s="277">
        <v>1.32542</v>
      </c>
    </row>
    <row r="395" spans="1:13">
      <c r="A395" s="268">
        <v>385</v>
      </c>
      <c r="B395" s="277" t="s">
        <v>502</v>
      </c>
      <c r="C395" s="278">
        <v>286.55</v>
      </c>
      <c r="D395" s="279">
        <v>285.15000000000003</v>
      </c>
      <c r="E395" s="279">
        <v>281.10000000000008</v>
      </c>
      <c r="F395" s="279">
        <v>275.65000000000003</v>
      </c>
      <c r="G395" s="279">
        <v>271.60000000000008</v>
      </c>
      <c r="H395" s="279">
        <v>290.60000000000008</v>
      </c>
      <c r="I395" s="279">
        <v>294.65000000000003</v>
      </c>
      <c r="J395" s="279">
        <v>300.10000000000008</v>
      </c>
      <c r="K395" s="277">
        <v>289.2</v>
      </c>
      <c r="L395" s="277">
        <v>279.7</v>
      </c>
      <c r="M395" s="277">
        <v>9.4113699999999998</v>
      </c>
    </row>
    <row r="396" spans="1:13">
      <c r="A396" s="268">
        <v>386</v>
      </c>
      <c r="B396" s="277" t="s">
        <v>168</v>
      </c>
      <c r="C396" s="278">
        <v>185.7</v>
      </c>
      <c r="D396" s="279">
        <v>185</v>
      </c>
      <c r="E396" s="279">
        <v>182.85</v>
      </c>
      <c r="F396" s="279">
        <v>180</v>
      </c>
      <c r="G396" s="279">
        <v>177.85</v>
      </c>
      <c r="H396" s="279">
        <v>187.85</v>
      </c>
      <c r="I396" s="279">
        <v>189.99999999999997</v>
      </c>
      <c r="J396" s="279">
        <v>192.85</v>
      </c>
      <c r="K396" s="277">
        <v>187.15</v>
      </c>
      <c r="L396" s="277">
        <v>182.15</v>
      </c>
      <c r="M396" s="277">
        <v>128.67679999999999</v>
      </c>
    </row>
    <row r="397" spans="1:13">
      <c r="A397" s="268">
        <v>387</v>
      </c>
      <c r="B397" s="277" t="s">
        <v>500</v>
      </c>
      <c r="C397" s="278">
        <v>46.85</v>
      </c>
      <c r="D397" s="279">
        <v>47.133333333333333</v>
      </c>
      <c r="E397" s="279">
        <v>46.316666666666663</v>
      </c>
      <c r="F397" s="279">
        <v>45.783333333333331</v>
      </c>
      <c r="G397" s="279">
        <v>44.966666666666661</v>
      </c>
      <c r="H397" s="279">
        <v>47.666666666666664</v>
      </c>
      <c r="I397" s="279">
        <v>48.483333333333341</v>
      </c>
      <c r="J397" s="279">
        <v>49.016666666666666</v>
      </c>
      <c r="K397" s="277">
        <v>47.95</v>
      </c>
      <c r="L397" s="277">
        <v>46.6</v>
      </c>
      <c r="M397" s="277">
        <v>6.98245</v>
      </c>
    </row>
    <row r="398" spans="1:13">
      <c r="A398" s="268">
        <v>388</v>
      </c>
      <c r="B398" s="277" t="s">
        <v>169</v>
      </c>
      <c r="C398" s="278">
        <v>108.85</v>
      </c>
      <c r="D398" s="279">
        <v>109.16666666666667</v>
      </c>
      <c r="E398" s="279">
        <v>107.58333333333334</v>
      </c>
      <c r="F398" s="279">
        <v>106.31666666666668</v>
      </c>
      <c r="G398" s="279">
        <v>104.73333333333335</v>
      </c>
      <c r="H398" s="279">
        <v>110.43333333333334</v>
      </c>
      <c r="I398" s="279">
        <v>112.01666666666668</v>
      </c>
      <c r="J398" s="279">
        <v>113.28333333333333</v>
      </c>
      <c r="K398" s="277">
        <v>110.75</v>
      </c>
      <c r="L398" s="277">
        <v>107.9</v>
      </c>
      <c r="M398" s="277">
        <v>68.453580000000002</v>
      </c>
    </row>
    <row r="399" spans="1:13">
      <c r="A399" s="268">
        <v>389</v>
      </c>
      <c r="B399" s="277" t="s">
        <v>503</v>
      </c>
      <c r="C399" s="278">
        <v>116.9</v>
      </c>
      <c r="D399" s="279">
        <v>117.46666666666665</v>
      </c>
      <c r="E399" s="279">
        <v>115.0333333333333</v>
      </c>
      <c r="F399" s="279">
        <v>113.16666666666664</v>
      </c>
      <c r="G399" s="279">
        <v>110.73333333333329</v>
      </c>
      <c r="H399" s="279">
        <v>119.33333333333331</v>
      </c>
      <c r="I399" s="279">
        <v>121.76666666666668</v>
      </c>
      <c r="J399" s="279">
        <v>123.63333333333333</v>
      </c>
      <c r="K399" s="277">
        <v>119.9</v>
      </c>
      <c r="L399" s="277">
        <v>115.6</v>
      </c>
      <c r="M399" s="277">
        <v>7.5217599999999996</v>
      </c>
    </row>
    <row r="400" spans="1:13">
      <c r="A400" s="268">
        <v>390</v>
      </c>
      <c r="B400" s="277" t="s">
        <v>504</v>
      </c>
      <c r="C400" s="278">
        <v>675.75</v>
      </c>
      <c r="D400" s="279">
        <v>673.2166666666667</v>
      </c>
      <c r="E400" s="279">
        <v>667.53333333333342</v>
      </c>
      <c r="F400" s="279">
        <v>659.31666666666672</v>
      </c>
      <c r="G400" s="279">
        <v>653.63333333333344</v>
      </c>
      <c r="H400" s="279">
        <v>681.43333333333339</v>
      </c>
      <c r="I400" s="279">
        <v>687.11666666666679</v>
      </c>
      <c r="J400" s="279">
        <v>695.33333333333337</v>
      </c>
      <c r="K400" s="277">
        <v>678.9</v>
      </c>
      <c r="L400" s="277">
        <v>665</v>
      </c>
      <c r="M400" s="277">
        <v>2.4728400000000001</v>
      </c>
    </row>
    <row r="401" spans="1:13">
      <c r="A401" s="268">
        <v>391</v>
      </c>
      <c r="B401" s="277" t="s">
        <v>170</v>
      </c>
      <c r="C401" s="278">
        <v>2324.5500000000002</v>
      </c>
      <c r="D401" s="279">
        <v>2334.8166666666666</v>
      </c>
      <c r="E401" s="279">
        <v>2300.2833333333333</v>
      </c>
      <c r="F401" s="279">
        <v>2276.0166666666669</v>
      </c>
      <c r="G401" s="279">
        <v>2241.4833333333336</v>
      </c>
      <c r="H401" s="279">
        <v>2359.083333333333</v>
      </c>
      <c r="I401" s="279">
        <v>2393.6166666666659</v>
      </c>
      <c r="J401" s="279">
        <v>2417.8833333333328</v>
      </c>
      <c r="K401" s="277">
        <v>2369.35</v>
      </c>
      <c r="L401" s="277">
        <v>2310.5500000000002</v>
      </c>
      <c r="M401" s="277">
        <v>156.69132999999999</v>
      </c>
    </row>
    <row r="402" spans="1:13">
      <c r="A402" s="268">
        <v>392</v>
      </c>
      <c r="B402" s="277" t="s">
        <v>519</v>
      </c>
      <c r="C402" s="278">
        <v>9.3000000000000007</v>
      </c>
      <c r="D402" s="279">
        <v>9.4</v>
      </c>
      <c r="E402" s="279">
        <v>9.2000000000000011</v>
      </c>
      <c r="F402" s="279">
        <v>9.1000000000000014</v>
      </c>
      <c r="G402" s="279">
        <v>8.9000000000000021</v>
      </c>
      <c r="H402" s="279">
        <v>9.5</v>
      </c>
      <c r="I402" s="279">
        <v>9.6999999999999993</v>
      </c>
      <c r="J402" s="279">
        <v>9.7999999999999989</v>
      </c>
      <c r="K402" s="277">
        <v>9.6</v>
      </c>
      <c r="L402" s="277">
        <v>9.3000000000000007</v>
      </c>
      <c r="M402" s="277">
        <v>10.15424</v>
      </c>
    </row>
    <row r="403" spans="1:13">
      <c r="A403" s="268">
        <v>393</v>
      </c>
      <c r="B403" s="277" t="s">
        <v>508</v>
      </c>
      <c r="C403" s="278">
        <v>179.75</v>
      </c>
      <c r="D403" s="279">
        <v>180.9</v>
      </c>
      <c r="E403" s="279">
        <v>176</v>
      </c>
      <c r="F403" s="279">
        <v>172.25</v>
      </c>
      <c r="G403" s="279">
        <v>167.35</v>
      </c>
      <c r="H403" s="279">
        <v>184.65</v>
      </c>
      <c r="I403" s="279">
        <v>189.55000000000004</v>
      </c>
      <c r="J403" s="279">
        <v>193.3</v>
      </c>
      <c r="K403" s="277">
        <v>185.8</v>
      </c>
      <c r="L403" s="277">
        <v>177.15</v>
      </c>
      <c r="M403" s="277">
        <v>1.8939999999999999</v>
      </c>
    </row>
    <row r="404" spans="1:13">
      <c r="A404" s="268">
        <v>394</v>
      </c>
      <c r="B404" s="277" t="s">
        <v>495</v>
      </c>
      <c r="C404" s="278">
        <v>249.9</v>
      </c>
      <c r="D404" s="279">
        <v>252.5</v>
      </c>
      <c r="E404" s="279">
        <v>246.60000000000002</v>
      </c>
      <c r="F404" s="279">
        <v>243.3</v>
      </c>
      <c r="G404" s="279">
        <v>237.40000000000003</v>
      </c>
      <c r="H404" s="279">
        <v>255.8</v>
      </c>
      <c r="I404" s="279">
        <v>261.7</v>
      </c>
      <c r="J404" s="279">
        <v>265</v>
      </c>
      <c r="K404" s="277">
        <v>258.39999999999998</v>
      </c>
      <c r="L404" s="277">
        <v>249.2</v>
      </c>
      <c r="M404" s="277">
        <v>3.6645799999999999</v>
      </c>
    </row>
    <row r="405" spans="1:13">
      <c r="A405" s="268">
        <v>395</v>
      </c>
      <c r="B405" s="277" t="s">
        <v>497</v>
      </c>
      <c r="C405" s="278">
        <v>21.1</v>
      </c>
      <c r="D405" s="279">
        <v>21.2</v>
      </c>
      <c r="E405" s="279">
        <v>20.95</v>
      </c>
      <c r="F405" s="279">
        <v>20.8</v>
      </c>
      <c r="G405" s="279">
        <v>20.55</v>
      </c>
      <c r="H405" s="279">
        <v>21.349999999999998</v>
      </c>
      <c r="I405" s="279">
        <v>21.599999999999998</v>
      </c>
      <c r="J405" s="279">
        <v>21.749999999999996</v>
      </c>
      <c r="K405" s="277">
        <v>21.45</v>
      </c>
      <c r="L405" s="277">
        <v>21.05</v>
      </c>
      <c r="M405" s="277">
        <v>12.96923</v>
      </c>
    </row>
    <row r="406" spans="1:13">
      <c r="A406" s="268">
        <v>396</v>
      </c>
      <c r="B406" s="277" t="s">
        <v>512</v>
      </c>
      <c r="C406" s="278">
        <v>58.25</v>
      </c>
      <c r="D406" s="279">
        <v>57.633333333333333</v>
      </c>
      <c r="E406" s="279">
        <v>56.566666666666663</v>
      </c>
      <c r="F406" s="279">
        <v>54.883333333333333</v>
      </c>
      <c r="G406" s="279">
        <v>53.816666666666663</v>
      </c>
      <c r="H406" s="279">
        <v>59.316666666666663</v>
      </c>
      <c r="I406" s="279">
        <v>60.38333333333334</v>
      </c>
      <c r="J406" s="279">
        <v>62.066666666666663</v>
      </c>
      <c r="K406" s="277">
        <v>58.7</v>
      </c>
      <c r="L406" s="277">
        <v>55.95</v>
      </c>
      <c r="M406" s="277">
        <v>14.937430000000001</v>
      </c>
    </row>
    <row r="407" spans="1:13">
      <c r="A407" s="268">
        <v>397</v>
      </c>
      <c r="B407" s="277" t="s">
        <v>171</v>
      </c>
      <c r="C407" s="278">
        <v>38</v>
      </c>
      <c r="D407" s="279">
        <v>38.533333333333331</v>
      </c>
      <c r="E407" s="279">
        <v>37.36666666666666</v>
      </c>
      <c r="F407" s="279">
        <v>36.733333333333327</v>
      </c>
      <c r="G407" s="279">
        <v>35.566666666666656</v>
      </c>
      <c r="H407" s="279">
        <v>39.166666666666664</v>
      </c>
      <c r="I407" s="279">
        <v>40.333333333333336</v>
      </c>
      <c r="J407" s="279">
        <v>40.966666666666669</v>
      </c>
      <c r="K407" s="277">
        <v>39.700000000000003</v>
      </c>
      <c r="L407" s="277">
        <v>37.9</v>
      </c>
      <c r="M407" s="277">
        <v>257.64834999999999</v>
      </c>
    </row>
    <row r="408" spans="1:13">
      <c r="A408" s="268">
        <v>398</v>
      </c>
      <c r="B408" s="277" t="s">
        <v>513</v>
      </c>
      <c r="C408" s="278">
        <v>8833.9</v>
      </c>
      <c r="D408" s="279">
        <v>8762.9333333333325</v>
      </c>
      <c r="E408" s="279">
        <v>8646.0666666666657</v>
      </c>
      <c r="F408" s="279">
        <v>8458.2333333333336</v>
      </c>
      <c r="G408" s="279">
        <v>8341.3666666666668</v>
      </c>
      <c r="H408" s="279">
        <v>8950.7666666666646</v>
      </c>
      <c r="I408" s="279">
        <v>9067.6333333333296</v>
      </c>
      <c r="J408" s="279">
        <v>9255.4666666666635</v>
      </c>
      <c r="K408" s="277">
        <v>8879.7999999999993</v>
      </c>
      <c r="L408" s="277">
        <v>8575.1</v>
      </c>
      <c r="M408" s="277">
        <v>0.17279</v>
      </c>
    </row>
    <row r="409" spans="1:13">
      <c r="A409" s="268">
        <v>399</v>
      </c>
      <c r="B409" s="277" t="s">
        <v>3523</v>
      </c>
      <c r="C409" s="278">
        <v>851.55</v>
      </c>
      <c r="D409" s="279">
        <v>855.51666666666677</v>
      </c>
      <c r="E409" s="279">
        <v>846.03333333333353</v>
      </c>
      <c r="F409" s="279">
        <v>840.51666666666677</v>
      </c>
      <c r="G409" s="279">
        <v>831.03333333333353</v>
      </c>
      <c r="H409" s="279">
        <v>861.03333333333353</v>
      </c>
      <c r="I409" s="279">
        <v>870.51666666666688</v>
      </c>
      <c r="J409" s="279">
        <v>876.03333333333353</v>
      </c>
      <c r="K409" s="277">
        <v>865</v>
      </c>
      <c r="L409" s="277">
        <v>850</v>
      </c>
      <c r="M409" s="277">
        <v>10.827909999999999</v>
      </c>
    </row>
    <row r="410" spans="1:13">
      <c r="A410" s="268">
        <v>400</v>
      </c>
      <c r="B410" s="277" t="s">
        <v>280</v>
      </c>
      <c r="C410" s="278">
        <v>867.65</v>
      </c>
      <c r="D410" s="279">
        <v>867.48333333333323</v>
      </c>
      <c r="E410" s="279">
        <v>861.46666666666647</v>
      </c>
      <c r="F410" s="279">
        <v>855.28333333333319</v>
      </c>
      <c r="G410" s="279">
        <v>849.26666666666642</v>
      </c>
      <c r="H410" s="279">
        <v>873.66666666666652</v>
      </c>
      <c r="I410" s="279">
        <v>879.68333333333317</v>
      </c>
      <c r="J410" s="279">
        <v>885.86666666666656</v>
      </c>
      <c r="K410" s="277">
        <v>873.5</v>
      </c>
      <c r="L410" s="277">
        <v>861.3</v>
      </c>
      <c r="M410" s="277">
        <v>8.2395200000000006</v>
      </c>
    </row>
    <row r="411" spans="1:13">
      <c r="A411" s="268">
        <v>401</v>
      </c>
      <c r="B411" s="277" t="s">
        <v>172</v>
      </c>
      <c r="C411" s="278">
        <v>198.2</v>
      </c>
      <c r="D411" s="279">
        <v>198.16666666666666</v>
      </c>
      <c r="E411" s="279">
        <v>196.2833333333333</v>
      </c>
      <c r="F411" s="279">
        <v>194.36666666666665</v>
      </c>
      <c r="G411" s="279">
        <v>192.48333333333329</v>
      </c>
      <c r="H411" s="279">
        <v>200.08333333333331</v>
      </c>
      <c r="I411" s="279">
        <v>201.9666666666667</v>
      </c>
      <c r="J411" s="279">
        <v>203.88333333333333</v>
      </c>
      <c r="K411" s="277">
        <v>200.05</v>
      </c>
      <c r="L411" s="277">
        <v>196.25</v>
      </c>
      <c r="M411" s="277">
        <v>524.07159999999999</v>
      </c>
    </row>
    <row r="412" spans="1:13">
      <c r="A412" s="268">
        <v>402</v>
      </c>
      <c r="B412" s="277" t="s">
        <v>514</v>
      </c>
      <c r="C412" s="278">
        <v>4031.75</v>
      </c>
      <c r="D412" s="279">
        <v>4063.2000000000003</v>
      </c>
      <c r="E412" s="279">
        <v>3939.55</v>
      </c>
      <c r="F412" s="279">
        <v>3847.35</v>
      </c>
      <c r="G412" s="279">
        <v>3723.7</v>
      </c>
      <c r="H412" s="279">
        <v>4155.4000000000005</v>
      </c>
      <c r="I412" s="279">
        <v>4279.0500000000011</v>
      </c>
      <c r="J412" s="279">
        <v>4371.2500000000009</v>
      </c>
      <c r="K412" s="277">
        <v>4186.8500000000004</v>
      </c>
      <c r="L412" s="277">
        <v>3971</v>
      </c>
      <c r="M412" s="277">
        <v>0.12386</v>
      </c>
    </row>
    <row r="413" spans="1:13">
      <c r="A413" s="268">
        <v>403</v>
      </c>
      <c r="B413" s="277" t="s">
        <v>2402</v>
      </c>
      <c r="C413" s="278">
        <v>80.25</v>
      </c>
      <c r="D413" s="279">
        <v>80.233333333333334</v>
      </c>
      <c r="E413" s="279">
        <v>79.066666666666663</v>
      </c>
      <c r="F413" s="279">
        <v>77.883333333333326</v>
      </c>
      <c r="G413" s="279">
        <v>76.716666666666654</v>
      </c>
      <c r="H413" s="279">
        <v>81.416666666666671</v>
      </c>
      <c r="I413" s="279">
        <v>82.583333333333329</v>
      </c>
      <c r="J413" s="279">
        <v>83.76666666666668</v>
      </c>
      <c r="K413" s="277">
        <v>81.400000000000006</v>
      </c>
      <c r="L413" s="277">
        <v>79.05</v>
      </c>
      <c r="M413" s="277">
        <v>1.35131</v>
      </c>
    </row>
    <row r="414" spans="1:13">
      <c r="A414" s="268">
        <v>404</v>
      </c>
      <c r="B414" s="277" t="s">
        <v>2404</v>
      </c>
      <c r="C414" s="278">
        <v>55.9</v>
      </c>
      <c r="D414" s="279">
        <v>56.35</v>
      </c>
      <c r="E414" s="279">
        <v>55.300000000000004</v>
      </c>
      <c r="F414" s="279">
        <v>54.7</v>
      </c>
      <c r="G414" s="279">
        <v>53.650000000000006</v>
      </c>
      <c r="H414" s="279">
        <v>56.95</v>
      </c>
      <c r="I414" s="279">
        <v>58</v>
      </c>
      <c r="J414" s="279">
        <v>58.6</v>
      </c>
      <c r="K414" s="277">
        <v>57.4</v>
      </c>
      <c r="L414" s="277">
        <v>55.75</v>
      </c>
      <c r="M414" s="277">
        <v>8.3367299999999993</v>
      </c>
    </row>
    <row r="415" spans="1:13">
      <c r="A415" s="268">
        <v>405</v>
      </c>
      <c r="B415" s="277" t="s">
        <v>2412</v>
      </c>
      <c r="C415" s="278">
        <v>154.15</v>
      </c>
      <c r="D415" s="279">
        <v>153.05000000000001</v>
      </c>
      <c r="E415" s="279">
        <v>151.15000000000003</v>
      </c>
      <c r="F415" s="279">
        <v>148.15000000000003</v>
      </c>
      <c r="G415" s="279">
        <v>146.25000000000006</v>
      </c>
      <c r="H415" s="279">
        <v>156.05000000000001</v>
      </c>
      <c r="I415" s="279">
        <v>157.94999999999999</v>
      </c>
      <c r="J415" s="279">
        <v>160.94999999999999</v>
      </c>
      <c r="K415" s="277">
        <v>154.94999999999999</v>
      </c>
      <c r="L415" s="277">
        <v>150.05000000000001</v>
      </c>
      <c r="M415" s="277">
        <v>17.998429999999999</v>
      </c>
    </row>
    <row r="416" spans="1:13">
      <c r="A416" s="268">
        <v>406</v>
      </c>
      <c r="B416" s="277" t="s">
        <v>516</v>
      </c>
      <c r="C416" s="278">
        <v>1547.1</v>
      </c>
      <c r="D416" s="279">
        <v>1539.3666666666668</v>
      </c>
      <c r="E416" s="279">
        <v>1503.7333333333336</v>
      </c>
      <c r="F416" s="279">
        <v>1460.3666666666668</v>
      </c>
      <c r="G416" s="279">
        <v>1424.7333333333336</v>
      </c>
      <c r="H416" s="279">
        <v>1582.7333333333336</v>
      </c>
      <c r="I416" s="279">
        <v>1618.3666666666668</v>
      </c>
      <c r="J416" s="279">
        <v>1661.7333333333336</v>
      </c>
      <c r="K416" s="277">
        <v>1575</v>
      </c>
      <c r="L416" s="277">
        <v>1496</v>
      </c>
      <c r="M416" s="277">
        <v>0.32841999999999999</v>
      </c>
    </row>
    <row r="417" spans="1:13">
      <c r="A417" s="268">
        <v>407</v>
      </c>
      <c r="B417" s="277" t="s">
        <v>518</v>
      </c>
      <c r="C417" s="278">
        <v>173.95</v>
      </c>
      <c r="D417" s="279">
        <v>174.68333333333331</v>
      </c>
      <c r="E417" s="279">
        <v>172.36666666666662</v>
      </c>
      <c r="F417" s="279">
        <v>170.7833333333333</v>
      </c>
      <c r="G417" s="279">
        <v>168.46666666666661</v>
      </c>
      <c r="H417" s="279">
        <v>176.26666666666662</v>
      </c>
      <c r="I417" s="279">
        <v>178.58333333333329</v>
      </c>
      <c r="J417" s="279">
        <v>180.16666666666663</v>
      </c>
      <c r="K417" s="277">
        <v>177</v>
      </c>
      <c r="L417" s="277">
        <v>173.1</v>
      </c>
      <c r="M417" s="277">
        <v>0.56869000000000003</v>
      </c>
    </row>
    <row r="418" spans="1:13">
      <c r="A418" s="268">
        <v>408</v>
      </c>
      <c r="B418" s="277" t="s">
        <v>173</v>
      </c>
      <c r="C418" s="278">
        <v>20387.849999999999</v>
      </c>
      <c r="D418" s="279">
        <v>20275.516666666666</v>
      </c>
      <c r="E418" s="279">
        <v>20058.483333333334</v>
      </c>
      <c r="F418" s="279">
        <v>19729.116666666669</v>
      </c>
      <c r="G418" s="279">
        <v>19512.083333333336</v>
      </c>
      <c r="H418" s="279">
        <v>20604.883333333331</v>
      </c>
      <c r="I418" s="279">
        <v>20821.916666666664</v>
      </c>
      <c r="J418" s="279">
        <v>21151.283333333329</v>
      </c>
      <c r="K418" s="277">
        <v>20492.55</v>
      </c>
      <c r="L418" s="277">
        <v>19946.150000000001</v>
      </c>
      <c r="M418" s="277">
        <v>0.51068999999999998</v>
      </c>
    </row>
    <row r="419" spans="1:13">
      <c r="A419" s="268">
        <v>409</v>
      </c>
      <c r="B419" s="277" t="s">
        <v>520</v>
      </c>
      <c r="C419" s="278">
        <v>999.85</v>
      </c>
      <c r="D419" s="279">
        <v>999.19999999999993</v>
      </c>
      <c r="E419" s="279">
        <v>994.64999999999986</v>
      </c>
      <c r="F419" s="279">
        <v>989.44999999999993</v>
      </c>
      <c r="G419" s="279">
        <v>984.89999999999986</v>
      </c>
      <c r="H419" s="279">
        <v>1004.3999999999999</v>
      </c>
      <c r="I419" s="279">
        <v>1008.9499999999998</v>
      </c>
      <c r="J419" s="279">
        <v>1014.1499999999999</v>
      </c>
      <c r="K419" s="277">
        <v>1003.75</v>
      </c>
      <c r="L419" s="277">
        <v>994</v>
      </c>
      <c r="M419" s="277">
        <v>0.19599</v>
      </c>
    </row>
    <row r="420" spans="1:13">
      <c r="A420" s="268">
        <v>410</v>
      </c>
      <c r="B420" s="277" t="s">
        <v>174</v>
      </c>
      <c r="C420" s="278">
        <v>1255.5999999999999</v>
      </c>
      <c r="D420" s="279">
        <v>1250.1833333333334</v>
      </c>
      <c r="E420" s="279">
        <v>1233.1666666666667</v>
      </c>
      <c r="F420" s="279">
        <v>1210.7333333333333</v>
      </c>
      <c r="G420" s="279">
        <v>1193.7166666666667</v>
      </c>
      <c r="H420" s="279">
        <v>1272.6166666666668</v>
      </c>
      <c r="I420" s="279">
        <v>1289.6333333333332</v>
      </c>
      <c r="J420" s="279">
        <v>1312.0666666666668</v>
      </c>
      <c r="K420" s="277">
        <v>1267.2</v>
      </c>
      <c r="L420" s="277">
        <v>1227.75</v>
      </c>
      <c r="M420" s="277">
        <v>7.6094200000000001</v>
      </c>
    </row>
    <row r="421" spans="1:13">
      <c r="A421" s="268">
        <v>411</v>
      </c>
      <c r="B421" s="277" t="s">
        <v>515</v>
      </c>
      <c r="C421" s="278">
        <v>365.1</v>
      </c>
      <c r="D421" s="279">
        <v>368.2</v>
      </c>
      <c r="E421" s="279">
        <v>357.15</v>
      </c>
      <c r="F421" s="279">
        <v>349.2</v>
      </c>
      <c r="G421" s="279">
        <v>338.15</v>
      </c>
      <c r="H421" s="279">
        <v>376.15</v>
      </c>
      <c r="I421" s="279">
        <v>387.20000000000005</v>
      </c>
      <c r="J421" s="279">
        <v>395.15</v>
      </c>
      <c r="K421" s="277">
        <v>379.25</v>
      </c>
      <c r="L421" s="277">
        <v>360.25</v>
      </c>
      <c r="M421" s="277">
        <v>0.53779999999999994</v>
      </c>
    </row>
    <row r="422" spans="1:13">
      <c r="A422" s="268">
        <v>412</v>
      </c>
      <c r="B422" s="277" t="s">
        <v>510</v>
      </c>
      <c r="C422" s="278">
        <v>23.4</v>
      </c>
      <c r="D422" s="279">
        <v>23.533333333333331</v>
      </c>
      <c r="E422" s="279">
        <v>23.066666666666663</v>
      </c>
      <c r="F422" s="279">
        <v>22.733333333333331</v>
      </c>
      <c r="G422" s="279">
        <v>22.266666666666662</v>
      </c>
      <c r="H422" s="279">
        <v>23.866666666666664</v>
      </c>
      <c r="I422" s="279">
        <v>24.333333333333332</v>
      </c>
      <c r="J422" s="279">
        <v>24.666666666666664</v>
      </c>
      <c r="K422" s="277">
        <v>24</v>
      </c>
      <c r="L422" s="277">
        <v>23.2</v>
      </c>
      <c r="M422" s="277">
        <v>30.404050000000002</v>
      </c>
    </row>
    <row r="423" spans="1:13">
      <c r="A423" s="268">
        <v>413</v>
      </c>
      <c r="B423" s="277" t="s">
        <v>511</v>
      </c>
      <c r="C423" s="278">
        <v>1574.05</v>
      </c>
      <c r="D423" s="279">
        <v>1584.9333333333334</v>
      </c>
      <c r="E423" s="279">
        <v>1556.4166666666667</v>
      </c>
      <c r="F423" s="279">
        <v>1538.7833333333333</v>
      </c>
      <c r="G423" s="279">
        <v>1510.2666666666667</v>
      </c>
      <c r="H423" s="279">
        <v>1602.5666666666668</v>
      </c>
      <c r="I423" s="279">
        <v>1631.0833333333333</v>
      </c>
      <c r="J423" s="279">
        <v>1648.7166666666669</v>
      </c>
      <c r="K423" s="277">
        <v>1613.45</v>
      </c>
      <c r="L423" s="277">
        <v>1567.3</v>
      </c>
      <c r="M423" s="277">
        <v>0.59040999999999999</v>
      </c>
    </row>
    <row r="424" spans="1:13">
      <c r="A424" s="268">
        <v>414</v>
      </c>
      <c r="B424" s="277" t="s">
        <v>521</v>
      </c>
      <c r="C424" s="278">
        <v>251.1</v>
      </c>
      <c r="D424" s="279">
        <v>251.01666666666665</v>
      </c>
      <c r="E424" s="279">
        <v>249.0333333333333</v>
      </c>
      <c r="F424" s="279">
        <v>246.96666666666664</v>
      </c>
      <c r="G424" s="279">
        <v>244.98333333333329</v>
      </c>
      <c r="H424" s="279">
        <v>253.08333333333331</v>
      </c>
      <c r="I424" s="279">
        <v>255.06666666666666</v>
      </c>
      <c r="J424" s="279">
        <v>257.13333333333333</v>
      </c>
      <c r="K424" s="277">
        <v>253</v>
      </c>
      <c r="L424" s="277">
        <v>248.95</v>
      </c>
      <c r="M424" s="277">
        <v>1.0181500000000001</v>
      </c>
    </row>
    <row r="425" spans="1:13">
      <c r="A425" s="268">
        <v>415</v>
      </c>
      <c r="B425" s="277" t="s">
        <v>522</v>
      </c>
      <c r="C425" s="278">
        <v>1073.95</v>
      </c>
      <c r="D425" s="279">
        <v>1077.6499999999999</v>
      </c>
      <c r="E425" s="279">
        <v>1056.2999999999997</v>
      </c>
      <c r="F425" s="279">
        <v>1038.6499999999999</v>
      </c>
      <c r="G425" s="279">
        <v>1017.2999999999997</v>
      </c>
      <c r="H425" s="279">
        <v>1095.2999999999997</v>
      </c>
      <c r="I425" s="279">
        <v>1116.6499999999996</v>
      </c>
      <c r="J425" s="279">
        <v>1134.2999999999997</v>
      </c>
      <c r="K425" s="277">
        <v>1099</v>
      </c>
      <c r="L425" s="277">
        <v>1060</v>
      </c>
      <c r="M425" s="277">
        <v>0.10662000000000001</v>
      </c>
    </row>
    <row r="426" spans="1:13">
      <c r="A426" s="268">
        <v>416</v>
      </c>
      <c r="B426" s="277" t="s">
        <v>523</v>
      </c>
      <c r="C426" s="278">
        <v>319.89999999999998</v>
      </c>
      <c r="D426" s="279">
        <v>322.15000000000003</v>
      </c>
      <c r="E426" s="279">
        <v>316.30000000000007</v>
      </c>
      <c r="F426" s="279">
        <v>312.70000000000005</v>
      </c>
      <c r="G426" s="279">
        <v>306.85000000000008</v>
      </c>
      <c r="H426" s="279">
        <v>325.75000000000006</v>
      </c>
      <c r="I426" s="279">
        <v>331.60000000000008</v>
      </c>
      <c r="J426" s="279">
        <v>335.20000000000005</v>
      </c>
      <c r="K426" s="277">
        <v>328</v>
      </c>
      <c r="L426" s="277">
        <v>318.55</v>
      </c>
      <c r="M426" s="277">
        <v>1.92781</v>
      </c>
    </row>
    <row r="427" spans="1:13">
      <c r="A427" s="268">
        <v>417</v>
      </c>
      <c r="B427" s="277" t="s">
        <v>524</v>
      </c>
      <c r="C427" s="278">
        <v>7.25</v>
      </c>
      <c r="D427" s="279">
        <v>7.2833333333333341</v>
      </c>
      <c r="E427" s="279">
        <v>7.1666666666666679</v>
      </c>
      <c r="F427" s="279">
        <v>7.0833333333333339</v>
      </c>
      <c r="G427" s="279">
        <v>6.9666666666666677</v>
      </c>
      <c r="H427" s="279">
        <v>7.366666666666668</v>
      </c>
      <c r="I427" s="279">
        <v>7.4833333333333334</v>
      </c>
      <c r="J427" s="279">
        <v>7.5666666666666682</v>
      </c>
      <c r="K427" s="277">
        <v>7.4</v>
      </c>
      <c r="L427" s="277">
        <v>7.2</v>
      </c>
      <c r="M427" s="277">
        <v>106.21711999999999</v>
      </c>
    </row>
    <row r="428" spans="1:13">
      <c r="A428" s="268">
        <v>418</v>
      </c>
      <c r="B428" s="277" t="s">
        <v>2516</v>
      </c>
      <c r="C428" s="278">
        <v>577.04999999999995</v>
      </c>
      <c r="D428" s="279">
        <v>576.18333333333328</v>
      </c>
      <c r="E428" s="279">
        <v>572.36666666666656</v>
      </c>
      <c r="F428" s="279">
        <v>567.68333333333328</v>
      </c>
      <c r="G428" s="279">
        <v>563.86666666666656</v>
      </c>
      <c r="H428" s="279">
        <v>580.86666666666656</v>
      </c>
      <c r="I428" s="279">
        <v>584.68333333333339</v>
      </c>
      <c r="J428" s="279">
        <v>589.36666666666656</v>
      </c>
      <c r="K428" s="277">
        <v>580</v>
      </c>
      <c r="L428" s="277">
        <v>571.5</v>
      </c>
      <c r="M428" s="277">
        <v>0.34018999999999999</v>
      </c>
    </row>
    <row r="429" spans="1:13">
      <c r="A429" s="268">
        <v>419</v>
      </c>
      <c r="B429" s="277" t="s">
        <v>527</v>
      </c>
      <c r="C429" s="278">
        <v>179.4</v>
      </c>
      <c r="D429" s="279">
        <v>179.48333333333335</v>
      </c>
      <c r="E429" s="279">
        <v>176.9666666666667</v>
      </c>
      <c r="F429" s="279">
        <v>174.53333333333336</v>
      </c>
      <c r="G429" s="279">
        <v>172.01666666666671</v>
      </c>
      <c r="H429" s="279">
        <v>181.91666666666669</v>
      </c>
      <c r="I429" s="279">
        <v>184.43333333333334</v>
      </c>
      <c r="J429" s="279">
        <v>186.86666666666667</v>
      </c>
      <c r="K429" s="277">
        <v>182</v>
      </c>
      <c r="L429" s="277">
        <v>177.05</v>
      </c>
      <c r="M429" s="277">
        <v>7.7541799999999999</v>
      </c>
    </row>
    <row r="430" spans="1:13">
      <c r="A430" s="268">
        <v>420</v>
      </c>
      <c r="B430" s="277" t="s">
        <v>2525</v>
      </c>
      <c r="C430" s="278">
        <v>53.1</v>
      </c>
      <c r="D430" s="279">
        <v>53.466666666666661</v>
      </c>
      <c r="E430" s="279">
        <v>51.933333333333323</v>
      </c>
      <c r="F430" s="279">
        <v>50.766666666666659</v>
      </c>
      <c r="G430" s="279">
        <v>49.23333333333332</v>
      </c>
      <c r="H430" s="279">
        <v>54.633333333333326</v>
      </c>
      <c r="I430" s="279">
        <v>56.166666666666671</v>
      </c>
      <c r="J430" s="279">
        <v>57.333333333333329</v>
      </c>
      <c r="K430" s="277">
        <v>55</v>
      </c>
      <c r="L430" s="277">
        <v>52.3</v>
      </c>
      <c r="M430" s="277">
        <v>67.350129999999993</v>
      </c>
    </row>
    <row r="431" spans="1:13">
      <c r="A431" s="268">
        <v>421</v>
      </c>
      <c r="B431" s="277" t="s">
        <v>175</v>
      </c>
      <c r="C431" s="286">
        <v>4346.75</v>
      </c>
      <c r="D431" s="287">
        <v>4350.3</v>
      </c>
      <c r="E431" s="287">
        <v>4316.6000000000004</v>
      </c>
      <c r="F431" s="287">
        <v>4286.45</v>
      </c>
      <c r="G431" s="287">
        <v>4252.75</v>
      </c>
      <c r="H431" s="287">
        <v>4380.4500000000007</v>
      </c>
      <c r="I431" s="287">
        <v>4414.1499999999996</v>
      </c>
      <c r="J431" s="287">
        <v>4444.3000000000011</v>
      </c>
      <c r="K431" s="288">
        <v>4384</v>
      </c>
      <c r="L431" s="288">
        <v>4320.1499999999996</v>
      </c>
      <c r="M431" s="288">
        <v>1.7828999999999999</v>
      </c>
    </row>
    <row r="432" spans="1:13">
      <c r="A432" s="268">
        <v>422</v>
      </c>
      <c r="B432" s="277" t="s">
        <v>176</v>
      </c>
      <c r="C432" s="277">
        <v>658.35</v>
      </c>
      <c r="D432" s="279">
        <v>656.56666666666661</v>
      </c>
      <c r="E432" s="279">
        <v>647.38333333333321</v>
      </c>
      <c r="F432" s="279">
        <v>636.41666666666663</v>
      </c>
      <c r="G432" s="279">
        <v>627.23333333333323</v>
      </c>
      <c r="H432" s="279">
        <v>667.53333333333319</v>
      </c>
      <c r="I432" s="279">
        <v>676.71666666666658</v>
      </c>
      <c r="J432" s="279">
        <v>687.68333333333317</v>
      </c>
      <c r="K432" s="277">
        <v>665.75</v>
      </c>
      <c r="L432" s="277">
        <v>645.6</v>
      </c>
      <c r="M432" s="277">
        <v>39.901139999999998</v>
      </c>
    </row>
    <row r="433" spans="1:13">
      <c r="A433" s="268">
        <v>423</v>
      </c>
      <c r="B433" s="277" t="s">
        <v>177</v>
      </c>
      <c r="C433" s="277">
        <v>700.85</v>
      </c>
      <c r="D433" s="279">
        <v>700.31666666666661</v>
      </c>
      <c r="E433" s="279">
        <v>676.63333333333321</v>
      </c>
      <c r="F433" s="279">
        <v>652.41666666666663</v>
      </c>
      <c r="G433" s="279">
        <v>628.73333333333323</v>
      </c>
      <c r="H433" s="279">
        <v>724.53333333333319</v>
      </c>
      <c r="I433" s="279">
        <v>748.21666666666658</v>
      </c>
      <c r="J433" s="279">
        <v>772.43333333333317</v>
      </c>
      <c r="K433" s="277">
        <v>724</v>
      </c>
      <c r="L433" s="277">
        <v>676.1</v>
      </c>
      <c r="M433" s="277">
        <v>29.015779999999999</v>
      </c>
    </row>
    <row r="434" spans="1:13">
      <c r="A434" s="268">
        <v>424</v>
      </c>
      <c r="B434" s="277" t="s">
        <v>525</v>
      </c>
      <c r="C434" s="277">
        <v>89.7</v>
      </c>
      <c r="D434" s="279">
        <v>90.166666666666671</v>
      </c>
      <c r="E434" s="279">
        <v>88.783333333333346</v>
      </c>
      <c r="F434" s="279">
        <v>87.866666666666674</v>
      </c>
      <c r="G434" s="279">
        <v>86.483333333333348</v>
      </c>
      <c r="H434" s="279">
        <v>91.083333333333343</v>
      </c>
      <c r="I434" s="279">
        <v>92.466666666666669</v>
      </c>
      <c r="J434" s="279">
        <v>93.38333333333334</v>
      </c>
      <c r="K434" s="277">
        <v>91.55</v>
      </c>
      <c r="L434" s="277">
        <v>89.25</v>
      </c>
      <c r="M434" s="277">
        <v>0.64449999999999996</v>
      </c>
    </row>
    <row r="435" spans="1:13">
      <c r="A435" s="268">
        <v>425</v>
      </c>
      <c r="B435" s="277" t="s">
        <v>281</v>
      </c>
      <c r="C435" s="277">
        <v>163.44999999999999</v>
      </c>
      <c r="D435" s="279">
        <v>164.18333333333331</v>
      </c>
      <c r="E435" s="279">
        <v>161.36666666666662</v>
      </c>
      <c r="F435" s="279">
        <v>159.2833333333333</v>
      </c>
      <c r="G435" s="279">
        <v>156.46666666666661</v>
      </c>
      <c r="H435" s="279">
        <v>166.26666666666662</v>
      </c>
      <c r="I435" s="279">
        <v>169.08333333333329</v>
      </c>
      <c r="J435" s="279">
        <v>171.16666666666663</v>
      </c>
      <c r="K435" s="277">
        <v>167</v>
      </c>
      <c r="L435" s="277">
        <v>162.1</v>
      </c>
      <c r="M435" s="277">
        <v>29.130410000000001</v>
      </c>
    </row>
    <row r="436" spans="1:13">
      <c r="A436" s="268">
        <v>426</v>
      </c>
      <c r="B436" s="277" t="s">
        <v>526</v>
      </c>
      <c r="C436" s="277">
        <v>488.1</v>
      </c>
      <c r="D436" s="279">
        <v>484.86666666666662</v>
      </c>
      <c r="E436" s="279">
        <v>475.73333333333323</v>
      </c>
      <c r="F436" s="279">
        <v>463.36666666666662</v>
      </c>
      <c r="G436" s="279">
        <v>454.23333333333323</v>
      </c>
      <c r="H436" s="279">
        <v>497.23333333333323</v>
      </c>
      <c r="I436" s="279">
        <v>506.36666666666656</v>
      </c>
      <c r="J436" s="279">
        <v>518.73333333333323</v>
      </c>
      <c r="K436" s="277">
        <v>494</v>
      </c>
      <c r="L436" s="277">
        <v>472.5</v>
      </c>
      <c r="M436" s="277">
        <v>5.9741900000000001</v>
      </c>
    </row>
    <row r="437" spans="1:13">
      <c r="A437" s="268">
        <v>427</v>
      </c>
      <c r="B437" s="277" t="s">
        <v>3387</v>
      </c>
      <c r="C437" s="277">
        <v>287.25</v>
      </c>
      <c r="D437" s="279">
        <v>287.45</v>
      </c>
      <c r="E437" s="279">
        <v>283.2</v>
      </c>
      <c r="F437" s="279">
        <v>279.14999999999998</v>
      </c>
      <c r="G437" s="279">
        <v>274.89999999999998</v>
      </c>
      <c r="H437" s="279">
        <v>291.5</v>
      </c>
      <c r="I437" s="279">
        <v>295.75</v>
      </c>
      <c r="J437" s="279">
        <v>299.8</v>
      </c>
      <c r="K437" s="277">
        <v>291.7</v>
      </c>
      <c r="L437" s="277">
        <v>283.39999999999998</v>
      </c>
      <c r="M437" s="277">
        <v>9.1103400000000008</v>
      </c>
    </row>
    <row r="438" spans="1:13">
      <c r="A438" s="268">
        <v>428</v>
      </c>
      <c r="B438" s="277" t="s">
        <v>529</v>
      </c>
      <c r="C438" s="277">
        <v>1371.35</v>
      </c>
      <c r="D438" s="279">
        <v>1359.3</v>
      </c>
      <c r="E438" s="279">
        <v>1344.8</v>
      </c>
      <c r="F438" s="279">
        <v>1318.25</v>
      </c>
      <c r="G438" s="279">
        <v>1303.75</v>
      </c>
      <c r="H438" s="279">
        <v>1385.85</v>
      </c>
      <c r="I438" s="279">
        <v>1400.35</v>
      </c>
      <c r="J438" s="279">
        <v>1426.8999999999999</v>
      </c>
      <c r="K438" s="277">
        <v>1373.8</v>
      </c>
      <c r="L438" s="277">
        <v>1332.75</v>
      </c>
      <c r="M438" s="277">
        <v>0.29388999999999998</v>
      </c>
    </row>
    <row r="439" spans="1:13">
      <c r="A439" s="268">
        <v>429</v>
      </c>
      <c r="B439" s="277" t="s">
        <v>530</v>
      </c>
      <c r="C439" s="277">
        <v>429.05</v>
      </c>
      <c r="D439" s="279">
        <v>426.34999999999997</v>
      </c>
      <c r="E439" s="279">
        <v>421.74999999999994</v>
      </c>
      <c r="F439" s="279">
        <v>414.45</v>
      </c>
      <c r="G439" s="279">
        <v>409.84999999999997</v>
      </c>
      <c r="H439" s="279">
        <v>433.64999999999992</v>
      </c>
      <c r="I439" s="279">
        <v>438.24999999999994</v>
      </c>
      <c r="J439" s="279">
        <v>445.5499999999999</v>
      </c>
      <c r="K439" s="277">
        <v>430.95</v>
      </c>
      <c r="L439" s="277">
        <v>419.05</v>
      </c>
      <c r="M439" s="277">
        <v>0.37408999999999998</v>
      </c>
    </row>
    <row r="440" spans="1:13">
      <c r="A440" s="268">
        <v>430</v>
      </c>
      <c r="B440" s="277" t="s">
        <v>178</v>
      </c>
      <c r="C440" s="277">
        <v>518.5</v>
      </c>
      <c r="D440" s="279">
        <v>513.9666666666667</v>
      </c>
      <c r="E440" s="279">
        <v>507.93333333333339</v>
      </c>
      <c r="F440" s="279">
        <v>497.36666666666667</v>
      </c>
      <c r="G440" s="279">
        <v>491.33333333333337</v>
      </c>
      <c r="H440" s="279">
        <v>524.53333333333342</v>
      </c>
      <c r="I440" s="279">
        <v>530.56666666666672</v>
      </c>
      <c r="J440" s="279">
        <v>541.13333333333344</v>
      </c>
      <c r="K440" s="277">
        <v>520</v>
      </c>
      <c r="L440" s="277">
        <v>503.4</v>
      </c>
      <c r="M440" s="277">
        <v>100.80179</v>
      </c>
    </row>
    <row r="441" spans="1:13">
      <c r="A441" s="268">
        <v>431</v>
      </c>
      <c r="B441" s="277" t="s">
        <v>531</v>
      </c>
      <c r="C441" s="277">
        <v>290.89999999999998</v>
      </c>
      <c r="D441" s="279">
        <v>288.3</v>
      </c>
      <c r="E441" s="279">
        <v>279.60000000000002</v>
      </c>
      <c r="F441" s="279">
        <v>268.3</v>
      </c>
      <c r="G441" s="279">
        <v>259.60000000000002</v>
      </c>
      <c r="H441" s="279">
        <v>299.60000000000002</v>
      </c>
      <c r="I441" s="279">
        <v>308.29999999999995</v>
      </c>
      <c r="J441" s="279">
        <v>319.60000000000002</v>
      </c>
      <c r="K441" s="277">
        <v>297</v>
      </c>
      <c r="L441" s="277">
        <v>277</v>
      </c>
      <c r="M441" s="277">
        <v>5.2255200000000004</v>
      </c>
    </row>
    <row r="442" spans="1:13">
      <c r="A442" s="268">
        <v>432</v>
      </c>
      <c r="B442" s="277" t="s">
        <v>179</v>
      </c>
      <c r="C442" s="277">
        <v>479.05</v>
      </c>
      <c r="D442" s="279">
        <v>479.68333333333334</v>
      </c>
      <c r="E442" s="279">
        <v>461.56666666666666</v>
      </c>
      <c r="F442" s="279">
        <v>444.08333333333331</v>
      </c>
      <c r="G442" s="279">
        <v>425.96666666666664</v>
      </c>
      <c r="H442" s="279">
        <v>497.16666666666669</v>
      </c>
      <c r="I442" s="279">
        <v>515.2833333333333</v>
      </c>
      <c r="J442" s="279">
        <v>532.76666666666665</v>
      </c>
      <c r="K442" s="277">
        <v>497.8</v>
      </c>
      <c r="L442" s="277">
        <v>462.2</v>
      </c>
      <c r="M442" s="277">
        <v>56.163730000000001</v>
      </c>
    </row>
    <row r="443" spans="1:13">
      <c r="A443" s="268">
        <v>433</v>
      </c>
      <c r="B443" s="277" t="s">
        <v>532</v>
      </c>
      <c r="C443" s="277">
        <v>180.2</v>
      </c>
      <c r="D443" s="279">
        <v>180.58333333333334</v>
      </c>
      <c r="E443" s="279">
        <v>177.41666666666669</v>
      </c>
      <c r="F443" s="279">
        <v>174.63333333333335</v>
      </c>
      <c r="G443" s="279">
        <v>171.4666666666667</v>
      </c>
      <c r="H443" s="279">
        <v>183.36666666666667</v>
      </c>
      <c r="I443" s="279">
        <v>186.53333333333336</v>
      </c>
      <c r="J443" s="279">
        <v>189.31666666666666</v>
      </c>
      <c r="K443" s="277">
        <v>183.75</v>
      </c>
      <c r="L443" s="277">
        <v>177.8</v>
      </c>
      <c r="M443" s="277">
        <v>0.80134000000000005</v>
      </c>
    </row>
    <row r="444" spans="1:13">
      <c r="A444" s="268">
        <v>434</v>
      </c>
      <c r="B444" s="277" t="s">
        <v>533</v>
      </c>
      <c r="C444" s="277">
        <v>1414.5</v>
      </c>
      <c r="D444" s="279">
        <v>1406.75</v>
      </c>
      <c r="E444" s="279">
        <v>1395.5</v>
      </c>
      <c r="F444" s="279">
        <v>1376.5</v>
      </c>
      <c r="G444" s="279">
        <v>1365.25</v>
      </c>
      <c r="H444" s="279">
        <v>1425.75</v>
      </c>
      <c r="I444" s="279">
        <v>1437</v>
      </c>
      <c r="J444" s="279">
        <v>1456</v>
      </c>
      <c r="K444" s="277">
        <v>1418</v>
      </c>
      <c r="L444" s="277">
        <v>1387.75</v>
      </c>
      <c r="M444" s="277">
        <v>0.58438999999999997</v>
      </c>
    </row>
    <row r="445" spans="1:13">
      <c r="A445" s="268">
        <v>435</v>
      </c>
      <c r="B445" s="277" t="s">
        <v>534</v>
      </c>
      <c r="C445" s="277">
        <v>3.3</v>
      </c>
      <c r="D445" s="279">
        <v>3.2833333333333332</v>
      </c>
      <c r="E445" s="279">
        <v>3.2666666666666666</v>
      </c>
      <c r="F445" s="279">
        <v>3.2333333333333334</v>
      </c>
      <c r="G445" s="279">
        <v>3.2166666666666668</v>
      </c>
      <c r="H445" s="279">
        <v>3.3166666666666664</v>
      </c>
      <c r="I445" s="279">
        <v>3.333333333333333</v>
      </c>
      <c r="J445" s="279">
        <v>3.3666666666666663</v>
      </c>
      <c r="K445" s="277">
        <v>3.3</v>
      </c>
      <c r="L445" s="277">
        <v>3.25</v>
      </c>
      <c r="M445" s="277">
        <v>47.326839999999997</v>
      </c>
    </row>
    <row r="446" spans="1:13">
      <c r="A446" s="268">
        <v>436</v>
      </c>
      <c r="B446" s="277" t="s">
        <v>535</v>
      </c>
      <c r="C446" s="277">
        <v>117.6</v>
      </c>
      <c r="D446" s="279">
        <v>117.91666666666667</v>
      </c>
      <c r="E446" s="279">
        <v>116.43333333333334</v>
      </c>
      <c r="F446" s="279">
        <v>115.26666666666667</v>
      </c>
      <c r="G446" s="279">
        <v>113.78333333333333</v>
      </c>
      <c r="H446" s="279">
        <v>119.08333333333334</v>
      </c>
      <c r="I446" s="279">
        <v>120.56666666666666</v>
      </c>
      <c r="J446" s="279">
        <v>121.73333333333335</v>
      </c>
      <c r="K446" s="277">
        <v>119.4</v>
      </c>
      <c r="L446" s="277">
        <v>116.75</v>
      </c>
      <c r="M446" s="277">
        <v>1.1595599999999999</v>
      </c>
    </row>
    <row r="447" spans="1:13">
      <c r="A447" s="268">
        <v>437</v>
      </c>
      <c r="B447" s="277" t="s">
        <v>2593</v>
      </c>
      <c r="C447" s="277">
        <v>236</v>
      </c>
      <c r="D447" s="279">
        <v>232.41666666666666</v>
      </c>
      <c r="E447" s="279">
        <v>220.18333333333331</v>
      </c>
      <c r="F447" s="279">
        <v>204.36666666666665</v>
      </c>
      <c r="G447" s="279">
        <v>192.1333333333333</v>
      </c>
      <c r="H447" s="279">
        <v>248.23333333333332</v>
      </c>
      <c r="I447" s="279">
        <v>260.4666666666667</v>
      </c>
      <c r="J447" s="279">
        <v>276.2833333333333</v>
      </c>
      <c r="K447" s="277">
        <v>244.65</v>
      </c>
      <c r="L447" s="277">
        <v>216.6</v>
      </c>
      <c r="M447" s="277">
        <v>8.8367500000000003</v>
      </c>
    </row>
    <row r="448" spans="1:13">
      <c r="A448" s="268">
        <v>438</v>
      </c>
      <c r="B448" s="277" t="s">
        <v>536</v>
      </c>
      <c r="C448" s="277">
        <v>871.75</v>
      </c>
      <c r="D448" s="279">
        <v>867.6</v>
      </c>
      <c r="E448" s="279">
        <v>858.40000000000009</v>
      </c>
      <c r="F448" s="279">
        <v>845.05000000000007</v>
      </c>
      <c r="G448" s="279">
        <v>835.85000000000014</v>
      </c>
      <c r="H448" s="279">
        <v>880.95</v>
      </c>
      <c r="I448" s="279">
        <v>890.15000000000009</v>
      </c>
      <c r="J448" s="279">
        <v>903.5</v>
      </c>
      <c r="K448" s="277">
        <v>876.8</v>
      </c>
      <c r="L448" s="277">
        <v>854.25</v>
      </c>
      <c r="M448" s="277">
        <v>0.32332</v>
      </c>
    </row>
    <row r="449" spans="1:13">
      <c r="A449" s="268">
        <v>439</v>
      </c>
      <c r="B449" s="277" t="s">
        <v>282</v>
      </c>
      <c r="C449" s="277">
        <v>554.85</v>
      </c>
      <c r="D449" s="279">
        <v>562.83333333333337</v>
      </c>
      <c r="E449" s="279">
        <v>542.11666666666679</v>
      </c>
      <c r="F449" s="279">
        <v>529.38333333333344</v>
      </c>
      <c r="G449" s="279">
        <v>508.66666666666686</v>
      </c>
      <c r="H449" s="279">
        <v>575.56666666666672</v>
      </c>
      <c r="I449" s="279">
        <v>596.28333333333319</v>
      </c>
      <c r="J449" s="279">
        <v>609.01666666666665</v>
      </c>
      <c r="K449" s="277">
        <v>583.54999999999995</v>
      </c>
      <c r="L449" s="277">
        <v>550.1</v>
      </c>
      <c r="M449" s="277">
        <v>29.213950000000001</v>
      </c>
    </row>
    <row r="450" spans="1:13">
      <c r="A450" s="268">
        <v>440</v>
      </c>
      <c r="B450" s="277" t="s">
        <v>542</v>
      </c>
      <c r="C450" s="277">
        <v>48.65</v>
      </c>
      <c r="D450" s="279">
        <v>48.65</v>
      </c>
      <c r="E450" s="279">
        <v>46.5</v>
      </c>
      <c r="F450" s="279">
        <v>44.35</v>
      </c>
      <c r="G450" s="279">
        <v>42.2</v>
      </c>
      <c r="H450" s="279">
        <v>50.8</v>
      </c>
      <c r="I450" s="279">
        <v>52.949999999999989</v>
      </c>
      <c r="J450" s="279">
        <v>55.099999999999994</v>
      </c>
      <c r="K450" s="277">
        <v>50.8</v>
      </c>
      <c r="L450" s="277">
        <v>46.5</v>
      </c>
      <c r="M450" s="277">
        <v>15.997170000000001</v>
      </c>
    </row>
    <row r="451" spans="1:13">
      <c r="A451" s="268">
        <v>441</v>
      </c>
      <c r="B451" s="277" t="s">
        <v>2608</v>
      </c>
      <c r="C451" s="277">
        <v>11702.95</v>
      </c>
      <c r="D451" s="279">
        <v>11803.6</v>
      </c>
      <c r="E451" s="279">
        <v>11510.35</v>
      </c>
      <c r="F451" s="279">
        <v>11317.75</v>
      </c>
      <c r="G451" s="279">
        <v>11024.5</v>
      </c>
      <c r="H451" s="279">
        <v>11996.2</v>
      </c>
      <c r="I451" s="279">
        <v>12289.45</v>
      </c>
      <c r="J451" s="279">
        <v>12482.050000000001</v>
      </c>
      <c r="K451" s="277">
        <v>12096.85</v>
      </c>
      <c r="L451" s="277">
        <v>11611</v>
      </c>
      <c r="M451" s="277">
        <v>7.7600000000000004E-3</v>
      </c>
    </row>
    <row r="452" spans="1:13">
      <c r="A452" s="268">
        <v>442</v>
      </c>
      <c r="B452" s="277" t="s">
        <v>2613</v>
      </c>
      <c r="C452" s="277">
        <v>892.35</v>
      </c>
      <c r="D452" s="279">
        <v>901.76666666666677</v>
      </c>
      <c r="E452" s="279">
        <v>875.53333333333353</v>
      </c>
      <c r="F452" s="279">
        <v>858.71666666666681</v>
      </c>
      <c r="G452" s="279">
        <v>832.48333333333358</v>
      </c>
      <c r="H452" s="279">
        <v>918.58333333333348</v>
      </c>
      <c r="I452" s="279">
        <v>944.81666666666683</v>
      </c>
      <c r="J452" s="279">
        <v>961.63333333333344</v>
      </c>
      <c r="K452" s="277">
        <v>928</v>
      </c>
      <c r="L452" s="277">
        <v>884.95</v>
      </c>
      <c r="M452" s="277">
        <v>0.48798999999999998</v>
      </c>
    </row>
    <row r="453" spans="1:13">
      <c r="A453" s="268">
        <v>443</v>
      </c>
      <c r="B453" s="277" t="s">
        <v>3464</v>
      </c>
      <c r="C453" s="277">
        <v>542.4</v>
      </c>
      <c r="D453" s="279">
        <v>542.1</v>
      </c>
      <c r="E453" s="279">
        <v>537.85</v>
      </c>
      <c r="F453" s="279">
        <v>533.29999999999995</v>
      </c>
      <c r="G453" s="279">
        <v>529.04999999999995</v>
      </c>
      <c r="H453" s="279">
        <v>546.65000000000009</v>
      </c>
      <c r="I453" s="279">
        <v>550.90000000000009</v>
      </c>
      <c r="J453" s="279">
        <v>555.45000000000016</v>
      </c>
      <c r="K453" s="277">
        <v>546.35</v>
      </c>
      <c r="L453" s="277">
        <v>537.54999999999995</v>
      </c>
      <c r="M453" s="277">
        <v>21.279389999999999</v>
      </c>
    </row>
    <row r="454" spans="1:13">
      <c r="A454" s="268">
        <v>444</v>
      </c>
      <c r="B454" s="277" t="s">
        <v>182</v>
      </c>
      <c r="C454" s="277">
        <v>1268.6500000000001</v>
      </c>
      <c r="D454" s="279">
        <v>1277.7666666666667</v>
      </c>
      <c r="E454" s="279">
        <v>1256.8833333333332</v>
      </c>
      <c r="F454" s="279">
        <v>1245.1166666666666</v>
      </c>
      <c r="G454" s="279">
        <v>1224.2333333333331</v>
      </c>
      <c r="H454" s="279">
        <v>1289.5333333333333</v>
      </c>
      <c r="I454" s="279">
        <v>1310.416666666667</v>
      </c>
      <c r="J454" s="279">
        <v>1322.1833333333334</v>
      </c>
      <c r="K454" s="277">
        <v>1298.6500000000001</v>
      </c>
      <c r="L454" s="277">
        <v>1266</v>
      </c>
      <c r="M454" s="277">
        <v>3.5272299999999999</v>
      </c>
    </row>
    <row r="455" spans="1:13">
      <c r="A455" s="268">
        <v>445</v>
      </c>
      <c r="B455" s="277" t="s">
        <v>543</v>
      </c>
      <c r="C455" s="277">
        <v>894.8</v>
      </c>
      <c r="D455" s="279">
        <v>899.2833333333333</v>
      </c>
      <c r="E455" s="279">
        <v>880.56666666666661</v>
      </c>
      <c r="F455" s="279">
        <v>866.33333333333326</v>
      </c>
      <c r="G455" s="279">
        <v>847.61666666666656</v>
      </c>
      <c r="H455" s="279">
        <v>913.51666666666665</v>
      </c>
      <c r="I455" s="279">
        <v>932.23333333333335</v>
      </c>
      <c r="J455" s="279">
        <v>946.4666666666667</v>
      </c>
      <c r="K455" s="277">
        <v>918</v>
      </c>
      <c r="L455" s="277">
        <v>885.05</v>
      </c>
      <c r="M455" s="277">
        <v>0.86341000000000001</v>
      </c>
    </row>
    <row r="456" spans="1:13">
      <c r="A456" s="268">
        <v>446</v>
      </c>
      <c r="B456" s="277" t="s">
        <v>183</v>
      </c>
      <c r="C456" s="277">
        <v>151.44999999999999</v>
      </c>
      <c r="D456" s="279">
        <v>151.43333333333334</v>
      </c>
      <c r="E456" s="279">
        <v>148.56666666666666</v>
      </c>
      <c r="F456" s="279">
        <v>145.68333333333334</v>
      </c>
      <c r="G456" s="279">
        <v>142.81666666666666</v>
      </c>
      <c r="H456" s="279">
        <v>154.31666666666666</v>
      </c>
      <c r="I456" s="279">
        <v>157.18333333333334</v>
      </c>
      <c r="J456" s="279">
        <v>160.06666666666666</v>
      </c>
      <c r="K456" s="277">
        <v>154.30000000000001</v>
      </c>
      <c r="L456" s="277">
        <v>148.55000000000001</v>
      </c>
      <c r="M456" s="277">
        <v>850.57870000000003</v>
      </c>
    </row>
    <row r="457" spans="1:13">
      <c r="A457" s="268">
        <v>447</v>
      </c>
      <c r="B457" s="277" t="s">
        <v>184</v>
      </c>
      <c r="C457" s="277">
        <v>66.55</v>
      </c>
      <c r="D457" s="279">
        <v>65.816666666666677</v>
      </c>
      <c r="E457" s="279">
        <v>63.633333333333354</v>
      </c>
      <c r="F457" s="279">
        <v>60.716666666666676</v>
      </c>
      <c r="G457" s="279">
        <v>58.533333333333353</v>
      </c>
      <c r="H457" s="279">
        <v>68.733333333333348</v>
      </c>
      <c r="I457" s="279">
        <v>70.916666666666657</v>
      </c>
      <c r="J457" s="279">
        <v>73.833333333333357</v>
      </c>
      <c r="K457" s="277">
        <v>68</v>
      </c>
      <c r="L457" s="277">
        <v>62.9</v>
      </c>
      <c r="M457" s="277">
        <v>117.42086999999999</v>
      </c>
    </row>
    <row r="458" spans="1:13">
      <c r="A458" s="268">
        <v>448</v>
      </c>
      <c r="B458" s="277" t="s">
        <v>185</v>
      </c>
      <c r="C458" s="277">
        <v>56.8</v>
      </c>
      <c r="D458" s="279">
        <v>57.216666666666661</v>
      </c>
      <c r="E458" s="279">
        <v>56.133333333333326</v>
      </c>
      <c r="F458" s="279">
        <v>55.466666666666661</v>
      </c>
      <c r="G458" s="279">
        <v>54.383333333333326</v>
      </c>
      <c r="H458" s="279">
        <v>57.883333333333326</v>
      </c>
      <c r="I458" s="279">
        <v>58.966666666666654</v>
      </c>
      <c r="J458" s="279">
        <v>59.633333333333326</v>
      </c>
      <c r="K458" s="277">
        <v>58.3</v>
      </c>
      <c r="L458" s="277">
        <v>56.55</v>
      </c>
      <c r="M458" s="277">
        <v>182.17195000000001</v>
      </c>
    </row>
    <row r="459" spans="1:13">
      <c r="A459" s="268">
        <v>449</v>
      </c>
      <c r="B459" s="277" t="s">
        <v>186</v>
      </c>
      <c r="C459" s="277">
        <v>404.6</v>
      </c>
      <c r="D459" s="279">
        <v>405.76666666666665</v>
      </c>
      <c r="E459" s="279">
        <v>401.5333333333333</v>
      </c>
      <c r="F459" s="279">
        <v>398.46666666666664</v>
      </c>
      <c r="G459" s="279">
        <v>394.23333333333329</v>
      </c>
      <c r="H459" s="279">
        <v>408.83333333333331</v>
      </c>
      <c r="I459" s="279">
        <v>413.06666666666666</v>
      </c>
      <c r="J459" s="279">
        <v>416.13333333333333</v>
      </c>
      <c r="K459" s="277">
        <v>410</v>
      </c>
      <c r="L459" s="277">
        <v>402.7</v>
      </c>
      <c r="M459" s="277">
        <v>99.874120000000005</v>
      </c>
    </row>
    <row r="460" spans="1:13">
      <c r="A460" s="268">
        <v>450</v>
      </c>
      <c r="B460" s="277" t="s">
        <v>2624</v>
      </c>
      <c r="C460" s="277">
        <v>24</v>
      </c>
      <c r="D460" s="279">
        <v>24</v>
      </c>
      <c r="E460" s="279">
        <v>23.85</v>
      </c>
      <c r="F460" s="279">
        <v>23.700000000000003</v>
      </c>
      <c r="G460" s="279">
        <v>23.550000000000004</v>
      </c>
      <c r="H460" s="279">
        <v>24.15</v>
      </c>
      <c r="I460" s="279">
        <v>24.299999999999997</v>
      </c>
      <c r="J460" s="279">
        <v>24.449999999999996</v>
      </c>
      <c r="K460" s="277">
        <v>24.15</v>
      </c>
      <c r="L460" s="277">
        <v>23.85</v>
      </c>
      <c r="M460" s="277">
        <v>12.806559999999999</v>
      </c>
    </row>
    <row r="461" spans="1:13">
      <c r="A461" s="268">
        <v>451</v>
      </c>
      <c r="B461" s="277" t="s">
        <v>537</v>
      </c>
      <c r="C461" s="277">
        <v>886.15</v>
      </c>
      <c r="D461" s="279">
        <v>878.48333333333323</v>
      </c>
      <c r="E461" s="279">
        <v>868.71666666666647</v>
      </c>
      <c r="F461" s="279">
        <v>851.28333333333319</v>
      </c>
      <c r="G461" s="279">
        <v>841.51666666666642</v>
      </c>
      <c r="H461" s="279">
        <v>895.91666666666652</v>
      </c>
      <c r="I461" s="279">
        <v>905.68333333333317</v>
      </c>
      <c r="J461" s="279">
        <v>923.11666666666656</v>
      </c>
      <c r="K461" s="277">
        <v>888.25</v>
      </c>
      <c r="L461" s="277">
        <v>861.05</v>
      </c>
      <c r="M461" s="277">
        <v>0.27873999999999999</v>
      </c>
    </row>
    <row r="462" spans="1:13">
      <c r="A462" s="268">
        <v>452</v>
      </c>
      <c r="B462" s="277" t="s">
        <v>538</v>
      </c>
      <c r="C462" s="277">
        <v>400.45</v>
      </c>
      <c r="D462" s="279">
        <v>397.45</v>
      </c>
      <c r="E462" s="279">
        <v>390.2</v>
      </c>
      <c r="F462" s="279">
        <v>379.95</v>
      </c>
      <c r="G462" s="279">
        <v>372.7</v>
      </c>
      <c r="H462" s="279">
        <v>407.7</v>
      </c>
      <c r="I462" s="279">
        <v>414.95</v>
      </c>
      <c r="J462" s="279">
        <v>425.2</v>
      </c>
      <c r="K462" s="277">
        <v>404.7</v>
      </c>
      <c r="L462" s="277">
        <v>387.2</v>
      </c>
      <c r="M462" s="277">
        <v>0.28938999999999998</v>
      </c>
    </row>
    <row r="463" spans="1:13">
      <c r="A463" s="268">
        <v>453</v>
      </c>
      <c r="B463" s="277" t="s">
        <v>187</v>
      </c>
      <c r="C463" s="277">
        <v>2503</v>
      </c>
      <c r="D463" s="279">
        <v>2495.9666666666667</v>
      </c>
      <c r="E463" s="279">
        <v>2484.3333333333335</v>
      </c>
      <c r="F463" s="279">
        <v>2465.666666666667</v>
      </c>
      <c r="G463" s="279">
        <v>2454.0333333333338</v>
      </c>
      <c r="H463" s="279">
        <v>2514.6333333333332</v>
      </c>
      <c r="I463" s="279">
        <v>2526.2666666666664</v>
      </c>
      <c r="J463" s="279">
        <v>2544.9333333333329</v>
      </c>
      <c r="K463" s="277">
        <v>2507.6</v>
      </c>
      <c r="L463" s="277">
        <v>2477.3000000000002</v>
      </c>
      <c r="M463" s="277">
        <v>30.740130000000001</v>
      </c>
    </row>
    <row r="464" spans="1:13">
      <c r="A464" s="268">
        <v>454</v>
      </c>
      <c r="B464" s="277" t="s">
        <v>544</v>
      </c>
      <c r="C464" s="277">
        <v>2384.6</v>
      </c>
      <c r="D464" s="279">
        <v>2388.4666666666667</v>
      </c>
      <c r="E464" s="279">
        <v>2361.9833333333336</v>
      </c>
      <c r="F464" s="279">
        <v>2339.3666666666668</v>
      </c>
      <c r="G464" s="279">
        <v>2312.8833333333337</v>
      </c>
      <c r="H464" s="279">
        <v>2411.0833333333335</v>
      </c>
      <c r="I464" s="279">
        <v>2437.5666666666662</v>
      </c>
      <c r="J464" s="279">
        <v>2460.1833333333334</v>
      </c>
      <c r="K464" s="277">
        <v>2414.9499999999998</v>
      </c>
      <c r="L464" s="277">
        <v>2365.85</v>
      </c>
      <c r="M464" s="277">
        <v>0.12264</v>
      </c>
    </row>
    <row r="465" spans="1:13">
      <c r="A465" s="268">
        <v>455</v>
      </c>
      <c r="B465" s="277" t="s">
        <v>188</v>
      </c>
      <c r="C465" s="277">
        <v>792</v>
      </c>
      <c r="D465" s="279">
        <v>790.08333333333337</v>
      </c>
      <c r="E465" s="279">
        <v>785.91666666666674</v>
      </c>
      <c r="F465" s="279">
        <v>779.83333333333337</v>
      </c>
      <c r="G465" s="279">
        <v>775.66666666666674</v>
      </c>
      <c r="H465" s="279">
        <v>796.16666666666674</v>
      </c>
      <c r="I465" s="279">
        <v>800.33333333333348</v>
      </c>
      <c r="J465" s="279">
        <v>806.41666666666674</v>
      </c>
      <c r="K465" s="277">
        <v>794.25</v>
      </c>
      <c r="L465" s="277">
        <v>784</v>
      </c>
      <c r="M465" s="277">
        <v>42.794530000000002</v>
      </c>
    </row>
    <row r="466" spans="1:13">
      <c r="A466" s="268">
        <v>456</v>
      </c>
      <c r="B466" s="277" t="s">
        <v>546</v>
      </c>
      <c r="C466" s="277">
        <v>770.05</v>
      </c>
      <c r="D466" s="279">
        <v>768.86666666666667</v>
      </c>
      <c r="E466" s="279">
        <v>762.73333333333335</v>
      </c>
      <c r="F466" s="279">
        <v>755.41666666666663</v>
      </c>
      <c r="G466" s="279">
        <v>749.2833333333333</v>
      </c>
      <c r="H466" s="279">
        <v>776.18333333333339</v>
      </c>
      <c r="I466" s="279">
        <v>782.31666666666683</v>
      </c>
      <c r="J466" s="279">
        <v>789.63333333333344</v>
      </c>
      <c r="K466" s="277">
        <v>775</v>
      </c>
      <c r="L466" s="277">
        <v>761.55</v>
      </c>
      <c r="M466" s="277">
        <v>0.15937000000000001</v>
      </c>
    </row>
    <row r="467" spans="1:13">
      <c r="A467" s="268">
        <v>457</v>
      </c>
      <c r="B467" s="277" t="s">
        <v>547</v>
      </c>
      <c r="C467" s="277">
        <v>788.4</v>
      </c>
      <c r="D467" s="279">
        <v>788.03333333333342</v>
      </c>
      <c r="E467" s="279">
        <v>781.06666666666683</v>
      </c>
      <c r="F467" s="279">
        <v>773.73333333333346</v>
      </c>
      <c r="G467" s="279">
        <v>766.76666666666688</v>
      </c>
      <c r="H467" s="279">
        <v>795.36666666666679</v>
      </c>
      <c r="I467" s="279">
        <v>802.33333333333326</v>
      </c>
      <c r="J467" s="279">
        <v>809.66666666666674</v>
      </c>
      <c r="K467" s="277">
        <v>795</v>
      </c>
      <c r="L467" s="277">
        <v>780.7</v>
      </c>
      <c r="M467" s="277">
        <v>0.73704999999999998</v>
      </c>
    </row>
    <row r="468" spans="1:13">
      <c r="A468" s="268">
        <v>458</v>
      </c>
      <c r="B468" s="277" t="s">
        <v>552</v>
      </c>
      <c r="C468" s="277">
        <v>636.79999999999995</v>
      </c>
      <c r="D468" s="279">
        <v>632.7166666666667</v>
      </c>
      <c r="E468" s="279">
        <v>625.43333333333339</v>
      </c>
      <c r="F468" s="279">
        <v>614.06666666666672</v>
      </c>
      <c r="G468" s="279">
        <v>606.78333333333342</v>
      </c>
      <c r="H468" s="279">
        <v>644.08333333333337</v>
      </c>
      <c r="I468" s="279">
        <v>651.36666666666667</v>
      </c>
      <c r="J468" s="279">
        <v>662.73333333333335</v>
      </c>
      <c r="K468" s="277">
        <v>640</v>
      </c>
      <c r="L468" s="277">
        <v>621.35</v>
      </c>
      <c r="M468" s="277">
        <v>1.6662399999999999</v>
      </c>
    </row>
    <row r="469" spans="1:13">
      <c r="A469" s="268">
        <v>459</v>
      </c>
      <c r="B469" s="277" t="s">
        <v>548</v>
      </c>
      <c r="C469" s="277">
        <v>41.5</v>
      </c>
      <c r="D469" s="279">
        <v>41.699999999999996</v>
      </c>
      <c r="E469" s="279">
        <v>40.599999999999994</v>
      </c>
      <c r="F469" s="279">
        <v>39.699999999999996</v>
      </c>
      <c r="G469" s="279">
        <v>38.599999999999994</v>
      </c>
      <c r="H469" s="279">
        <v>42.599999999999994</v>
      </c>
      <c r="I469" s="279">
        <v>43.7</v>
      </c>
      <c r="J469" s="279">
        <v>44.599999999999994</v>
      </c>
      <c r="K469" s="277">
        <v>42.8</v>
      </c>
      <c r="L469" s="277">
        <v>40.799999999999997</v>
      </c>
      <c r="M469" s="277">
        <v>4.6566200000000002</v>
      </c>
    </row>
    <row r="470" spans="1:13">
      <c r="A470" s="268">
        <v>460</v>
      </c>
      <c r="B470" s="277" t="s">
        <v>549</v>
      </c>
      <c r="C470" s="277">
        <v>1158.7</v>
      </c>
      <c r="D470" s="279">
        <v>1157.9166666666667</v>
      </c>
      <c r="E470" s="279">
        <v>1135.7833333333335</v>
      </c>
      <c r="F470" s="279">
        <v>1112.8666666666668</v>
      </c>
      <c r="G470" s="279">
        <v>1090.7333333333336</v>
      </c>
      <c r="H470" s="279">
        <v>1180.8333333333335</v>
      </c>
      <c r="I470" s="279">
        <v>1202.9666666666667</v>
      </c>
      <c r="J470" s="279">
        <v>1225.8833333333334</v>
      </c>
      <c r="K470" s="277">
        <v>1180.05</v>
      </c>
      <c r="L470" s="277">
        <v>1135</v>
      </c>
      <c r="M470" s="277">
        <v>0.80571000000000004</v>
      </c>
    </row>
    <row r="471" spans="1:13">
      <c r="A471" s="268">
        <v>461</v>
      </c>
      <c r="B471" s="277" t="s">
        <v>189</v>
      </c>
      <c r="C471" s="277">
        <v>1181.7</v>
      </c>
      <c r="D471" s="279">
        <v>1178.4666666666665</v>
      </c>
      <c r="E471" s="279">
        <v>1167.9333333333329</v>
      </c>
      <c r="F471" s="279">
        <v>1154.1666666666665</v>
      </c>
      <c r="G471" s="279">
        <v>1143.633333333333</v>
      </c>
      <c r="H471" s="279">
        <v>1192.2333333333329</v>
      </c>
      <c r="I471" s="279">
        <v>1202.7666666666662</v>
      </c>
      <c r="J471" s="279">
        <v>1216.5333333333328</v>
      </c>
      <c r="K471" s="277">
        <v>1189</v>
      </c>
      <c r="L471" s="277">
        <v>1164.7</v>
      </c>
      <c r="M471" s="277">
        <v>24.637350000000001</v>
      </c>
    </row>
    <row r="472" spans="1:13">
      <c r="A472" s="268">
        <v>462</v>
      </c>
      <c r="B472" s="277" t="s">
        <v>190</v>
      </c>
      <c r="C472" s="277">
        <v>2843.05</v>
      </c>
      <c r="D472" s="279">
        <v>2841.7333333333336</v>
      </c>
      <c r="E472" s="279">
        <v>2818.666666666667</v>
      </c>
      <c r="F472" s="279">
        <v>2794.2833333333333</v>
      </c>
      <c r="G472" s="279">
        <v>2771.2166666666667</v>
      </c>
      <c r="H472" s="279">
        <v>2866.1166666666672</v>
      </c>
      <c r="I472" s="279">
        <v>2889.1833333333338</v>
      </c>
      <c r="J472" s="279">
        <v>2913.5666666666675</v>
      </c>
      <c r="K472" s="277">
        <v>2864.8</v>
      </c>
      <c r="L472" s="277">
        <v>2817.35</v>
      </c>
      <c r="M472" s="277">
        <v>5.1875200000000001</v>
      </c>
    </row>
    <row r="473" spans="1:13">
      <c r="A473" s="268">
        <v>463</v>
      </c>
      <c r="B473" s="277" t="s">
        <v>191</v>
      </c>
      <c r="C473" s="277">
        <v>327.55</v>
      </c>
      <c r="D473" s="279">
        <v>330.68333333333334</v>
      </c>
      <c r="E473" s="279">
        <v>323.36666666666667</v>
      </c>
      <c r="F473" s="279">
        <v>319.18333333333334</v>
      </c>
      <c r="G473" s="279">
        <v>311.86666666666667</v>
      </c>
      <c r="H473" s="279">
        <v>334.86666666666667</v>
      </c>
      <c r="I473" s="279">
        <v>342.18333333333339</v>
      </c>
      <c r="J473" s="279">
        <v>346.36666666666667</v>
      </c>
      <c r="K473" s="277">
        <v>338</v>
      </c>
      <c r="L473" s="277">
        <v>326.5</v>
      </c>
      <c r="M473" s="277">
        <v>10.879860000000001</v>
      </c>
    </row>
    <row r="474" spans="1:13">
      <c r="A474" s="268">
        <v>464</v>
      </c>
      <c r="B474" s="277" t="s">
        <v>550</v>
      </c>
      <c r="C474" s="277">
        <v>755.4</v>
      </c>
      <c r="D474" s="279">
        <v>753.23333333333323</v>
      </c>
      <c r="E474" s="279">
        <v>737.46666666666647</v>
      </c>
      <c r="F474" s="279">
        <v>719.53333333333319</v>
      </c>
      <c r="G474" s="279">
        <v>703.76666666666642</v>
      </c>
      <c r="H474" s="279">
        <v>771.16666666666652</v>
      </c>
      <c r="I474" s="279">
        <v>786.93333333333317</v>
      </c>
      <c r="J474" s="279">
        <v>804.86666666666656</v>
      </c>
      <c r="K474" s="277">
        <v>769</v>
      </c>
      <c r="L474" s="277">
        <v>735.3</v>
      </c>
      <c r="M474" s="277">
        <v>9.8369499999999999</v>
      </c>
    </row>
    <row r="475" spans="1:13">
      <c r="A475" s="268">
        <v>465</v>
      </c>
      <c r="B475" s="245" t="s">
        <v>551</v>
      </c>
      <c r="C475" s="277">
        <v>6.85</v>
      </c>
      <c r="D475" s="279">
        <v>6.8666666666666671</v>
      </c>
      <c r="E475" s="279">
        <v>6.7833333333333341</v>
      </c>
      <c r="F475" s="279">
        <v>6.7166666666666668</v>
      </c>
      <c r="G475" s="279">
        <v>6.6333333333333337</v>
      </c>
      <c r="H475" s="279">
        <v>6.9333333333333345</v>
      </c>
      <c r="I475" s="279">
        <v>7.0166666666666666</v>
      </c>
      <c r="J475" s="279">
        <v>7.0833333333333348</v>
      </c>
      <c r="K475" s="277">
        <v>6.95</v>
      </c>
      <c r="L475" s="277">
        <v>6.8</v>
      </c>
      <c r="M475" s="277">
        <v>68.83802</v>
      </c>
    </row>
    <row r="476" spans="1:13">
      <c r="A476" s="268">
        <v>466</v>
      </c>
      <c r="B476" s="245" t="s">
        <v>539</v>
      </c>
      <c r="C476" s="277">
        <v>6233.6</v>
      </c>
      <c r="D476" s="279">
        <v>6272.1833333333334</v>
      </c>
      <c r="E476" s="279">
        <v>6086.416666666667</v>
      </c>
      <c r="F476" s="279">
        <v>5939.2333333333336</v>
      </c>
      <c r="G476" s="279">
        <v>5753.4666666666672</v>
      </c>
      <c r="H476" s="279">
        <v>6419.3666666666668</v>
      </c>
      <c r="I476" s="279">
        <v>6605.1333333333332</v>
      </c>
      <c r="J476" s="279">
        <v>6752.3166666666666</v>
      </c>
      <c r="K476" s="277">
        <v>6457.95</v>
      </c>
      <c r="L476" s="277">
        <v>6125</v>
      </c>
      <c r="M476" s="277">
        <v>7.0669999999999997E-2</v>
      </c>
    </row>
    <row r="477" spans="1:13">
      <c r="A477" s="268">
        <v>467</v>
      </c>
      <c r="B477" s="245" t="s">
        <v>541</v>
      </c>
      <c r="C477" s="277">
        <v>30.7</v>
      </c>
      <c r="D477" s="279">
        <v>30.916666666666668</v>
      </c>
      <c r="E477" s="279">
        <v>30.133333333333336</v>
      </c>
      <c r="F477" s="279">
        <v>29.56666666666667</v>
      </c>
      <c r="G477" s="279">
        <v>28.783333333333339</v>
      </c>
      <c r="H477" s="279">
        <v>31.483333333333334</v>
      </c>
      <c r="I477" s="279">
        <v>32.266666666666666</v>
      </c>
      <c r="J477" s="279">
        <v>32.833333333333329</v>
      </c>
      <c r="K477" s="277">
        <v>31.7</v>
      </c>
      <c r="L477" s="277">
        <v>30.35</v>
      </c>
      <c r="M477" s="277">
        <v>30.231359999999999</v>
      </c>
    </row>
    <row r="478" spans="1:13">
      <c r="A478" s="268">
        <v>468</v>
      </c>
      <c r="B478" s="245" t="s">
        <v>192</v>
      </c>
      <c r="C478" s="277">
        <v>462.15</v>
      </c>
      <c r="D478" s="279">
        <v>462.65000000000003</v>
      </c>
      <c r="E478" s="279">
        <v>453.30000000000007</v>
      </c>
      <c r="F478" s="279">
        <v>444.45000000000005</v>
      </c>
      <c r="G478" s="279">
        <v>435.10000000000008</v>
      </c>
      <c r="H478" s="279">
        <v>471.50000000000006</v>
      </c>
      <c r="I478" s="279">
        <v>480.85000000000008</v>
      </c>
      <c r="J478" s="279">
        <v>489.70000000000005</v>
      </c>
      <c r="K478" s="277">
        <v>472</v>
      </c>
      <c r="L478" s="277">
        <v>453.8</v>
      </c>
      <c r="M478" s="277">
        <v>44.884239999999998</v>
      </c>
    </row>
    <row r="479" spans="1:13">
      <c r="A479" s="268">
        <v>469</v>
      </c>
      <c r="B479" s="245" t="s">
        <v>540</v>
      </c>
      <c r="C479" s="277">
        <v>224</v>
      </c>
      <c r="D479" s="279">
        <v>225.29999999999998</v>
      </c>
      <c r="E479" s="279">
        <v>220.69999999999996</v>
      </c>
      <c r="F479" s="279">
        <v>217.39999999999998</v>
      </c>
      <c r="G479" s="279">
        <v>212.79999999999995</v>
      </c>
      <c r="H479" s="279">
        <v>228.59999999999997</v>
      </c>
      <c r="I479" s="279">
        <v>233.2</v>
      </c>
      <c r="J479" s="279">
        <v>236.49999999999997</v>
      </c>
      <c r="K479" s="277">
        <v>229.9</v>
      </c>
      <c r="L479" s="277">
        <v>222</v>
      </c>
      <c r="M479" s="277">
        <v>0.35265000000000002</v>
      </c>
    </row>
    <row r="480" spans="1:13">
      <c r="A480" s="268">
        <v>470</v>
      </c>
      <c r="B480" s="245" t="s">
        <v>193</v>
      </c>
      <c r="C480" s="277">
        <v>1031.3499999999999</v>
      </c>
      <c r="D480" s="279">
        <v>1039.2166666666665</v>
      </c>
      <c r="E480" s="279">
        <v>1020.133333333333</v>
      </c>
      <c r="F480" s="279">
        <v>1008.9166666666665</v>
      </c>
      <c r="G480" s="279">
        <v>989.83333333333303</v>
      </c>
      <c r="H480" s="279">
        <v>1050.4333333333329</v>
      </c>
      <c r="I480" s="279">
        <v>1069.5166666666664</v>
      </c>
      <c r="J480" s="279">
        <v>1080.7333333333329</v>
      </c>
      <c r="K480" s="277">
        <v>1058.3</v>
      </c>
      <c r="L480" s="277">
        <v>1028</v>
      </c>
      <c r="M480" s="277">
        <v>6.3031199999999998</v>
      </c>
    </row>
    <row r="481" spans="1:13">
      <c r="A481" s="268">
        <v>471</v>
      </c>
      <c r="B481" s="245" t="s">
        <v>553</v>
      </c>
      <c r="C481" s="277">
        <v>13.5</v>
      </c>
      <c r="D481" s="279">
        <v>13.566666666666668</v>
      </c>
      <c r="E481" s="279">
        <v>13.333333333333336</v>
      </c>
      <c r="F481" s="277">
        <v>13.166666666666668</v>
      </c>
      <c r="G481" s="279">
        <v>12.933333333333335</v>
      </c>
      <c r="H481" s="279">
        <v>13.733333333333336</v>
      </c>
      <c r="I481" s="277">
        <v>13.966666666666667</v>
      </c>
      <c r="J481" s="279">
        <v>14.133333333333336</v>
      </c>
      <c r="K481" s="279">
        <v>13.8</v>
      </c>
      <c r="L481" s="277">
        <v>13.4</v>
      </c>
      <c r="M481" s="279">
        <v>15.9366</v>
      </c>
    </row>
    <row r="482" spans="1:13">
      <c r="A482" s="268">
        <v>472</v>
      </c>
      <c r="B482" s="245" t="s">
        <v>554</v>
      </c>
      <c r="C482" s="277">
        <v>339.35</v>
      </c>
      <c r="D482" s="279">
        <v>340.33333333333331</v>
      </c>
      <c r="E482" s="279">
        <v>335.26666666666665</v>
      </c>
      <c r="F482" s="277">
        <v>331.18333333333334</v>
      </c>
      <c r="G482" s="279">
        <v>326.11666666666667</v>
      </c>
      <c r="H482" s="279">
        <v>344.41666666666663</v>
      </c>
      <c r="I482" s="277">
        <v>349.48333333333335</v>
      </c>
      <c r="J482" s="279">
        <v>353.56666666666661</v>
      </c>
      <c r="K482" s="279">
        <v>345.4</v>
      </c>
      <c r="L482" s="277">
        <v>336.25</v>
      </c>
      <c r="M482" s="279">
        <v>1.00502</v>
      </c>
    </row>
    <row r="483" spans="1:13">
      <c r="A483" s="268">
        <v>473</v>
      </c>
      <c r="B483" s="245" t="s">
        <v>194</v>
      </c>
      <c r="C483" s="245">
        <v>229.65</v>
      </c>
      <c r="D483" s="289">
        <v>231.16666666666666</v>
      </c>
      <c r="E483" s="289">
        <v>226.58333333333331</v>
      </c>
      <c r="F483" s="289">
        <v>223.51666666666665</v>
      </c>
      <c r="G483" s="289">
        <v>218.93333333333331</v>
      </c>
      <c r="H483" s="289">
        <v>234.23333333333332</v>
      </c>
      <c r="I483" s="289">
        <v>238.81666666666663</v>
      </c>
      <c r="J483" s="289">
        <v>241.88333333333333</v>
      </c>
      <c r="K483" s="289">
        <v>235.75</v>
      </c>
      <c r="L483" s="289">
        <v>228.1</v>
      </c>
      <c r="M483" s="289">
        <v>7.3579800000000004</v>
      </c>
    </row>
    <row r="484" spans="1:13">
      <c r="A484" s="268">
        <v>474</v>
      </c>
      <c r="B484" s="245" t="s">
        <v>3098</v>
      </c>
      <c r="C484" s="245">
        <v>33.950000000000003</v>
      </c>
      <c r="D484" s="289">
        <v>34.083333333333336</v>
      </c>
      <c r="E484" s="289">
        <v>33.666666666666671</v>
      </c>
      <c r="F484" s="289">
        <v>33.383333333333333</v>
      </c>
      <c r="G484" s="289">
        <v>32.966666666666669</v>
      </c>
      <c r="H484" s="289">
        <v>34.366666666666674</v>
      </c>
      <c r="I484" s="289">
        <v>34.783333333333346</v>
      </c>
      <c r="J484" s="289">
        <v>35.066666666666677</v>
      </c>
      <c r="K484" s="289">
        <v>34.5</v>
      </c>
      <c r="L484" s="289">
        <v>33.799999999999997</v>
      </c>
      <c r="M484" s="289">
        <v>5.3365</v>
      </c>
    </row>
    <row r="485" spans="1:13">
      <c r="A485" s="268">
        <v>475</v>
      </c>
      <c r="B485" s="245" t="s">
        <v>195</v>
      </c>
      <c r="C485" s="289">
        <v>3974.9</v>
      </c>
      <c r="D485" s="289">
        <v>3959.6</v>
      </c>
      <c r="E485" s="289">
        <v>3935.35</v>
      </c>
      <c r="F485" s="289">
        <v>3895.8</v>
      </c>
      <c r="G485" s="289">
        <v>3871.55</v>
      </c>
      <c r="H485" s="289">
        <v>3999.1499999999996</v>
      </c>
      <c r="I485" s="289">
        <v>4023.3999999999996</v>
      </c>
      <c r="J485" s="289">
        <v>4062.9499999999994</v>
      </c>
      <c r="K485" s="289">
        <v>3983.85</v>
      </c>
      <c r="L485" s="289">
        <v>3920.05</v>
      </c>
      <c r="M485" s="289">
        <v>4.18072</v>
      </c>
    </row>
    <row r="486" spans="1:13">
      <c r="A486" s="268">
        <v>476</v>
      </c>
      <c r="B486" s="245" t="s">
        <v>196</v>
      </c>
      <c r="C486" s="289">
        <v>27.9</v>
      </c>
      <c r="D486" s="289">
        <v>27.849999999999998</v>
      </c>
      <c r="E486" s="289">
        <v>27.349999999999994</v>
      </c>
      <c r="F486" s="289">
        <v>26.799999999999997</v>
      </c>
      <c r="G486" s="289">
        <v>26.299999999999994</v>
      </c>
      <c r="H486" s="289">
        <v>28.399999999999995</v>
      </c>
      <c r="I486" s="289">
        <v>28.900000000000002</v>
      </c>
      <c r="J486" s="289">
        <v>29.449999999999996</v>
      </c>
      <c r="K486" s="289">
        <v>28.35</v>
      </c>
      <c r="L486" s="289">
        <v>27.3</v>
      </c>
      <c r="M486" s="289">
        <v>28.942309999999999</v>
      </c>
    </row>
    <row r="487" spans="1:13">
      <c r="A487" s="268">
        <v>477</v>
      </c>
      <c r="B487" s="245" t="s">
        <v>197</v>
      </c>
      <c r="C487" s="289">
        <v>528.5</v>
      </c>
      <c r="D487" s="289">
        <v>527.9</v>
      </c>
      <c r="E487" s="289">
        <v>522.54999999999995</v>
      </c>
      <c r="F487" s="289">
        <v>516.6</v>
      </c>
      <c r="G487" s="289">
        <v>511.25</v>
      </c>
      <c r="H487" s="289">
        <v>533.84999999999991</v>
      </c>
      <c r="I487" s="289">
        <v>539.20000000000005</v>
      </c>
      <c r="J487" s="289">
        <v>545.14999999999986</v>
      </c>
      <c r="K487" s="289">
        <v>533.25</v>
      </c>
      <c r="L487" s="289">
        <v>521.95000000000005</v>
      </c>
      <c r="M487" s="289">
        <v>39.61768</v>
      </c>
    </row>
    <row r="488" spans="1:13">
      <c r="A488" s="268">
        <v>478</v>
      </c>
      <c r="B488" s="245" t="s">
        <v>560</v>
      </c>
      <c r="C488" s="289">
        <v>1833.7</v>
      </c>
      <c r="D488" s="289">
        <v>1843.9833333333333</v>
      </c>
      <c r="E488" s="289">
        <v>1809.9666666666667</v>
      </c>
      <c r="F488" s="289">
        <v>1786.2333333333333</v>
      </c>
      <c r="G488" s="289">
        <v>1752.2166666666667</v>
      </c>
      <c r="H488" s="289">
        <v>1867.7166666666667</v>
      </c>
      <c r="I488" s="289">
        <v>1901.7333333333336</v>
      </c>
      <c r="J488" s="289">
        <v>1925.4666666666667</v>
      </c>
      <c r="K488" s="289">
        <v>1878</v>
      </c>
      <c r="L488" s="289">
        <v>1820.25</v>
      </c>
      <c r="M488" s="289">
        <v>0.31291999999999998</v>
      </c>
    </row>
    <row r="489" spans="1:13">
      <c r="A489" s="268">
        <v>479</v>
      </c>
      <c r="B489" s="245" t="s">
        <v>561</v>
      </c>
      <c r="C489" s="289">
        <v>26.25</v>
      </c>
      <c r="D489" s="289">
        <v>26.466666666666669</v>
      </c>
      <c r="E489" s="289">
        <v>25.883333333333336</v>
      </c>
      <c r="F489" s="289">
        <v>25.516666666666669</v>
      </c>
      <c r="G489" s="289">
        <v>24.933333333333337</v>
      </c>
      <c r="H489" s="289">
        <v>26.833333333333336</v>
      </c>
      <c r="I489" s="289">
        <v>27.416666666666664</v>
      </c>
      <c r="J489" s="289">
        <v>27.783333333333335</v>
      </c>
      <c r="K489" s="289">
        <v>27.05</v>
      </c>
      <c r="L489" s="289">
        <v>26.1</v>
      </c>
      <c r="M489" s="289">
        <v>12.55517</v>
      </c>
    </row>
    <row r="490" spans="1:13">
      <c r="A490" s="268">
        <v>480</v>
      </c>
      <c r="B490" s="245" t="s">
        <v>285</v>
      </c>
      <c r="C490" s="289">
        <v>325.39999999999998</v>
      </c>
      <c r="D490" s="289">
        <v>323.61666666666662</v>
      </c>
      <c r="E490" s="289">
        <v>313.08333333333326</v>
      </c>
      <c r="F490" s="289">
        <v>300.76666666666665</v>
      </c>
      <c r="G490" s="289">
        <v>290.23333333333329</v>
      </c>
      <c r="H490" s="289">
        <v>335.93333333333322</v>
      </c>
      <c r="I490" s="289">
        <v>346.46666666666664</v>
      </c>
      <c r="J490" s="289">
        <v>358.78333333333319</v>
      </c>
      <c r="K490" s="289">
        <v>334.15</v>
      </c>
      <c r="L490" s="289">
        <v>311.3</v>
      </c>
      <c r="M490" s="289">
        <v>4.45207</v>
      </c>
    </row>
    <row r="491" spans="1:13">
      <c r="A491" s="268">
        <v>481</v>
      </c>
      <c r="B491" s="245" t="s">
        <v>563</v>
      </c>
      <c r="C491" s="289">
        <v>727.55</v>
      </c>
      <c r="D491" s="289">
        <v>729.65</v>
      </c>
      <c r="E491" s="289">
        <v>717.9</v>
      </c>
      <c r="F491" s="289">
        <v>708.25</v>
      </c>
      <c r="G491" s="289">
        <v>696.5</v>
      </c>
      <c r="H491" s="289">
        <v>739.3</v>
      </c>
      <c r="I491" s="289">
        <v>751.05</v>
      </c>
      <c r="J491" s="289">
        <v>760.69999999999993</v>
      </c>
      <c r="K491" s="289">
        <v>741.4</v>
      </c>
      <c r="L491" s="289">
        <v>720</v>
      </c>
      <c r="M491" s="289">
        <v>1.27338</v>
      </c>
    </row>
    <row r="492" spans="1:13">
      <c r="A492" s="268">
        <v>482</v>
      </c>
      <c r="B492" s="245" t="s">
        <v>564</v>
      </c>
      <c r="C492" s="289">
        <v>1459.1</v>
      </c>
      <c r="D492" s="289">
        <v>1472.3166666666666</v>
      </c>
      <c r="E492" s="289">
        <v>1439.6333333333332</v>
      </c>
      <c r="F492" s="289">
        <v>1420.1666666666665</v>
      </c>
      <c r="G492" s="289">
        <v>1387.4833333333331</v>
      </c>
      <c r="H492" s="289">
        <v>1491.7833333333333</v>
      </c>
      <c r="I492" s="289">
        <v>1524.4666666666667</v>
      </c>
      <c r="J492" s="289">
        <v>1543.9333333333334</v>
      </c>
      <c r="K492" s="289">
        <v>1505</v>
      </c>
      <c r="L492" s="289">
        <v>1452.85</v>
      </c>
      <c r="M492" s="289">
        <v>1.6511400000000001</v>
      </c>
    </row>
    <row r="493" spans="1:13">
      <c r="A493" s="268">
        <v>483</v>
      </c>
      <c r="B493" s="245" t="s">
        <v>2780</v>
      </c>
      <c r="C493" s="289">
        <v>970.75</v>
      </c>
      <c r="D493" s="289">
        <v>972.83333333333337</v>
      </c>
      <c r="E493" s="289">
        <v>950.91666666666674</v>
      </c>
      <c r="F493" s="289">
        <v>931.08333333333337</v>
      </c>
      <c r="G493" s="289">
        <v>909.16666666666674</v>
      </c>
      <c r="H493" s="289">
        <v>992.66666666666674</v>
      </c>
      <c r="I493" s="289">
        <v>1014.5833333333335</v>
      </c>
      <c r="J493" s="289">
        <v>1034.4166666666667</v>
      </c>
      <c r="K493" s="289">
        <v>994.75</v>
      </c>
      <c r="L493" s="289">
        <v>953</v>
      </c>
      <c r="M493" s="289">
        <v>2.461E-2</v>
      </c>
    </row>
    <row r="494" spans="1:13">
      <c r="A494" s="268">
        <v>484</v>
      </c>
      <c r="B494" s="245" t="s">
        <v>284</v>
      </c>
      <c r="C494" s="289">
        <v>177.5</v>
      </c>
      <c r="D494" s="289">
        <v>177.56666666666669</v>
      </c>
      <c r="E494" s="289">
        <v>175.13333333333338</v>
      </c>
      <c r="F494" s="289">
        <v>172.76666666666668</v>
      </c>
      <c r="G494" s="289">
        <v>170.33333333333337</v>
      </c>
      <c r="H494" s="289">
        <v>179.93333333333339</v>
      </c>
      <c r="I494" s="289">
        <v>182.36666666666673</v>
      </c>
      <c r="J494" s="289">
        <v>184.73333333333341</v>
      </c>
      <c r="K494" s="289">
        <v>180</v>
      </c>
      <c r="L494" s="289">
        <v>175.2</v>
      </c>
      <c r="M494" s="289">
        <v>5.1725399999999997</v>
      </c>
    </row>
    <row r="495" spans="1:13">
      <c r="A495" s="268">
        <v>485</v>
      </c>
      <c r="B495" s="245" t="s">
        <v>565</v>
      </c>
      <c r="C495" s="289">
        <v>1221</v>
      </c>
      <c r="D495" s="289">
        <v>1218.9166666666667</v>
      </c>
      <c r="E495" s="289">
        <v>1172.8333333333335</v>
      </c>
      <c r="F495" s="289">
        <v>1124.6666666666667</v>
      </c>
      <c r="G495" s="289">
        <v>1078.5833333333335</v>
      </c>
      <c r="H495" s="289">
        <v>1267.0833333333335</v>
      </c>
      <c r="I495" s="289">
        <v>1313.166666666667</v>
      </c>
      <c r="J495" s="289">
        <v>1361.3333333333335</v>
      </c>
      <c r="K495" s="289">
        <v>1265</v>
      </c>
      <c r="L495" s="289">
        <v>1170.75</v>
      </c>
      <c r="M495" s="289">
        <v>8.9325600000000005</v>
      </c>
    </row>
    <row r="496" spans="1:13">
      <c r="A496" s="268">
        <v>486</v>
      </c>
      <c r="B496" s="245" t="s">
        <v>556</v>
      </c>
      <c r="C496" s="289">
        <v>325.75</v>
      </c>
      <c r="D496" s="289">
        <v>321.76666666666665</v>
      </c>
      <c r="E496" s="289">
        <v>315.0333333333333</v>
      </c>
      <c r="F496" s="289">
        <v>304.31666666666666</v>
      </c>
      <c r="G496" s="289">
        <v>297.58333333333331</v>
      </c>
      <c r="H496" s="289">
        <v>332.48333333333329</v>
      </c>
      <c r="I496" s="289">
        <v>339.21666666666664</v>
      </c>
      <c r="J496" s="289">
        <v>349.93333333333328</v>
      </c>
      <c r="K496" s="289">
        <v>328.5</v>
      </c>
      <c r="L496" s="289">
        <v>311.05</v>
      </c>
      <c r="M496" s="289">
        <v>10.17324</v>
      </c>
    </row>
    <row r="497" spans="1:13">
      <c r="A497" s="268">
        <v>487</v>
      </c>
      <c r="B497" s="245" t="s">
        <v>555</v>
      </c>
      <c r="C497" s="289">
        <v>2115.5500000000002</v>
      </c>
      <c r="D497" s="289">
        <v>2114.0166666666664</v>
      </c>
      <c r="E497" s="289">
        <v>2058.1833333333329</v>
      </c>
      <c r="F497" s="289">
        <v>2000.8166666666666</v>
      </c>
      <c r="G497" s="289">
        <v>1944.9833333333331</v>
      </c>
      <c r="H497" s="289">
        <v>2171.3833333333328</v>
      </c>
      <c r="I497" s="289">
        <v>2227.2166666666667</v>
      </c>
      <c r="J497" s="289">
        <v>2284.5833333333326</v>
      </c>
      <c r="K497" s="289">
        <v>2169.85</v>
      </c>
      <c r="L497" s="289">
        <v>2056.65</v>
      </c>
      <c r="M497" s="289">
        <v>0.26072000000000001</v>
      </c>
    </row>
    <row r="498" spans="1:13">
      <c r="A498" s="268">
        <v>488</v>
      </c>
      <c r="B498" s="245" t="s">
        <v>199</v>
      </c>
      <c r="C498" s="289">
        <v>686.8</v>
      </c>
      <c r="D498" s="289">
        <v>687.48333333333323</v>
      </c>
      <c r="E498" s="289">
        <v>680.26666666666642</v>
      </c>
      <c r="F498" s="289">
        <v>673.73333333333323</v>
      </c>
      <c r="G498" s="289">
        <v>666.51666666666642</v>
      </c>
      <c r="H498" s="289">
        <v>694.01666666666642</v>
      </c>
      <c r="I498" s="289">
        <v>701.23333333333335</v>
      </c>
      <c r="J498" s="289">
        <v>707.76666666666642</v>
      </c>
      <c r="K498" s="289">
        <v>694.7</v>
      </c>
      <c r="L498" s="289">
        <v>680.95</v>
      </c>
      <c r="M498" s="289">
        <v>25.36636</v>
      </c>
    </row>
    <row r="499" spans="1:13">
      <c r="A499" s="268">
        <v>489</v>
      </c>
      <c r="B499" s="245" t="s">
        <v>557</v>
      </c>
      <c r="C499" s="289">
        <v>167.25</v>
      </c>
      <c r="D499" s="289">
        <v>166.11666666666667</v>
      </c>
      <c r="E499" s="289">
        <v>163.13333333333335</v>
      </c>
      <c r="F499" s="289">
        <v>159.01666666666668</v>
      </c>
      <c r="G499" s="289">
        <v>156.03333333333336</v>
      </c>
      <c r="H499" s="289">
        <v>170.23333333333335</v>
      </c>
      <c r="I499" s="289">
        <v>173.2166666666667</v>
      </c>
      <c r="J499" s="289">
        <v>177.33333333333334</v>
      </c>
      <c r="K499" s="289">
        <v>169.1</v>
      </c>
      <c r="L499" s="289">
        <v>162</v>
      </c>
      <c r="M499" s="289">
        <v>2.2126999999999999</v>
      </c>
    </row>
    <row r="500" spans="1:13">
      <c r="A500" s="268">
        <v>490</v>
      </c>
      <c r="B500" s="245" t="s">
        <v>558</v>
      </c>
      <c r="C500" s="289">
        <v>3561.7</v>
      </c>
      <c r="D500" s="289">
        <v>3564.8000000000006</v>
      </c>
      <c r="E500" s="289">
        <v>3552.4500000000012</v>
      </c>
      <c r="F500" s="289">
        <v>3543.2000000000007</v>
      </c>
      <c r="G500" s="289">
        <v>3530.8500000000013</v>
      </c>
      <c r="H500" s="289">
        <v>3574.0500000000011</v>
      </c>
      <c r="I500" s="289">
        <v>3586.4000000000005</v>
      </c>
      <c r="J500" s="289">
        <v>3595.650000000001</v>
      </c>
      <c r="K500" s="289">
        <v>3577.15</v>
      </c>
      <c r="L500" s="289">
        <v>3555.55</v>
      </c>
      <c r="M500" s="289">
        <v>7.3179999999999995E-2</v>
      </c>
    </row>
    <row r="501" spans="1:13">
      <c r="A501" s="268">
        <v>491</v>
      </c>
      <c r="B501" s="245" t="s">
        <v>562</v>
      </c>
      <c r="C501" s="289">
        <v>816.35</v>
      </c>
      <c r="D501" s="289">
        <v>815.11666666666667</v>
      </c>
      <c r="E501" s="289">
        <v>808.33333333333337</v>
      </c>
      <c r="F501" s="289">
        <v>800.31666666666672</v>
      </c>
      <c r="G501" s="289">
        <v>793.53333333333342</v>
      </c>
      <c r="H501" s="289">
        <v>823.13333333333333</v>
      </c>
      <c r="I501" s="289">
        <v>829.91666666666663</v>
      </c>
      <c r="J501" s="289">
        <v>837.93333333333328</v>
      </c>
      <c r="K501" s="289">
        <v>821.9</v>
      </c>
      <c r="L501" s="289">
        <v>807.1</v>
      </c>
      <c r="M501" s="289">
        <v>5.4640000000000001E-2</v>
      </c>
    </row>
    <row r="502" spans="1:13">
      <c r="A502" s="268">
        <v>492</v>
      </c>
      <c r="B502" s="245" t="s">
        <v>566</v>
      </c>
      <c r="C502" s="289">
        <v>5995.85</v>
      </c>
      <c r="D502" s="289">
        <v>6181.9333333333334</v>
      </c>
      <c r="E502" s="289">
        <v>5713.916666666667</v>
      </c>
      <c r="F502" s="289">
        <v>5431.9833333333336</v>
      </c>
      <c r="G502" s="289">
        <v>4963.9666666666672</v>
      </c>
      <c r="H502" s="289">
        <v>6463.8666666666668</v>
      </c>
      <c r="I502" s="289">
        <v>6931.8833333333332</v>
      </c>
      <c r="J502" s="289">
        <v>7213.8166666666666</v>
      </c>
      <c r="K502" s="289">
        <v>6649.95</v>
      </c>
      <c r="L502" s="289">
        <v>5900</v>
      </c>
      <c r="M502" s="289">
        <v>0.44925999999999999</v>
      </c>
    </row>
    <row r="503" spans="1:13">
      <c r="A503" s="268">
        <v>493</v>
      </c>
      <c r="B503" s="245" t="s">
        <v>567</v>
      </c>
      <c r="C503" s="289">
        <v>108.55</v>
      </c>
      <c r="D503" s="289">
        <v>108.38333333333333</v>
      </c>
      <c r="E503" s="289">
        <v>105.96666666666665</v>
      </c>
      <c r="F503" s="289">
        <v>103.38333333333333</v>
      </c>
      <c r="G503" s="289">
        <v>100.96666666666665</v>
      </c>
      <c r="H503" s="289">
        <v>110.96666666666665</v>
      </c>
      <c r="I503" s="289">
        <v>113.38333333333334</v>
      </c>
      <c r="J503" s="289">
        <v>115.96666666666665</v>
      </c>
      <c r="K503" s="289">
        <v>110.8</v>
      </c>
      <c r="L503" s="289">
        <v>105.8</v>
      </c>
      <c r="M503" s="289">
        <v>7.5796000000000001</v>
      </c>
    </row>
    <row r="504" spans="1:13">
      <c r="A504" s="268">
        <v>494</v>
      </c>
      <c r="B504" s="245" t="s">
        <v>568</v>
      </c>
      <c r="C504" s="289">
        <v>60.6</v>
      </c>
      <c r="D504" s="289">
        <v>61.4</v>
      </c>
      <c r="E504" s="289">
        <v>59.3</v>
      </c>
      <c r="F504" s="289">
        <v>58</v>
      </c>
      <c r="G504" s="289">
        <v>55.9</v>
      </c>
      <c r="H504" s="289">
        <v>62.699999999999996</v>
      </c>
      <c r="I504" s="289">
        <v>64.800000000000011</v>
      </c>
      <c r="J504" s="289">
        <v>66.099999999999994</v>
      </c>
      <c r="K504" s="289">
        <v>63.5</v>
      </c>
      <c r="L504" s="289">
        <v>60.1</v>
      </c>
      <c r="M504" s="289">
        <v>16.819510000000001</v>
      </c>
    </row>
    <row r="505" spans="1:13">
      <c r="A505" s="268">
        <v>495</v>
      </c>
      <c r="B505" s="245" t="s">
        <v>2851</v>
      </c>
      <c r="C505" s="289">
        <v>403.85</v>
      </c>
      <c r="D505" s="289">
        <v>400.55</v>
      </c>
      <c r="E505" s="289">
        <v>395.3</v>
      </c>
      <c r="F505" s="289">
        <v>386.75</v>
      </c>
      <c r="G505" s="289">
        <v>381.5</v>
      </c>
      <c r="H505" s="289">
        <v>409.1</v>
      </c>
      <c r="I505" s="289">
        <v>414.35</v>
      </c>
      <c r="J505" s="289">
        <v>422.90000000000003</v>
      </c>
      <c r="K505" s="289">
        <v>405.8</v>
      </c>
      <c r="L505" s="289">
        <v>392</v>
      </c>
      <c r="M505" s="289">
        <v>0.84065000000000001</v>
      </c>
    </row>
    <row r="506" spans="1:13">
      <c r="A506" s="268">
        <v>496</v>
      </c>
      <c r="B506" s="245" t="s">
        <v>569</v>
      </c>
      <c r="C506" s="289">
        <v>2227.0500000000002</v>
      </c>
      <c r="D506" s="289">
        <v>2206.0499999999997</v>
      </c>
      <c r="E506" s="289">
        <v>2172.0999999999995</v>
      </c>
      <c r="F506" s="289">
        <v>2117.1499999999996</v>
      </c>
      <c r="G506" s="289">
        <v>2083.1999999999994</v>
      </c>
      <c r="H506" s="289">
        <v>2260.9999999999995</v>
      </c>
      <c r="I506" s="289">
        <v>2294.9499999999994</v>
      </c>
      <c r="J506" s="289">
        <v>2349.8999999999996</v>
      </c>
      <c r="K506" s="289">
        <v>2240</v>
      </c>
      <c r="L506" s="289">
        <v>2151.1</v>
      </c>
      <c r="M506" s="289">
        <v>1.43035</v>
      </c>
    </row>
    <row r="507" spans="1:13">
      <c r="A507" s="268">
        <v>497</v>
      </c>
      <c r="B507" s="245" t="s">
        <v>200</v>
      </c>
      <c r="C507" s="289">
        <v>312.14999999999998</v>
      </c>
      <c r="D507" s="289">
        <v>309.90000000000003</v>
      </c>
      <c r="E507" s="289">
        <v>306.30000000000007</v>
      </c>
      <c r="F507" s="289">
        <v>300.45000000000005</v>
      </c>
      <c r="G507" s="289">
        <v>296.85000000000008</v>
      </c>
      <c r="H507" s="289">
        <v>315.75000000000006</v>
      </c>
      <c r="I507" s="289">
        <v>319.35000000000008</v>
      </c>
      <c r="J507" s="289">
        <v>325.20000000000005</v>
      </c>
      <c r="K507" s="289">
        <v>313.5</v>
      </c>
      <c r="L507" s="289">
        <v>304.05</v>
      </c>
      <c r="M507" s="289">
        <v>149.94220000000001</v>
      </c>
    </row>
    <row r="508" spans="1:13">
      <c r="A508" s="268">
        <v>498</v>
      </c>
      <c r="B508" s="245" t="s">
        <v>570</v>
      </c>
      <c r="C508" s="289">
        <v>299.05</v>
      </c>
      <c r="D508" s="289">
        <v>300.18333333333334</v>
      </c>
      <c r="E508" s="289">
        <v>295.86666666666667</v>
      </c>
      <c r="F508" s="289">
        <v>292.68333333333334</v>
      </c>
      <c r="G508" s="289">
        <v>288.36666666666667</v>
      </c>
      <c r="H508" s="289">
        <v>303.36666666666667</v>
      </c>
      <c r="I508" s="289">
        <v>307.68333333333339</v>
      </c>
      <c r="J508" s="289">
        <v>310.86666666666667</v>
      </c>
      <c r="K508" s="289">
        <v>304.5</v>
      </c>
      <c r="L508" s="289">
        <v>297</v>
      </c>
      <c r="M508" s="289">
        <v>3.92387</v>
      </c>
    </row>
    <row r="509" spans="1:13">
      <c r="A509" s="268">
        <v>499</v>
      </c>
      <c r="B509" s="245" t="s">
        <v>202</v>
      </c>
      <c r="C509" s="289">
        <v>215.85</v>
      </c>
      <c r="D509" s="289">
        <v>216.28333333333333</v>
      </c>
      <c r="E509" s="289">
        <v>213.21666666666667</v>
      </c>
      <c r="F509" s="289">
        <v>210.58333333333334</v>
      </c>
      <c r="G509" s="289">
        <v>207.51666666666668</v>
      </c>
      <c r="H509" s="289">
        <v>218.91666666666666</v>
      </c>
      <c r="I509" s="289">
        <v>221.98333333333332</v>
      </c>
      <c r="J509" s="289">
        <v>224.61666666666665</v>
      </c>
      <c r="K509" s="289">
        <v>219.35</v>
      </c>
      <c r="L509" s="289">
        <v>213.65</v>
      </c>
      <c r="M509" s="289">
        <v>148.76501999999999</v>
      </c>
    </row>
    <row r="510" spans="1:13">
      <c r="A510" s="268">
        <v>500</v>
      </c>
      <c r="B510" s="245" t="s">
        <v>571</v>
      </c>
      <c r="C510" s="289">
        <v>187.35</v>
      </c>
      <c r="D510" s="289">
        <v>188.85</v>
      </c>
      <c r="E510" s="289">
        <v>185</v>
      </c>
      <c r="F510" s="289">
        <v>182.65</v>
      </c>
      <c r="G510" s="289">
        <v>178.8</v>
      </c>
      <c r="H510" s="289">
        <v>191.2</v>
      </c>
      <c r="I510" s="289">
        <v>195.04999999999995</v>
      </c>
      <c r="J510" s="289">
        <v>197.39999999999998</v>
      </c>
      <c r="K510" s="289">
        <v>192.7</v>
      </c>
      <c r="L510" s="289">
        <v>186.5</v>
      </c>
      <c r="M510" s="289">
        <v>1.4860100000000001</v>
      </c>
    </row>
    <row r="511" spans="1:13">
      <c r="A511" s="268"/>
      <c r="B511" s="245" t="s">
        <v>572</v>
      </c>
      <c r="C511" s="289">
        <v>1886.15</v>
      </c>
      <c r="D511" s="289">
        <v>1865.05</v>
      </c>
      <c r="E511" s="289">
        <v>1811.1</v>
      </c>
      <c r="F511" s="289">
        <v>1736.05</v>
      </c>
      <c r="G511" s="289">
        <v>1682.1</v>
      </c>
      <c r="H511" s="289">
        <v>1940.1</v>
      </c>
      <c r="I511" s="289">
        <v>1994.0500000000002</v>
      </c>
      <c r="J511" s="289">
        <v>2069.1</v>
      </c>
      <c r="K511" s="289">
        <v>1919</v>
      </c>
      <c r="L511" s="289">
        <v>1790</v>
      </c>
      <c r="M511" s="289">
        <v>2.2968299999999999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">
      <c r="A513" s="268"/>
    </row>
    <row r="514" spans="1:1">
      <c r="A514" s="292"/>
    </row>
    <row r="515" spans="1:1">
      <c r="A515" s="292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4"/>
    </row>
    <row r="522" spans="1:1">
      <c r="A522" s="271"/>
    </row>
    <row r="523" spans="1:1">
      <c r="A523" s="294"/>
    </row>
    <row r="524" spans="1:1">
      <c r="A524" s="294"/>
    </row>
    <row r="525" spans="1:1">
      <c r="A525" s="295" t="s">
        <v>288</v>
      </c>
    </row>
    <row r="526" spans="1:1">
      <c r="A526" s="296" t="s">
        <v>203</v>
      </c>
    </row>
    <row r="527" spans="1:1">
      <c r="A527" s="296" t="s">
        <v>204</v>
      </c>
    </row>
    <row r="528" spans="1:1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5" sqref="H15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53"/>
      <c r="B5" s="553"/>
      <c r="C5" s="554"/>
      <c r="D5" s="554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55" t="s">
        <v>574</v>
      </c>
      <c r="C7" s="555"/>
      <c r="D7" s="262">
        <f>Main!B10</f>
        <v>44091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44090</v>
      </c>
      <c r="B10" s="267">
        <v>539042</v>
      </c>
      <c r="C10" s="268" t="s">
        <v>3766</v>
      </c>
      <c r="D10" s="268" t="s">
        <v>3767</v>
      </c>
      <c r="E10" s="268" t="s">
        <v>584</v>
      </c>
      <c r="F10" s="381">
        <v>100997</v>
      </c>
      <c r="G10" s="267">
        <v>56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44090</v>
      </c>
      <c r="B11" s="267">
        <v>539042</v>
      </c>
      <c r="C11" s="268" t="s">
        <v>3766</v>
      </c>
      <c r="D11" s="268" t="s">
        <v>3789</v>
      </c>
      <c r="E11" s="268" t="s">
        <v>583</v>
      </c>
      <c r="F11" s="381">
        <v>96900</v>
      </c>
      <c r="G11" s="267">
        <v>56.37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44090</v>
      </c>
      <c r="B12" s="267">
        <v>539042</v>
      </c>
      <c r="C12" s="268" t="s">
        <v>3766</v>
      </c>
      <c r="D12" s="268" t="s">
        <v>3789</v>
      </c>
      <c r="E12" s="268" t="s">
        <v>584</v>
      </c>
      <c r="F12" s="381">
        <v>1000</v>
      </c>
      <c r="G12" s="267">
        <v>57.1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44090</v>
      </c>
      <c r="B13" s="267">
        <v>539042</v>
      </c>
      <c r="C13" s="268" t="s">
        <v>3766</v>
      </c>
      <c r="D13" s="268" t="s">
        <v>3768</v>
      </c>
      <c r="E13" s="268" t="s">
        <v>583</v>
      </c>
      <c r="F13" s="381">
        <v>101497</v>
      </c>
      <c r="G13" s="267">
        <v>56.01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44090</v>
      </c>
      <c r="B14" s="267">
        <v>539042</v>
      </c>
      <c r="C14" s="268" t="s">
        <v>3766</v>
      </c>
      <c r="D14" s="268" t="s">
        <v>3768</v>
      </c>
      <c r="E14" s="268" t="s">
        <v>584</v>
      </c>
      <c r="F14" s="381">
        <v>96900</v>
      </c>
      <c r="G14" s="267">
        <v>56.37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44090</v>
      </c>
      <c r="B15" s="267">
        <v>511463</v>
      </c>
      <c r="C15" s="268" t="s">
        <v>3790</v>
      </c>
      <c r="D15" s="268" t="s">
        <v>3791</v>
      </c>
      <c r="E15" s="268" t="s">
        <v>583</v>
      </c>
      <c r="F15" s="381">
        <v>22153</v>
      </c>
      <c r="G15" s="267">
        <v>13.25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44090</v>
      </c>
      <c r="B16" s="267">
        <v>511463</v>
      </c>
      <c r="C16" s="268" t="s">
        <v>3790</v>
      </c>
      <c r="D16" s="268" t="s">
        <v>3791</v>
      </c>
      <c r="E16" s="268" t="s">
        <v>584</v>
      </c>
      <c r="F16" s="381">
        <v>50000</v>
      </c>
      <c r="G16" s="267">
        <v>12.9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44090</v>
      </c>
      <c r="B17" s="267">
        <v>542934</v>
      </c>
      <c r="C17" s="268" t="s">
        <v>3792</v>
      </c>
      <c r="D17" s="268" t="s">
        <v>3793</v>
      </c>
      <c r="E17" s="268" t="s">
        <v>584</v>
      </c>
      <c r="F17" s="381">
        <v>70000</v>
      </c>
      <c r="G17" s="267">
        <v>35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44090</v>
      </c>
      <c r="B18" s="267">
        <v>540190</v>
      </c>
      <c r="C18" s="268" t="s">
        <v>3769</v>
      </c>
      <c r="D18" s="268" t="s">
        <v>3770</v>
      </c>
      <c r="E18" s="268" t="s">
        <v>583</v>
      </c>
      <c r="F18" s="381">
        <v>57330</v>
      </c>
      <c r="G18" s="267">
        <v>9.83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44090</v>
      </c>
      <c r="B19" s="267">
        <v>530663</v>
      </c>
      <c r="C19" s="268" t="s">
        <v>3718</v>
      </c>
      <c r="D19" s="268" t="s">
        <v>3734</v>
      </c>
      <c r="E19" s="268" t="s">
        <v>584</v>
      </c>
      <c r="F19" s="381">
        <v>365000</v>
      </c>
      <c r="G19" s="267">
        <v>0.81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44090</v>
      </c>
      <c r="B20" s="267">
        <v>530663</v>
      </c>
      <c r="C20" s="268" t="s">
        <v>3718</v>
      </c>
      <c r="D20" s="268" t="s">
        <v>3735</v>
      </c>
      <c r="E20" s="268" t="s">
        <v>584</v>
      </c>
      <c r="F20" s="381">
        <v>365500</v>
      </c>
      <c r="G20" s="267">
        <v>0.81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44090</v>
      </c>
      <c r="B21" s="267">
        <v>532467</v>
      </c>
      <c r="C21" s="268" t="s">
        <v>3794</v>
      </c>
      <c r="D21" s="268" t="s">
        <v>3795</v>
      </c>
      <c r="E21" s="268" t="s">
        <v>583</v>
      </c>
      <c r="F21" s="381">
        <v>202901</v>
      </c>
      <c r="G21" s="267">
        <v>0.52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44090</v>
      </c>
      <c r="B22" s="267">
        <v>532467</v>
      </c>
      <c r="C22" s="268" t="s">
        <v>3794</v>
      </c>
      <c r="D22" s="268" t="s">
        <v>3796</v>
      </c>
      <c r="E22" s="268" t="s">
        <v>584</v>
      </c>
      <c r="F22" s="381">
        <v>225000</v>
      </c>
      <c r="G22" s="267">
        <v>0.52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44090</v>
      </c>
      <c r="B23" s="267">
        <v>541627</v>
      </c>
      <c r="C23" s="268" t="s">
        <v>3771</v>
      </c>
      <c r="D23" s="268" t="s">
        <v>3772</v>
      </c>
      <c r="E23" s="268" t="s">
        <v>583</v>
      </c>
      <c r="F23" s="381">
        <v>33759</v>
      </c>
      <c r="G23" s="267">
        <v>9.52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44090</v>
      </c>
      <c r="B24" s="267">
        <v>540750</v>
      </c>
      <c r="C24" s="268" t="s">
        <v>416</v>
      </c>
      <c r="D24" s="268" t="s">
        <v>3797</v>
      </c>
      <c r="E24" s="268" t="s">
        <v>583</v>
      </c>
      <c r="F24" s="381">
        <v>7000000</v>
      </c>
      <c r="G24" s="267">
        <v>206.2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44090</v>
      </c>
      <c r="B25" s="267">
        <v>540750</v>
      </c>
      <c r="C25" s="268" t="s">
        <v>416</v>
      </c>
      <c r="D25" s="268" t="s">
        <v>3798</v>
      </c>
      <c r="E25" s="268" t="s">
        <v>584</v>
      </c>
      <c r="F25" s="381">
        <v>7000000</v>
      </c>
      <c r="G25" s="267">
        <v>206.2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44090</v>
      </c>
      <c r="B26" s="267">
        <v>539679</v>
      </c>
      <c r="C26" s="268" t="s">
        <v>3799</v>
      </c>
      <c r="D26" s="268" t="s">
        <v>3800</v>
      </c>
      <c r="E26" s="268" t="s">
        <v>583</v>
      </c>
      <c r="F26" s="381">
        <v>50000</v>
      </c>
      <c r="G26" s="267">
        <v>7.4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44090</v>
      </c>
      <c r="B27" s="267">
        <v>539679</v>
      </c>
      <c r="C27" s="268" t="s">
        <v>3799</v>
      </c>
      <c r="D27" s="268" t="s">
        <v>3800</v>
      </c>
      <c r="E27" s="268" t="s">
        <v>584</v>
      </c>
      <c r="F27" s="381">
        <v>50000</v>
      </c>
      <c r="G27" s="267">
        <v>7.41</v>
      </c>
      <c r="H27" s="345" t="s">
        <v>314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44090</v>
      </c>
      <c r="B28" s="267">
        <v>532932</v>
      </c>
      <c r="C28" s="268" t="s">
        <v>1921</v>
      </c>
      <c r="D28" s="268" t="s">
        <v>3801</v>
      </c>
      <c r="E28" s="268" t="s">
        <v>583</v>
      </c>
      <c r="F28" s="381">
        <v>610000</v>
      </c>
      <c r="G28" s="267">
        <v>39.65</v>
      </c>
      <c r="H28" s="345" t="s">
        <v>314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44090</v>
      </c>
      <c r="B29" s="267">
        <v>532932</v>
      </c>
      <c r="C29" s="268" t="s">
        <v>1921</v>
      </c>
      <c r="D29" s="268" t="s">
        <v>3802</v>
      </c>
      <c r="E29" s="268" t="s">
        <v>584</v>
      </c>
      <c r="F29" s="381">
        <v>610000</v>
      </c>
      <c r="G29" s="267">
        <v>39.65</v>
      </c>
      <c r="H29" s="345" t="s">
        <v>314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44090</v>
      </c>
      <c r="B30" s="267">
        <v>538742</v>
      </c>
      <c r="C30" s="268" t="s">
        <v>3546</v>
      </c>
      <c r="D30" s="268" t="s">
        <v>3803</v>
      </c>
      <c r="E30" s="268" t="s">
        <v>583</v>
      </c>
      <c r="F30" s="381">
        <v>47223</v>
      </c>
      <c r="G30" s="267">
        <v>28.28</v>
      </c>
      <c r="H30" s="345" t="s">
        <v>314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A31" s="244">
        <v>44090</v>
      </c>
      <c r="B31" s="267">
        <v>532911</v>
      </c>
      <c r="C31" s="268" t="s">
        <v>3756</v>
      </c>
      <c r="D31" s="268" t="s">
        <v>3757</v>
      </c>
      <c r="E31" s="268" t="s">
        <v>584</v>
      </c>
      <c r="F31" s="381">
        <v>86500</v>
      </c>
      <c r="G31" s="267">
        <v>11.12</v>
      </c>
      <c r="H31" s="345" t="s">
        <v>314</v>
      </c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A32" s="244">
        <v>44090</v>
      </c>
      <c r="B32" s="267">
        <v>531637</v>
      </c>
      <c r="C32" s="268" t="s">
        <v>3804</v>
      </c>
      <c r="D32" s="268" t="s">
        <v>3805</v>
      </c>
      <c r="E32" s="268" t="s">
        <v>584</v>
      </c>
      <c r="F32" s="381">
        <v>33172</v>
      </c>
      <c r="G32" s="267">
        <v>80.22</v>
      </c>
      <c r="H32" s="345" t="s">
        <v>314</v>
      </c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1:35">
      <c r="A33" s="244">
        <v>44090</v>
      </c>
      <c r="B33" s="267">
        <v>511557</v>
      </c>
      <c r="C33" s="268" t="s">
        <v>3806</v>
      </c>
      <c r="D33" s="268" t="s">
        <v>3807</v>
      </c>
      <c r="E33" s="268" t="s">
        <v>583</v>
      </c>
      <c r="F33" s="381">
        <v>37229</v>
      </c>
      <c r="G33" s="267">
        <v>21.62</v>
      </c>
      <c r="H33" s="345" t="s">
        <v>314</v>
      </c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1:35">
      <c r="A34" s="244">
        <v>44090</v>
      </c>
      <c r="B34" s="267">
        <v>511557</v>
      </c>
      <c r="C34" s="268" t="s">
        <v>3806</v>
      </c>
      <c r="D34" s="268" t="s">
        <v>3807</v>
      </c>
      <c r="E34" s="268" t="s">
        <v>584</v>
      </c>
      <c r="F34" s="381">
        <v>41737</v>
      </c>
      <c r="G34" s="267">
        <v>22</v>
      </c>
      <c r="H34" s="345" t="s">
        <v>314</v>
      </c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1:35">
      <c r="A35" s="244">
        <v>44090</v>
      </c>
      <c r="B35" s="267">
        <v>511557</v>
      </c>
      <c r="C35" s="268" t="s">
        <v>3806</v>
      </c>
      <c r="D35" s="268" t="s">
        <v>3808</v>
      </c>
      <c r="E35" s="268" t="s">
        <v>583</v>
      </c>
      <c r="F35" s="381">
        <v>36894</v>
      </c>
      <c r="G35" s="267">
        <v>22</v>
      </c>
      <c r="H35" s="345" t="s">
        <v>314</v>
      </c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1:35">
      <c r="A36" s="244">
        <v>44090</v>
      </c>
      <c r="B36" s="267">
        <v>511557</v>
      </c>
      <c r="C36" s="268" t="s">
        <v>3806</v>
      </c>
      <c r="D36" s="268" t="s">
        <v>3808</v>
      </c>
      <c r="E36" s="268" t="s">
        <v>584</v>
      </c>
      <c r="F36" s="381">
        <v>18344</v>
      </c>
      <c r="G36" s="267">
        <v>21.01</v>
      </c>
      <c r="H36" s="345" t="s">
        <v>314</v>
      </c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1:35">
      <c r="A37" s="244">
        <v>44090</v>
      </c>
      <c r="B37" s="267">
        <v>536264</v>
      </c>
      <c r="C37" s="268" t="s">
        <v>3809</v>
      </c>
      <c r="D37" s="268" t="s">
        <v>3810</v>
      </c>
      <c r="E37" s="268" t="s">
        <v>583</v>
      </c>
      <c r="F37" s="381">
        <v>89638</v>
      </c>
      <c r="G37" s="267">
        <v>43.36</v>
      </c>
      <c r="H37" s="345" t="s">
        <v>314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1:35">
      <c r="A38" s="244">
        <v>44090</v>
      </c>
      <c r="B38" s="267">
        <v>536264</v>
      </c>
      <c r="C38" s="268" t="s">
        <v>3809</v>
      </c>
      <c r="D38" s="268" t="s">
        <v>3810</v>
      </c>
      <c r="E38" s="268" t="s">
        <v>584</v>
      </c>
      <c r="F38" s="381">
        <v>65278</v>
      </c>
      <c r="G38" s="267">
        <v>43.21</v>
      </c>
      <c r="H38" s="345" t="s">
        <v>314</v>
      </c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1:35">
      <c r="A39" s="244">
        <v>44090</v>
      </c>
      <c r="B39" s="267">
        <v>531279</v>
      </c>
      <c r="C39" s="268" t="s">
        <v>3811</v>
      </c>
      <c r="D39" s="268" t="s">
        <v>3812</v>
      </c>
      <c r="E39" s="268" t="s">
        <v>583</v>
      </c>
      <c r="F39" s="381">
        <v>65000</v>
      </c>
      <c r="G39" s="267">
        <v>10</v>
      </c>
      <c r="H39" s="345" t="s">
        <v>314</v>
      </c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1:35">
      <c r="A40" s="244">
        <v>44090</v>
      </c>
      <c r="B40" s="267">
        <v>531279</v>
      </c>
      <c r="C40" s="268" t="s">
        <v>3811</v>
      </c>
      <c r="D40" s="268" t="s">
        <v>3813</v>
      </c>
      <c r="E40" s="268" t="s">
        <v>584</v>
      </c>
      <c r="F40" s="381">
        <v>65000</v>
      </c>
      <c r="G40" s="267">
        <v>10</v>
      </c>
      <c r="H40" s="345" t="s">
        <v>314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1:35">
      <c r="A41" s="244">
        <v>44090</v>
      </c>
      <c r="B41" s="267">
        <v>505285</v>
      </c>
      <c r="C41" s="268" t="s">
        <v>3814</v>
      </c>
      <c r="D41" s="268" t="s">
        <v>3815</v>
      </c>
      <c r="E41" s="268" t="s">
        <v>583</v>
      </c>
      <c r="F41" s="381">
        <v>20000</v>
      </c>
      <c r="G41" s="267">
        <v>213.4</v>
      </c>
      <c r="H41" s="345" t="s">
        <v>314</v>
      </c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1:35">
      <c r="A42" s="244">
        <v>44090</v>
      </c>
      <c r="B42" s="267">
        <v>505285</v>
      </c>
      <c r="C42" s="268" t="s">
        <v>3814</v>
      </c>
      <c r="D42" s="268" t="s">
        <v>3816</v>
      </c>
      <c r="E42" s="268" t="s">
        <v>584</v>
      </c>
      <c r="F42" s="381">
        <v>15571</v>
      </c>
      <c r="G42" s="267">
        <v>213.4</v>
      </c>
      <c r="H42" s="345" t="s">
        <v>314</v>
      </c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1:35">
      <c r="A43" s="244">
        <v>44090</v>
      </c>
      <c r="B43" s="267">
        <v>511764</v>
      </c>
      <c r="C43" s="268" t="s">
        <v>3817</v>
      </c>
      <c r="D43" s="268" t="s">
        <v>3818</v>
      </c>
      <c r="E43" s="268" t="s">
        <v>584</v>
      </c>
      <c r="F43" s="381">
        <v>45739</v>
      </c>
      <c r="G43" s="267">
        <v>15.2</v>
      </c>
      <c r="H43" s="345" t="s">
        <v>314</v>
      </c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1:35">
      <c r="A44" s="244">
        <v>44090</v>
      </c>
      <c r="B44" s="267">
        <v>511764</v>
      </c>
      <c r="C44" s="268" t="s">
        <v>3817</v>
      </c>
      <c r="D44" s="268" t="s">
        <v>3819</v>
      </c>
      <c r="E44" s="268" t="s">
        <v>583</v>
      </c>
      <c r="F44" s="381">
        <v>27001</v>
      </c>
      <c r="G44" s="267">
        <v>15.1</v>
      </c>
      <c r="H44" s="345" t="s">
        <v>314</v>
      </c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1:35">
      <c r="A45" s="244">
        <v>44090</v>
      </c>
      <c r="B45" s="267">
        <v>511764</v>
      </c>
      <c r="C45" s="268" t="s">
        <v>3817</v>
      </c>
      <c r="D45" s="268" t="s">
        <v>3819</v>
      </c>
      <c r="E45" s="268" t="s">
        <v>584</v>
      </c>
      <c r="F45" s="381">
        <v>1</v>
      </c>
      <c r="G45" s="267">
        <v>14.9</v>
      </c>
      <c r="H45" s="345" t="s">
        <v>314</v>
      </c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1:35">
      <c r="A46" s="244">
        <v>44090</v>
      </c>
      <c r="B46" s="267" t="s">
        <v>1282</v>
      </c>
      <c r="C46" s="268" t="s">
        <v>3820</v>
      </c>
      <c r="D46" s="268" t="s">
        <v>3821</v>
      </c>
      <c r="E46" s="268" t="s">
        <v>583</v>
      </c>
      <c r="F46" s="381">
        <v>475345</v>
      </c>
      <c r="G46" s="267">
        <v>16.68</v>
      </c>
      <c r="H46" s="345" t="s">
        <v>2952</v>
      </c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1:35">
      <c r="A47" s="244">
        <v>44090</v>
      </c>
      <c r="B47" s="267" t="s">
        <v>1921</v>
      </c>
      <c r="C47" s="268" t="s">
        <v>3822</v>
      </c>
      <c r="D47" s="268" t="s">
        <v>3801</v>
      </c>
      <c r="E47" s="268" t="s">
        <v>583</v>
      </c>
      <c r="F47" s="381">
        <v>715000</v>
      </c>
      <c r="G47" s="267">
        <v>39.65</v>
      </c>
      <c r="H47" s="345" t="s">
        <v>2952</v>
      </c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1:35">
      <c r="A48" s="244">
        <v>44090</v>
      </c>
      <c r="B48" s="267" t="s">
        <v>1932</v>
      </c>
      <c r="C48" s="268" t="s">
        <v>3823</v>
      </c>
      <c r="D48" s="268" t="s">
        <v>3824</v>
      </c>
      <c r="E48" s="268" t="s">
        <v>583</v>
      </c>
      <c r="F48" s="381">
        <v>334170</v>
      </c>
      <c r="G48" s="267">
        <v>70.790000000000006</v>
      </c>
      <c r="H48" s="345" t="s">
        <v>2952</v>
      </c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1:35">
      <c r="A49" s="244">
        <v>44090</v>
      </c>
      <c r="B49" s="267" t="s">
        <v>3825</v>
      </c>
      <c r="C49" s="268" t="s">
        <v>3826</v>
      </c>
      <c r="D49" s="268" t="s">
        <v>3827</v>
      </c>
      <c r="E49" s="268" t="s">
        <v>583</v>
      </c>
      <c r="F49" s="381">
        <v>42000</v>
      </c>
      <c r="G49" s="267">
        <v>170</v>
      </c>
      <c r="H49" s="345" t="s">
        <v>2952</v>
      </c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1:35">
      <c r="A50" s="244">
        <v>44090</v>
      </c>
      <c r="B50" s="267" t="s">
        <v>1282</v>
      </c>
      <c r="C50" s="268" t="s">
        <v>3820</v>
      </c>
      <c r="D50" s="268" t="s">
        <v>3828</v>
      </c>
      <c r="E50" s="268" t="s">
        <v>584</v>
      </c>
      <c r="F50" s="381">
        <v>472300</v>
      </c>
      <c r="G50" s="267">
        <v>16.68</v>
      </c>
      <c r="H50" s="345" t="s">
        <v>2952</v>
      </c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1:35">
      <c r="A51" s="244">
        <v>44090</v>
      </c>
      <c r="B51" s="267" t="s">
        <v>1921</v>
      </c>
      <c r="C51" s="268" t="s">
        <v>3822</v>
      </c>
      <c r="D51" s="268" t="s">
        <v>3829</v>
      </c>
      <c r="E51" s="268" t="s">
        <v>584</v>
      </c>
      <c r="F51" s="381">
        <v>715000</v>
      </c>
      <c r="G51" s="267">
        <v>39.65</v>
      </c>
      <c r="H51" s="345" t="s">
        <v>2952</v>
      </c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1:35">
      <c r="A52" s="244">
        <v>44090</v>
      </c>
      <c r="B52" s="267" t="s">
        <v>1932</v>
      </c>
      <c r="C52" s="268" t="s">
        <v>3823</v>
      </c>
      <c r="D52" s="268" t="s">
        <v>3824</v>
      </c>
      <c r="E52" s="268" t="s">
        <v>584</v>
      </c>
      <c r="F52" s="381">
        <v>334170</v>
      </c>
      <c r="G52" s="267">
        <v>70.849999999999994</v>
      </c>
      <c r="H52" s="345" t="s">
        <v>2952</v>
      </c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1:35">
      <c r="A53" s="244">
        <v>44090</v>
      </c>
      <c r="B53" s="267" t="s">
        <v>3825</v>
      </c>
      <c r="C53" s="268" t="s">
        <v>3826</v>
      </c>
      <c r="D53" s="268" t="s">
        <v>3789</v>
      </c>
      <c r="E53" s="268" t="s">
        <v>584</v>
      </c>
      <c r="F53" s="381">
        <v>64000</v>
      </c>
      <c r="G53" s="267">
        <v>170</v>
      </c>
      <c r="H53" s="345" t="s">
        <v>2952</v>
      </c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1:35">
      <c r="B54" s="267"/>
      <c r="C54" s="268"/>
      <c r="D54" s="268"/>
      <c r="E54" s="268"/>
      <c r="F54" s="381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1:35">
      <c r="B55" s="267"/>
      <c r="C55" s="268"/>
      <c r="D55" s="268"/>
      <c r="E55" s="268"/>
      <c r="F55" s="381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1:35">
      <c r="B56" s="267"/>
      <c r="C56" s="268"/>
      <c r="D56" s="268"/>
      <c r="E56" s="268"/>
      <c r="F56" s="381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1:35">
      <c r="B57" s="267"/>
      <c r="C57" s="268"/>
      <c r="D57" s="268"/>
      <c r="E57" s="268"/>
      <c r="F57" s="381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1:35">
      <c r="B58" s="267"/>
      <c r="C58" s="268"/>
      <c r="D58" s="268"/>
      <c r="E58" s="268"/>
      <c r="F58" s="381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1:35">
      <c r="B59" s="267"/>
      <c r="C59" s="268"/>
      <c r="D59" s="268"/>
      <c r="E59" s="268"/>
      <c r="F59" s="381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1:35">
      <c r="B60" s="267"/>
      <c r="C60" s="268"/>
      <c r="D60" s="268"/>
      <c r="E60" s="268"/>
      <c r="F60" s="381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1:35">
      <c r="B61" s="267"/>
      <c r="C61" s="268"/>
      <c r="D61" s="268"/>
      <c r="E61" s="268"/>
      <c r="F61" s="381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1:35">
      <c r="B62" s="267"/>
      <c r="C62" s="268"/>
      <c r="D62" s="268"/>
      <c r="E62" s="268"/>
      <c r="F62" s="381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1:35">
      <c r="B63" s="267"/>
      <c r="C63" s="268"/>
      <c r="D63" s="268"/>
      <c r="E63" s="268"/>
      <c r="F63" s="381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1:35">
      <c r="B64" s="267"/>
      <c r="C64" s="268"/>
      <c r="D64" s="268"/>
      <c r="E64" s="268"/>
      <c r="F64" s="381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1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1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1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1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1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1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1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1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1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1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1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1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1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1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1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1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1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1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1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1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1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1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1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1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1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1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1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1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1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1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1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1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1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1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1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1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1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1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1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1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1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1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1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1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1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1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1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1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1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1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1"/>
      <c r="G115" s="267"/>
      <c r="H115" s="345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1"/>
      <c r="G116" s="267"/>
      <c r="H116" s="345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1"/>
      <c r="G117" s="267"/>
      <c r="H117" s="345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1"/>
      <c r="G118" s="267"/>
      <c r="H118" s="345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1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1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1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1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1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1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1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1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1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1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1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1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1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1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1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1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1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1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1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1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1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1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1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1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1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1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1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1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1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1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1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1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1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1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1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1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1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1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1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1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1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1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1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1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1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1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1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1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1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1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1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1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1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1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1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1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1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1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1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1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1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1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1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1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1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1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1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1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1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1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1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1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1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1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1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1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1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1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1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1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1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1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1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1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1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1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1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1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1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1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1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1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1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1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1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1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1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1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1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1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1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1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1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1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1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1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1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1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1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1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1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1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1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1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1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1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1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1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1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1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1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1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1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1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1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1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1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1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1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1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1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1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1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1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1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1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1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1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1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1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1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1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1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1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1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1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1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1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1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1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1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1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1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1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1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1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1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1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1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1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1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1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1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1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1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1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1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1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1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1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1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1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1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1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1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1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1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1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1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1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1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1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1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1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1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1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1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1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1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1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1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1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1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1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1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1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1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1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1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1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1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1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1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1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1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1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1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1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1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1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1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1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1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1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1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1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1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1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1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1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1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1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1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1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1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1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1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1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1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1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1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1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1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1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1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1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1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1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1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1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1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1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1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1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1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9"/>
  <sheetViews>
    <sheetView zoomScale="85" zoomScaleNormal="85" workbookViewId="0">
      <selection activeCell="A9" sqref="A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3655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44091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3631</v>
      </c>
      <c r="M9" s="63" t="s">
        <v>3630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ht="15" customHeight="1">
      <c r="A10" s="493">
        <v>1</v>
      </c>
      <c r="B10" s="445">
        <v>44034</v>
      </c>
      <c r="C10" s="448"/>
      <c r="D10" s="449" t="s">
        <v>153</v>
      </c>
      <c r="E10" s="450" t="s">
        <v>600</v>
      </c>
      <c r="F10" s="485">
        <v>17030</v>
      </c>
      <c r="G10" s="485">
        <v>15950</v>
      </c>
      <c r="H10" s="485">
        <v>15950</v>
      </c>
      <c r="I10" s="485" t="s">
        <v>3632</v>
      </c>
      <c r="J10" s="497" t="s">
        <v>3654</v>
      </c>
      <c r="K10" s="497">
        <f t="shared" ref="K10" si="0">H10-F10</f>
        <v>-1080</v>
      </c>
      <c r="L10" s="474">
        <f t="shared" ref="L10" si="1">(F10*-0.8)/100</f>
        <v>-136.24</v>
      </c>
      <c r="M10" s="432">
        <f t="shared" ref="M10" si="2">(K10+L10)/F10</f>
        <v>-7.1417498532002355E-2</v>
      </c>
      <c r="N10" s="446" t="s">
        <v>663</v>
      </c>
      <c r="O10" s="433">
        <v>44075</v>
      </c>
      <c r="P10" s="7"/>
      <c r="Q10" s="11"/>
      <c r="R10" s="12" t="s">
        <v>602</v>
      </c>
      <c r="S10" s="16"/>
      <c r="T10" s="16"/>
      <c r="U10" s="16"/>
      <c r="V10" s="16"/>
      <c r="W10" s="16"/>
      <c r="X10" s="16"/>
      <c r="Y10" s="16"/>
      <c r="Z10" s="16"/>
      <c r="AA10" s="16"/>
    </row>
    <row r="11" spans="1:28" s="427" customFormat="1" ht="14.25">
      <c r="A11" s="493">
        <v>2</v>
      </c>
      <c r="B11" s="445">
        <v>44057</v>
      </c>
      <c r="C11" s="448"/>
      <c r="D11" s="449" t="s">
        <v>128</v>
      </c>
      <c r="E11" s="450" t="s">
        <v>600</v>
      </c>
      <c r="F11" s="485">
        <v>198</v>
      </c>
      <c r="G11" s="485">
        <v>187</v>
      </c>
      <c r="H11" s="485">
        <v>187</v>
      </c>
      <c r="I11" s="485" t="s">
        <v>3639</v>
      </c>
      <c r="J11" s="497" t="s">
        <v>3688</v>
      </c>
      <c r="K11" s="497">
        <f t="shared" ref="K11" si="3">H11-F11</f>
        <v>-11</v>
      </c>
      <c r="L11" s="474">
        <f t="shared" ref="L11" si="4">(F11*-0.8)/100</f>
        <v>-1.5840000000000001</v>
      </c>
      <c r="M11" s="432">
        <f t="shared" ref="M11" si="5">(K11+L11)/F11</f>
        <v>-6.355555555555556E-2</v>
      </c>
      <c r="N11" s="446" t="s">
        <v>663</v>
      </c>
      <c r="O11" s="433">
        <v>44078</v>
      </c>
      <c r="Q11" s="428"/>
      <c r="R11" s="429" t="s">
        <v>3636</v>
      </c>
      <c r="S11" s="428"/>
      <c r="T11" s="428"/>
      <c r="U11" s="428"/>
      <c r="V11" s="428"/>
      <c r="W11" s="428"/>
      <c r="X11" s="428"/>
      <c r="Y11" s="428"/>
      <c r="Z11" s="428"/>
      <c r="AA11" s="428"/>
      <c r="AB11" s="428"/>
    </row>
    <row r="12" spans="1:28" s="427" customFormat="1" ht="14.25">
      <c r="A12" s="434">
        <v>3</v>
      </c>
      <c r="B12" s="435">
        <v>44063</v>
      </c>
      <c r="C12" s="436"/>
      <c r="D12" s="437" t="s">
        <v>546</v>
      </c>
      <c r="E12" s="438" t="s">
        <v>600</v>
      </c>
      <c r="F12" s="439">
        <v>785</v>
      </c>
      <c r="G12" s="438">
        <v>730</v>
      </c>
      <c r="H12" s="512">
        <v>825</v>
      </c>
      <c r="I12" s="440" t="s">
        <v>3641</v>
      </c>
      <c r="J12" s="441" t="s">
        <v>3629</v>
      </c>
      <c r="K12" s="441">
        <f t="shared" ref="K12" si="6">H12-F12</f>
        <v>40</v>
      </c>
      <c r="L12" s="473">
        <f t="shared" ref="L12" si="7">(F12*-0.8)/100</f>
        <v>-6.28</v>
      </c>
      <c r="M12" s="442">
        <f t="shared" ref="M12" si="8">(K12+L12)/F12</f>
        <v>4.2955414012738849E-2</v>
      </c>
      <c r="N12" s="443" t="s">
        <v>599</v>
      </c>
      <c r="O12" s="444">
        <v>44064</v>
      </c>
      <c r="Q12" s="428"/>
      <c r="R12" s="429" t="s">
        <v>602</v>
      </c>
      <c r="S12" s="428"/>
      <c r="T12" s="428"/>
      <c r="U12" s="428"/>
      <c r="V12" s="428"/>
      <c r="W12" s="428"/>
      <c r="X12" s="428"/>
      <c r="Y12" s="428"/>
      <c r="Z12" s="428"/>
      <c r="AA12" s="428"/>
      <c r="AB12" s="428"/>
    </row>
    <row r="13" spans="1:28" s="427" customFormat="1" ht="14.25">
      <c r="A13" s="434">
        <v>4</v>
      </c>
      <c r="B13" s="435">
        <v>44064</v>
      </c>
      <c r="C13" s="436"/>
      <c r="D13" s="437" t="s">
        <v>284</v>
      </c>
      <c r="E13" s="438" t="s">
        <v>600</v>
      </c>
      <c r="F13" s="439">
        <v>172</v>
      </c>
      <c r="G13" s="438">
        <v>160</v>
      </c>
      <c r="H13" s="512">
        <v>180.5</v>
      </c>
      <c r="I13" s="440">
        <v>195</v>
      </c>
      <c r="J13" s="441" t="s">
        <v>3643</v>
      </c>
      <c r="K13" s="441">
        <f t="shared" ref="K13:K14" si="9">H13-F13</f>
        <v>8.5</v>
      </c>
      <c r="L13" s="473">
        <f t="shared" ref="L13:L14" si="10">(F13*-0.8)/100</f>
        <v>-1.3759999999999999</v>
      </c>
      <c r="M13" s="442">
        <f t="shared" ref="M13:M14" si="11">(K13+L13)/F13</f>
        <v>4.1418604651162795E-2</v>
      </c>
      <c r="N13" s="443" t="s">
        <v>599</v>
      </c>
      <c r="O13" s="444">
        <v>44070</v>
      </c>
      <c r="Q13" s="428"/>
      <c r="R13" s="429" t="s">
        <v>3186</v>
      </c>
      <c r="S13" s="428"/>
      <c r="T13" s="428"/>
      <c r="U13" s="428"/>
      <c r="V13" s="428"/>
      <c r="W13" s="428"/>
      <c r="X13" s="428"/>
      <c r="Y13" s="428"/>
      <c r="Z13" s="428"/>
      <c r="AA13" s="428"/>
      <c r="AB13" s="428"/>
    </row>
    <row r="14" spans="1:28" s="427" customFormat="1" ht="14.25">
      <c r="A14" s="493">
        <v>5</v>
      </c>
      <c r="B14" s="445">
        <v>44071</v>
      </c>
      <c r="C14" s="448"/>
      <c r="D14" s="449" t="s">
        <v>250</v>
      </c>
      <c r="E14" s="450" t="s">
        <v>600</v>
      </c>
      <c r="F14" s="485">
        <v>214</v>
      </c>
      <c r="G14" s="485">
        <v>199</v>
      </c>
      <c r="H14" s="485">
        <v>200</v>
      </c>
      <c r="I14" s="485" t="s">
        <v>3646</v>
      </c>
      <c r="J14" s="497" t="s">
        <v>3669</v>
      </c>
      <c r="K14" s="497">
        <f t="shared" si="9"/>
        <v>-14</v>
      </c>
      <c r="L14" s="474">
        <f t="shared" si="10"/>
        <v>-1.7120000000000002</v>
      </c>
      <c r="M14" s="432">
        <f t="shared" si="11"/>
        <v>-7.3420560747663552E-2</v>
      </c>
      <c r="N14" s="446" t="s">
        <v>663</v>
      </c>
      <c r="O14" s="433">
        <v>44076</v>
      </c>
      <c r="Q14" s="428"/>
      <c r="R14" s="429" t="s">
        <v>602</v>
      </c>
      <c r="S14" s="428"/>
      <c r="T14" s="428"/>
      <c r="U14" s="428"/>
      <c r="V14" s="428"/>
      <c r="W14" s="428"/>
      <c r="X14" s="428"/>
      <c r="Y14" s="428"/>
      <c r="Z14" s="428"/>
      <c r="AA14" s="428"/>
      <c r="AB14" s="428"/>
    </row>
    <row r="15" spans="1:28" s="427" customFormat="1" ht="14.25">
      <c r="A15" s="434">
        <v>6</v>
      </c>
      <c r="B15" s="435">
        <v>44071</v>
      </c>
      <c r="C15" s="436"/>
      <c r="D15" s="437" t="s">
        <v>569</v>
      </c>
      <c r="E15" s="438" t="s">
        <v>600</v>
      </c>
      <c r="F15" s="439">
        <v>2142.5</v>
      </c>
      <c r="G15" s="438">
        <v>1980</v>
      </c>
      <c r="H15" s="438">
        <v>2250</v>
      </c>
      <c r="I15" s="440" t="s">
        <v>3647</v>
      </c>
      <c r="J15" s="441" t="s">
        <v>3705</v>
      </c>
      <c r="K15" s="441">
        <f t="shared" ref="K15" si="12">H15-F15</f>
        <v>107.5</v>
      </c>
      <c r="L15" s="473">
        <f t="shared" ref="L15" si="13">(F15*-0.8)/100</f>
        <v>-17.14</v>
      </c>
      <c r="M15" s="442">
        <f t="shared" ref="M15" si="14">(K15+L15)/F15</f>
        <v>4.2175029171528586E-2</v>
      </c>
      <c r="N15" s="443" t="s">
        <v>599</v>
      </c>
      <c r="O15" s="444">
        <v>44082</v>
      </c>
      <c r="Q15" s="428"/>
      <c r="R15" s="429" t="s">
        <v>602</v>
      </c>
      <c r="S15" s="428"/>
      <c r="T15" s="428"/>
      <c r="U15" s="428"/>
      <c r="V15" s="428"/>
      <c r="W15" s="428"/>
      <c r="X15" s="428"/>
      <c r="Y15" s="428"/>
      <c r="Z15" s="428"/>
      <c r="AA15" s="428"/>
      <c r="AB15" s="428"/>
    </row>
    <row r="16" spans="1:28" s="427" customFormat="1" ht="14.25">
      <c r="A16" s="383">
        <v>7</v>
      </c>
      <c r="B16" s="408">
        <v>44075</v>
      </c>
      <c r="C16" s="422"/>
      <c r="D16" s="459" t="s">
        <v>3648</v>
      </c>
      <c r="E16" s="423" t="s">
        <v>600</v>
      </c>
      <c r="F16" s="423" t="s">
        <v>3649</v>
      </c>
      <c r="G16" s="431">
        <v>487</v>
      </c>
      <c r="H16" s="423"/>
      <c r="I16" s="411" t="s">
        <v>3650</v>
      </c>
      <c r="J16" s="424" t="s">
        <v>601</v>
      </c>
      <c r="K16" s="424"/>
      <c r="L16" s="475"/>
      <c r="M16" s="424"/>
      <c r="N16" s="425"/>
      <c r="O16" s="426"/>
      <c r="Q16" s="428"/>
      <c r="R16" s="429" t="s">
        <v>602</v>
      </c>
      <c r="S16" s="428"/>
      <c r="T16" s="428"/>
      <c r="U16" s="428"/>
      <c r="V16" s="428"/>
      <c r="W16" s="428"/>
      <c r="X16" s="428"/>
      <c r="Y16" s="428"/>
      <c r="Z16" s="428"/>
      <c r="AA16" s="428"/>
      <c r="AB16" s="428"/>
    </row>
    <row r="17" spans="1:28" s="427" customFormat="1" ht="14.25">
      <c r="A17" s="493">
        <v>8</v>
      </c>
      <c r="B17" s="445">
        <v>44075</v>
      </c>
      <c r="C17" s="448"/>
      <c r="D17" s="449" t="s">
        <v>3651</v>
      </c>
      <c r="E17" s="450" t="s">
        <v>600</v>
      </c>
      <c r="F17" s="485">
        <v>309</v>
      </c>
      <c r="G17" s="485">
        <v>290</v>
      </c>
      <c r="H17" s="485">
        <v>289.5</v>
      </c>
      <c r="I17" s="485" t="s">
        <v>3652</v>
      </c>
      <c r="J17" s="497" t="s">
        <v>3706</v>
      </c>
      <c r="K17" s="497">
        <f t="shared" ref="K17" si="15">H17-F17</f>
        <v>-19.5</v>
      </c>
      <c r="L17" s="474">
        <f t="shared" ref="L17" si="16">(F17*-0.8)/100</f>
        <v>-2.472</v>
      </c>
      <c r="M17" s="432">
        <f t="shared" ref="M17" si="17">(K17+L17)/F17</f>
        <v>-7.1106796116504861E-2</v>
      </c>
      <c r="N17" s="446" t="s">
        <v>663</v>
      </c>
      <c r="O17" s="433">
        <v>44082</v>
      </c>
      <c r="Q17" s="428"/>
      <c r="R17" s="429" t="s">
        <v>3186</v>
      </c>
      <c r="S17" s="428"/>
      <c r="T17" s="428"/>
      <c r="U17" s="428"/>
      <c r="V17" s="428"/>
      <c r="W17" s="428"/>
      <c r="X17" s="428"/>
      <c r="Y17" s="428"/>
      <c r="Z17" s="428"/>
      <c r="AA17" s="428"/>
      <c r="AB17" s="428"/>
    </row>
    <row r="18" spans="1:28" s="427" customFormat="1" ht="14.25">
      <c r="A18" s="493">
        <v>9</v>
      </c>
      <c r="B18" s="445">
        <v>44075</v>
      </c>
      <c r="C18" s="448"/>
      <c r="D18" s="449" t="s">
        <v>3653</v>
      </c>
      <c r="E18" s="450" t="s">
        <v>600</v>
      </c>
      <c r="F18" s="507">
        <v>529</v>
      </c>
      <c r="G18" s="450">
        <v>490</v>
      </c>
      <c r="H18" s="485">
        <f>(551+487.5)/2</f>
        <v>519.25</v>
      </c>
      <c r="I18" s="504" t="s">
        <v>3635</v>
      </c>
      <c r="J18" s="497" t="s">
        <v>3742</v>
      </c>
      <c r="K18" s="497">
        <f t="shared" ref="K18" si="18">H18-F18</f>
        <v>-9.75</v>
      </c>
      <c r="L18" s="474">
        <f>(F18*-0.45)/100</f>
        <v>-2.3805000000000001</v>
      </c>
      <c r="M18" s="432">
        <f t="shared" ref="M18" si="19">(K18+L18)/F18</f>
        <v>-2.2931001890359168E-2</v>
      </c>
      <c r="N18" s="446" t="s">
        <v>663</v>
      </c>
      <c r="O18" s="433">
        <v>44088</v>
      </c>
      <c r="Q18" s="428"/>
      <c r="R18" s="429" t="s">
        <v>602</v>
      </c>
      <c r="S18" s="428"/>
      <c r="T18" s="428"/>
      <c r="U18" s="428"/>
      <c r="V18" s="428"/>
      <c r="W18" s="428"/>
      <c r="X18" s="428"/>
      <c r="Y18" s="428"/>
      <c r="Z18" s="428"/>
      <c r="AA18" s="428"/>
      <c r="AB18" s="428"/>
    </row>
    <row r="19" spans="1:28" s="427" customFormat="1" ht="14.25">
      <c r="A19" s="383">
        <v>10</v>
      </c>
      <c r="B19" s="408">
        <v>44076</v>
      </c>
      <c r="C19" s="422"/>
      <c r="D19" s="459" t="s">
        <v>153</v>
      </c>
      <c r="E19" s="423" t="s">
        <v>600</v>
      </c>
      <c r="F19" s="423" t="s">
        <v>3674</v>
      </c>
      <c r="G19" s="431">
        <v>15300</v>
      </c>
      <c r="H19" s="423"/>
      <c r="I19" s="411" t="s">
        <v>3675</v>
      </c>
      <c r="J19" s="424" t="s">
        <v>601</v>
      </c>
      <c r="K19" s="424"/>
      <c r="L19" s="475"/>
      <c r="M19" s="424"/>
      <c r="N19" s="425"/>
      <c r="O19" s="426"/>
      <c r="Q19" s="428"/>
      <c r="R19" s="429" t="s">
        <v>602</v>
      </c>
      <c r="S19" s="428"/>
      <c r="T19" s="428"/>
      <c r="U19" s="428"/>
      <c r="V19" s="428"/>
      <c r="W19" s="428"/>
      <c r="X19" s="428"/>
      <c r="Y19" s="428"/>
      <c r="Z19" s="428"/>
      <c r="AA19" s="428"/>
      <c r="AB19" s="428"/>
    </row>
    <row r="20" spans="1:28" s="427" customFormat="1" ht="14.25">
      <c r="A20" s="434">
        <v>11</v>
      </c>
      <c r="B20" s="435">
        <v>44076</v>
      </c>
      <c r="C20" s="436"/>
      <c r="D20" s="437" t="s">
        <v>145</v>
      </c>
      <c r="E20" s="438" t="s">
        <v>3830</v>
      </c>
      <c r="F20" s="439">
        <v>879.5</v>
      </c>
      <c r="G20" s="438">
        <v>825</v>
      </c>
      <c r="H20" s="438">
        <v>914.5</v>
      </c>
      <c r="I20" s="440">
        <v>975</v>
      </c>
      <c r="J20" s="441" t="s">
        <v>3751</v>
      </c>
      <c r="K20" s="441">
        <f t="shared" ref="K20" si="20">H20-F20</f>
        <v>35</v>
      </c>
      <c r="L20" s="473">
        <f t="shared" ref="L20" si="21">(F20*-0.8)/100</f>
        <v>-7.0360000000000005</v>
      </c>
      <c r="M20" s="442">
        <f t="shared" ref="M20" si="22">(K20+L20)/F20</f>
        <v>3.1795338260375214E-2</v>
      </c>
      <c r="N20" s="443" t="s">
        <v>599</v>
      </c>
      <c r="O20" s="444">
        <v>44088</v>
      </c>
      <c r="Q20" s="428"/>
      <c r="R20" s="429" t="s">
        <v>3186</v>
      </c>
      <c r="S20" s="428"/>
      <c r="T20" s="428"/>
      <c r="U20" s="428"/>
      <c r="V20" s="428"/>
      <c r="W20" s="428"/>
      <c r="X20" s="428"/>
      <c r="Y20" s="428"/>
      <c r="Z20" s="428"/>
      <c r="AA20" s="428"/>
      <c r="AB20" s="428"/>
    </row>
    <row r="21" spans="1:28" s="427" customFormat="1" ht="14.25">
      <c r="A21" s="451">
        <v>12</v>
      </c>
      <c r="B21" s="452">
        <v>44077</v>
      </c>
      <c r="C21" s="482"/>
      <c r="D21" s="499" t="s">
        <v>565</v>
      </c>
      <c r="E21" s="483" t="s">
        <v>600</v>
      </c>
      <c r="F21" s="469">
        <v>1008</v>
      </c>
      <c r="G21" s="487">
        <v>950</v>
      </c>
      <c r="H21" s="483">
        <v>1074</v>
      </c>
      <c r="I21" s="484" t="s">
        <v>3686</v>
      </c>
      <c r="J21" s="451" t="s">
        <v>3746</v>
      </c>
      <c r="K21" s="451">
        <f t="shared" ref="K21:K22" si="23">H21-F21</f>
        <v>66</v>
      </c>
      <c r="L21" s="472">
        <f t="shared" ref="L21:L22" si="24">(F21*-0.8)/100</f>
        <v>-8.0640000000000001</v>
      </c>
      <c r="M21" s="455">
        <f t="shared" ref="M21:M22" si="25">(K21+L21)/F21</f>
        <v>5.7476190476190479E-2</v>
      </c>
      <c r="N21" s="456" t="s">
        <v>599</v>
      </c>
      <c r="O21" s="500">
        <v>44088</v>
      </c>
      <c r="Q21" s="428"/>
      <c r="R21" s="429" t="s">
        <v>3186</v>
      </c>
      <c r="S21" s="428"/>
      <c r="T21" s="428"/>
      <c r="U21" s="428"/>
      <c r="V21" s="428"/>
      <c r="W21" s="428"/>
      <c r="X21" s="428"/>
      <c r="Y21" s="428"/>
      <c r="Z21" s="428"/>
      <c r="AA21" s="428"/>
      <c r="AB21" s="428"/>
    </row>
    <row r="22" spans="1:28" s="427" customFormat="1" ht="14.25">
      <c r="A22" s="481">
        <v>13</v>
      </c>
      <c r="B22" s="452">
        <v>44083</v>
      </c>
      <c r="C22" s="482"/>
      <c r="D22" s="540" t="s">
        <v>98</v>
      </c>
      <c r="E22" s="483" t="s">
        <v>600</v>
      </c>
      <c r="F22" s="454">
        <v>156</v>
      </c>
      <c r="G22" s="483">
        <v>145</v>
      </c>
      <c r="H22" s="483">
        <v>165</v>
      </c>
      <c r="I22" s="484">
        <v>175</v>
      </c>
      <c r="J22" s="451" t="s">
        <v>3405</v>
      </c>
      <c r="K22" s="451">
        <f t="shared" si="23"/>
        <v>9</v>
      </c>
      <c r="L22" s="472">
        <f t="shared" si="24"/>
        <v>-1.2480000000000002</v>
      </c>
      <c r="M22" s="455">
        <f t="shared" si="25"/>
        <v>4.9692307692307688E-2</v>
      </c>
      <c r="N22" s="456" t="s">
        <v>599</v>
      </c>
      <c r="O22" s="500">
        <v>44090</v>
      </c>
      <c r="Q22" s="428"/>
      <c r="R22" s="429" t="s">
        <v>3186</v>
      </c>
      <c r="S22" s="428"/>
      <c r="T22" s="428"/>
      <c r="U22" s="428"/>
      <c r="V22" s="428"/>
      <c r="W22" s="428"/>
      <c r="X22" s="428"/>
      <c r="Y22" s="428"/>
      <c r="Z22" s="428"/>
      <c r="AA22" s="428"/>
      <c r="AB22" s="428"/>
    </row>
    <row r="23" spans="1:28" s="427" customFormat="1" ht="14.25">
      <c r="A23" s="383">
        <v>14</v>
      </c>
      <c r="B23" s="408">
        <v>44088</v>
      </c>
      <c r="C23" s="422"/>
      <c r="D23" s="459" t="s">
        <v>424</v>
      </c>
      <c r="E23" s="423" t="s">
        <v>600</v>
      </c>
      <c r="F23" s="423" t="s">
        <v>3741</v>
      </c>
      <c r="G23" s="431">
        <v>248</v>
      </c>
      <c r="H23" s="423"/>
      <c r="I23" s="411">
        <v>290</v>
      </c>
      <c r="J23" s="424" t="s">
        <v>601</v>
      </c>
      <c r="K23" s="424"/>
      <c r="L23" s="475"/>
      <c r="M23" s="424"/>
      <c r="N23" s="425"/>
      <c r="O23" s="426"/>
      <c r="Q23" s="428"/>
      <c r="R23" s="429" t="s">
        <v>3186</v>
      </c>
      <c r="S23" s="428"/>
      <c r="T23" s="428"/>
      <c r="U23" s="428"/>
      <c r="V23" s="428"/>
      <c r="W23" s="428"/>
      <c r="X23" s="428"/>
      <c r="Y23" s="428"/>
      <c r="Z23" s="428"/>
      <c r="AA23" s="428"/>
      <c r="AB23" s="428"/>
    </row>
    <row r="24" spans="1:28" s="427" customFormat="1" ht="14.25">
      <c r="A24" s="451">
        <v>15</v>
      </c>
      <c r="B24" s="452">
        <v>44088</v>
      </c>
      <c r="C24" s="482"/>
      <c r="D24" s="499" t="s">
        <v>81</v>
      </c>
      <c r="E24" s="483" t="s">
        <v>600</v>
      </c>
      <c r="F24" s="469">
        <v>636</v>
      </c>
      <c r="G24" s="487">
        <v>600</v>
      </c>
      <c r="H24" s="483">
        <v>680</v>
      </c>
      <c r="I24" s="484">
        <v>700</v>
      </c>
      <c r="J24" s="451" t="s">
        <v>3765</v>
      </c>
      <c r="K24" s="451">
        <f t="shared" ref="K24" si="26">H24-F24</f>
        <v>44</v>
      </c>
      <c r="L24" s="472">
        <f t="shared" ref="L24" si="27">(F24*-0.8)/100</f>
        <v>-5.0880000000000001</v>
      </c>
      <c r="M24" s="455">
        <f t="shared" ref="M24" si="28">(K24+L24)/F24</f>
        <v>6.1182389937106917E-2</v>
      </c>
      <c r="N24" s="456" t="s">
        <v>599</v>
      </c>
      <c r="O24" s="500">
        <v>44089</v>
      </c>
      <c r="Q24" s="428"/>
      <c r="R24" s="429" t="s">
        <v>3186</v>
      </c>
      <c r="S24" s="428"/>
      <c r="T24" s="428"/>
      <c r="U24" s="428"/>
      <c r="V24" s="428"/>
      <c r="W24" s="428"/>
      <c r="X24" s="428"/>
      <c r="Y24" s="428"/>
      <c r="Z24" s="428"/>
      <c r="AA24" s="428"/>
      <c r="AB24" s="428"/>
    </row>
    <row r="25" spans="1:28" s="427" customFormat="1" ht="14.25">
      <c r="A25" s="383">
        <v>16</v>
      </c>
      <c r="B25" s="408">
        <v>44088</v>
      </c>
      <c r="C25" s="422"/>
      <c r="D25" s="459" t="s">
        <v>380</v>
      </c>
      <c r="E25" s="423" t="s">
        <v>600</v>
      </c>
      <c r="F25" s="423" t="s">
        <v>3743</v>
      </c>
      <c r="G25" s="431">
        <v>870</v>
      </c>
      <c r="H25" s="423"/>
      <c r="I25" s="411" t="s">
        <v>3744</v>
      </c>
      <c r="J25" s="424" t="s">
        <v>601</v>
      </c>
      <c r="K25" s="424"/>
      <c r="L25" s="475"/>
      <c r="M25" s="424"/>
      <c r="N25" s="425"/>
      <c r="O25" s="426"/>
      <c r="Q25" s="428"/>
      <c r="R25" s="429" t="s">
        <v>602</v>
      </c>
      <c r="S25" s="428"/>
      <c r="T25" s="428"/>
      <c r="U25" s="428"/>
      <c r="V25" s="428"/>
      <c r="W25" s="428"/>
      <c r="X25" s="428"/>
      <c r="Y25" s="428"/>
      <c r="Z25" s="428"/>
      <c r="AA25" s="428"/>
      <c r="AB25" s="428"/>
    </row>
    <row r="26" spans="1:28" s="427" customFormat="1" ht="14.25">
      <c r="A26" s="434">
        <v>17</v>
      </c>
      <c r="B26" s="435">
        <v>44088</v>
      </c>
      <c r="C26" s="436"/>
      <c r="D26" s="437" t="s">
        <v>82</v>
      </c>
      <c r="E26" s="438" t="s">
        <v>600</v>
      </c>
      <c r="F26" s="439">
        <v>229.5</v>
      </c>
      <c r="G26" s="438">
        <v>217</v>
      </c>
      <c r="H26" s="438">
        <v>239</v>
      </c>
      <c r="I26" s="440" t="s">
        <v>3745</v>
      </c>
      <c r="J26" s="441" t="s">
        <v>3787</v>
      </c>
      <c r="K26" s="441">
        <f t="shared" ref="K26" si="29">H26-F26</f>
        <v>9.5</v>
      </c>
      <c r="L26" s="473">
        <f t="shared" ref="L26" si="30">(F26*-0.8)/100</f>
        <v>-1.8360000000000003</v>
      </c>
      <c r="M26" s="442">
        <f t="shared" ref="M26" si="31">(K26+L26)/F26</f>
        <v>3.3394335511982572E-2</v>
      </c>
      <c r="N26" s="443" t="s">
        <v>599</v>
      </c>
      <c r="O26" s="444">
        <v>44090</v>
      </c>
      <c r="Q26" s="428"/>
      <c r="R26" s="429" t="s">
        <v>3186</v>
      </c>
      <c r="S26" s="428"/>
      <c r="T26" s="428"/>
      <c r="U26" s="428"/>
      <c r="V26" s="428"/>
      <c r="W26" s="428"/>
      <c r="X26" s="428"/>
      <c r="Y26" s="428"/>
      <c r="Z26" s="428"/>
      <c r="AA26" s="428"/>
      <c r="AB26" s="428"/>
    </row>
    <row r="27" spans="1:28" s="427" customFormat="1" ht="14.25">
      <c r="A27" s="451">
        <v>18</v>
      </c>
      <c r="B27" s="452">
        <v>44088</v>
      </c>
      <c r="C27" s="482"/>
      <c r="D27" s="499" t="s">
        <v>423</v>
      </c>
      <c r="E27" s="483" t="s">
        <v>600</v>
      </c>
      <c r="F27" s="469">
        <v>1482.5</v>
      </c>
      <c r="G27" s="487">
        <v>1380</v>
      </c>
      <c r="H27" s="483">
        <v>1543</v>
      </c>
      <c r="I27" s="484">
        <v>1650</v>
      </c>
      <c r="J27" s="451" t="s">
        <v>3747</v>
      </c>
      <c r="K27" s="451">
        <f t="shared" ref="K27" si="32">H27-F27</f>
        <v>60.5</v>
      </c>
      <c r="L27" s="472">
        <f>(F27*-0.07)/100</f>
        <v>-1.03775</v>
      </c>
      <c r="M27" s="455">
        <f t="shared" ref="M27" si="33">(K27+L27)/F27</f>
        <v>4.0109443507588528E-2</v>
      </c>
      <c r="N27" s="456" t="s">
        <v>599</v>
      </c>
      <c r="O27" s="461">
        <v>44088</v>
      </c>
      <c r="Q27" s="428"/>
      <c r="R27" s="429" t="s">
        <v>602</v>
      </c>
      <c r="S27" s="428"/>
      <c r="T27" s="428"/>
      <c r="U27" s="428"/>
      <c r="V27" s="428"/>
      <c r="W27" s="428"/>
      <c r="X27" s="428"/>
      <c r="Y27" s="428"/>
      <c r="Z27" s="428"/>
      <c r="AA27" s="428"/>
      <c r="AB27" s="428"/>
    </row>
    <row r="28" spans="1:28" s="427" customFormat="1" ht="14.25">
      <c r="A28" s="383">
        <v>19</v>
      </c>
      <c r="B28" s="408">
        <v>44088</v>
      </c>
      <c r="C28" s="422"/>
      <c r="D28" s="459" t="s">
        <v>106</v>
      </c>
      <c r="E28" s="423" t="s">
        <v>600</v>
      </c>
      <c r="F28" s="423" t="s">
        <v>3748</v>
      </c>
      <c r="G28" s="431">
        <v>630</v>
      </c>
      <c r="H28" s="423"/>
      <c r="I28" s="411">
        <v>730</v>
      </c>
      <c r="J28" s="424" t="s">
        <v>601</v>
      </c>
      <c r="K28" s="424"/>
      <c r="L28" s="475"/>
      <c r="M28" s="424"/>
      <c r="N28" s="425"/>
      <c r="O28" s="426"/>
      <c r="Q28" s="428"/>
      <c r="R28" s="429" t="s">
        <v>3186</v>
      </c>
      <c r="S28" s="428"/>
      <c r="T28" s="428"/>
      <c r="U28" s="428"/>
      <c r="V28" s="428"/>
      <c r="W28" s="428"/>
      <c r="X28" s="428"/>
      <c r="Y28" s="428"/>
      <c r="Z28" s="428"/>
      <c r="AA28" s="428"/>
      <c r="AB28" s="428"/>
    </row>
    <row r="29" spans="1:28" s="427" customFormat="1" ht="14.25">
      <c r="A29" s="383">
        <v>20</v>
      </c>
      <c r="B29" s="408">
        <v>44088</v>
      </c>
      <c r="C29" s="422"/>
      <c r="D29" s="459" t="s">
        <v>383</v>
      </c>
      <c r="E29" s="423" t="s">
        <v>600</v>
      </c>
      <c r="F29" s="423" t="s">
        <v>3749</v>
      </c>
      <c r="G29" s="431">
        <v>74</v>
      </c>
      <c r="H29" s="423"/>
      <c r="I29" s="411" t="s">
        <v>3750</v>
      </c>
      <c r="J29" s="424" t="s">
        <v>601</v>
      </c>
      <c r="K29" s="424"/>
      <c r="L29" s="475"/>
      <c r="M29" s="424"/>
      <c r="N29" s="425"/>
      <c r="O29" s="426"/>
      <c r="Q29" s="428"/>
      <c r="R29" s="429" t="s">
        <v>602</v>
      </c>
      <c r="S29" s="428"/>
      <c r="T29" s="428"/>
      <c r="U29" s="428"/>
      <c r="V29" s="428"/>
      <c r="W29" s="428"/>
      <c r="X29" s="428"/>
      <c r="Y29" s="428"/>
      <c r="Z29" s="428"/>
      <c r="AA29" s="428"/>
      <c r="AB29" s="428"/>
    </row>
    <row r="30" spans="1:28" s="427" customFormat="1" ht="14.25">
      <c r="A30" s="451">
        <v>21</v>
      </c>
      <c r="B30" s="452">
        <v>44088</v>
      </c>
      <c r="C30" s="482"/>
      <c r="D30" s="499" t="s">
        <v>391</v>
      </c>
      <c r="E30" s="483" t="s">
        <v>600</v>
      </c>
      <c r="F30" s="469">
        <v>642.5</v>
      </c>
      <c r="G30" s="487">
        <v>599</v>
      </c>
      <c r="H30" s="483">
        <v>673</v>
      </c>
      <c r="I30" s="484" t="s">
        <v>3752</v>
      </c>
      <c r="J30" s="451" t="s">
        <v>3788</v>
      </c>
      <c r="K30" s="451">
        <f t="shared" ref="K30" si="34">H30-F30</f>
        <v>30.5</v>
      </c>
      <c r="L30" s="472">
        <f>(F30*-0.7)/100</f>
        <v>-4.4974999999999996</v>
      </c>
      <c r="M30" s="455">
        <f t="shared" ref="M30" si="35">(K30+L30)/F30</f>
        <v>4.0470817120622567E-2</v>
      </c>
      <c r="N30" s="456" t="s">
        <v>599</v>
      </c>
      <c r="O30" s="500">
        <v>44090</v>
      </c>
      <c r="Q30" s="428"/>
      <c r="R30" s="429" t="s">
        <v>3186</v>
      </c>
      <c r="S30" s="428"/>
      <c r="T30" s="428"/>
      <c r="U30" s="428"/>
      <c r="V30" s="428"/>
      <c r="W30" s="428"/>
      <c r="X30" s="428"/>
      <c r="Y30" s="428"/>
      <c r="Z30" s="428"/>
      <c r="AA30" s="428"/>
      <c r="AB30" s="428"/>
    </row>
    <row r="31" spans="1:28" s="427" customFormat="1" ht="14.25">
      <c r="A31" s="383">
        <v>22</v>
      </c>
      <c r="B31" s="408">
        <v>44088</v>
      </c>
      <c r="C31" s="422"/>
      <c r="D31" s="459" t="s">
        <v>412</v>
      </c>
      <c r="E31" s="423" t="s">
        <v>600</v>
      </c>
      <c r="F31" s="423" t="s">
        <v>3753</v>
      </c>
      <c r="G31" s="431">
        <v>115</v>
      </c>
      <c r="H31" s="423"/>
      <c r="I31" s="411" t="s">
        <v>3754</v>
      </c>
      <c r="J31" s="424" t="s">
        <v>601</v>
      </c>
      <c r="K31" s="424"/>
      <c r="L31" s="475"/>
      <c r="M31" s="424"/>
      <c r="N31" s="425"/>
      <c r="O31" s="426"/>
      <c r="Q31" s="428"/>
      <c r="R31" s="429" t="s">
        <v>602</v>
      </c>
      <c r="S31" s="428"/>
      <c r="T31" s="428"/>
      <c r="U31" s="428"/>
      <c r="V31" s="428"/>
      <c r="W31" s="428"/>
      <c r="X31" s="428"/>
      <c r="Y31" s="428"/>
      <c r="Z31" s="428"/>
      <c r="AA31" s="428"/>
      <c r="AB31" s="428"/>
    </row>
    <row r="32" spans="1:28" s="427" customFormat="1" ht="14.25">
      <c r="A32" s="383"/>
      <c r="B32" s="408"/>
      <c r="C32" s="422"/>
      <c r="D32" s="459"/>
      <c r="E32" s="423"/>
      <c r="F32" s="423"/>
      <c r="G32" s="431"/>
      <c r="H32" s="423"/>
      <c r="I32" s="411"/>
      <c r="J32" s="424"/>
      <c r="K32" s="424"/>
      <c r="L32" s="475"/>
      <c r="M32" s="424"/>
      <c r="N32" s="425"/>
      <c r="O32" s="426"/>
      <c r="Q32" s="428"/>
      <c r="R32" s="429"/>
      <c r="S32" s="428"/>
      <c r="T32" s="428"/>
      <c r="U32" s="428"/>
      <c r="V32" s="428"/>
      <c r="W32" s="428"/>
      <c r="X32" s="428"/>
      <c r="Y32" s="428"/>
      <c r="Z32" s="428"/>
      <c r="AA32" s="428"/>
      <c r="AB32" s="428"/>
    </row>
    <row r="33" spans="1:38" s="427" customFormat="1" ht="14.25">
      <c r="A33" s="383"/>
      <c r="B33" s="408"/>
      <c r="C33" s="422"/>
      <c r="D33" s="459"/>
      <c r="E33" s="423"/>
      <c r="F33" s="423"/>
      <c r="G33" s="431"/>
      <c r="H33" s="423"/>
      <c r="I33" s="411"/>
      <c r="J33" s="424"/>
      <c r="K33" s="424"/>
      <c r="L33" s="475"/>
      <c r="M33" s="424"/>
      <c r="N33" s="425"/>
      <c r="O33" s="426"/>
      <c r="Q33" s="428"/>
      <c r="R33" s="429"/>
      <c r="S33" s="428"/>
      <c r="T33" s="428"/>
      <c r="U33" s="428"/>
      <c r="V33" s="428"/>
      <c r="W33" s="428"/>
      <c r="X33" s="428"/>
      <c r="Y33" s="428"/>
      <c r="Z33" s="428"/>
      <c r="AA33" s="428"/>
      <c r="AB33" s="428"/>
    </row>
    <row r="34" spans="1:38" s="5" customFormat="1" ht="14.25">
      <c r="A34" s="383"/>
      <c r="B34" s="408"/>
      <c r="C34" s="409"/>
      <c r="D34" s="390"/>
      <c r="E34" s="410"/>
      <c r="F34" s="411"/>
      <c r="G34" s="412"/>
      <c r="H34" s="412"/>
      <c r="I34" s="411"/>
      <c r="J34" s="377"/>
      <c r="K34" s="377"/>
      <c r="L34" s="476"/>
      <c r="M34" s="376"/>
      <c r="N34" s="388"/>
      <c r="O34" s="382"/>
      <c r="P34" s="427"/>
      <c r="Q34" s="64"/>
      <c r="R34" s="341"/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38" s="5" customFormat="1" ht="12" customHeight="1">
      <c r="A35" s="23" t="s">
        <v>603</v>
      </c>
      <c r="B35" s="24"/>
      <c r="C35" s="25"/>
      <c r="D35" s="26"/>
      <c r="E35" s="27"/>
      <c r="F35" s="28"/>
      <c r="G35" s="28"/>
      <c r="H35" s="28"/>
      <c r="I35" s="28"/>
      <c r="J35" s="65"/>
      <c r="K35" s="28"/>
      <c r="L35" s="477"/>
      <c r="M35" s="38"/>
      <c r="N35" s="65"/>
      <c r="O35" s="66"/>
      <c r="P35" s="8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29" t="s">
        <v>604</v>
      </c>
      <c r="B36" s="23"/>
      <c r="C36" s="23"/>
      <c r="D36" s="23"/>
      <c r="F36" s="30" t="s">
        <v>605</v>
      </c>
      <c r="G36" s="17"/>
      <c r="H36" s="31"/>
      <c r="I36" s="36"/>
      <c r="J36" s="67"/>
      <c r="K36" s="68"/>
      <c r="L36" s="478"/>
      <c r="M36" s="69"/>
      <c r="N36" s="16"/>
      <c r="O36" s="70"/>
      <c r="P36" s="8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23" t="s">
        <v>606</v>
      </c>
      <c r="B37" s="23"/>
      <c r="C37" s="23"/>
      <c r="D37" s="23"/>
      <c r="E37" s="32"/>
      <c r="F37" s="30" t="s">
        <v>607</v>
      </c>
      <c r="G37" s="17"/>
      <c r="H37" s="31"/>
      <c r="I37" s="36"/>
      <c r="J37" s="67"/>
      <c r="K37" s="68"/>
      <c r="L37" s="478"/>
      <c r="M37" s="69"/>
      <c r="N37" s="16"/>
      <c r="O37" s="70"/>
      <c r="P37" s="8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23"/>
      <c r="B38" s="23"/>
      <c r="C38" s="23"/>
      <c r="D38" s="23"/>
      <c r="E38" s="32"/>
      <c r="F38" s="17"/>
      <c r="G38" s="17"/>
      <c r="H38" s="31"/>
      <c r="I38" s="36"/>
      <c r="J38" s="71"/>
      <c r="K38" s="68"/>
      <c r="L38" s="478"/>
      <c r="M38" s="17"/>
      <c r="N38" s="72"/>
      <c r="O38" s="5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ht="15">
      <c r="A39" s="11"/>
      <c r="B39" s="33" t="s">
        <v>608</v>
      </c>
      <c r="C39" s="33"/>
      <c r="D39" s="33"/>
      <c r="E39" s="33"/>
      <c r="F39" s="34"/>
      <c r="G39" s="32"/>
      <c r="H39" s="32"/>
      <c r="I39" s="73"/>
      <c r="J39" s="74"/>
      <c r="K39" s="75"/>
      <c r="L39" s="479"/>
      <c r="M39" s="12"/>
      <c r="N39" s="11"/>
      <c r="O39" s="53"/>
      <c r="P39" s="7"/>
      <c r="R39" s="82"/>
      <c r="S39" s="16"/>
      <c r="T39" s="16"/>
      <c r="U39" s="16"/>
      <c r="V39" s="16"/>
      <c r="W39" s="16"/>
      <c r="X39" s="16"/>
      <c r="Y39" s="16"/>
      <c r="Z39" s="16"/>
    </row>
    <row r="40" spans="1:38" s="6" customFormat="1" ht="38.25">
      <c r="A40" s="20" t="s">
        <v>16</v>
      </c>
      <c r="B40" s="21" t="s">
        <v>575</v>
      </c>
      <c r="C40" s="21"/>
      <c r="D40" s="22" t="s">
        <v>588</v>
      </c>
      <c r="E40" s="21" t="s">
        <v>589</v>
      </c>
      <c r="F40" s="21" t="s">
        <v>590</v>
      </c>
      <c r="G40" s="21" t="s">
        <v>609</v>
      </c>
      <c r="H40" s="21" t="s">
        <v>592</v>
      </c>
      <c r="I40" s="21" t="s">
        <v>593</v>
      </c>
      <c r="J40" s="76" t="s">
        <v>594</v>
      </c>
      <c r="K40" s="62" t="s">
        <v>610</v>
      </c>
      <c r="L40" s="480" t="s">
        <v>3631</v>
      </c>
      <c r="M40" s="63" t="s">
        <v>3630</v>
      </c>
      <c r="N40" s="21" t="s">
        <v>597</v>
      </c>
      <c r="O40" s="78" t="s">
        <v>598</v>
      </c>
      <c r="P40" s="7"/>
      <c r="Q40" s="40"/>
      <c r="R40" s="38"/>
      <c r="S40" s="38"/>
      <c r="T40" s="38"/>
    </row>
    <row r="41" spans="1:38" s="9" customFormat="1" ht="15" customHeight="1">
      <c r="A41" s="481">
        <v>1</v>
      </c>
      <c r="B41" s="452">
        <v>44075</v>
      </c>
      <c r="C41" s="482"/>
      <c r="D41" s="499" t="s">
        <v>3658</v>
      </c>
      <c r="E41" s="483" t="s">
        <v>3627</v>
      </c>
      <c r="F41" s="451">
        <v>433</v>
      </c>
      <c r="G41" s="487">
        <v>443</v>
      </c>
      <c r="H41" s="483">
        <v>426</v>
      </c>
      <c r="I41" s="484" t="s">
        <v>3659</v>
      </c>
      <c r="J41" s="451" t="s">
        <v>3637</v>
      </c>
      <c r="K41" s="451">
        <f>+F41-H41</f>
        <v>7</v>
      </c>
      <c r="L41" s="472">
        <f>(F41*-0.07)/100</f>
        <v>-0.30310000000000004</v>
      </c>
      <c r="M41" s="455">
        <f t="shared" ref="M41:M42" si="36">(K41+L41)/F41</f>
        <v>1.5466281755196305E-2</v>
      </c>
      <c r="N41" s="456" t="s">
        <v>599</v>
      </c>
      <c r="O41" s="461">
        <v>44075</v>
      </c>
      <c r="P41" s="64"/>
      <c r="Q41" s="64"/>
      <c r="R41" s="421" t="s">
        <v>602</v>
      </c>
      <c r="S41" s="6"/>
      <c r="T41" s="6"/>
      <c r="U41" s="6"/>
      <c r="V41" s="6"/>
      <c r="W41" s="6"/>
      <c r="X41" s="6"/>
      <c r="Y41" s="6"/>
      <c r="Z41" s="6"/>
      <c r="AA41" s="6"/>
    </row>
    <row r="42" spans="1:38" s="9" customFormat="1" ht="15" customHeight="1">
      <c r="A42" s="501">
        <v>2</v>
      </c>
      <c r="B42" s="445">
        <v>44075</v>
      </c>
      <c r="C42" s="448"/>
      <c r="D42" s="502" t="s">
        <v>3660</v>
      </c>
      <c r="E42" s="450" t="s">
        <v>3627</v>
      </c>
      <c r="F42" s="509">
        <v>191</v>
      </c>
      <c r="G42" s="503">
        <v>197</v>
      </c>
      <c r="H42" s="450">
        <v>195</v>
      </c>
      <c r="I42" s="504" t="s">
        <v>3661</v>
      </c>
      <c r="J42" s="497" t="s">
        <v>3679</v>
      </c>
      <c r="K42" s="497">
        <f>F42-H42</f>
        <v>-4</v>
      </c>
      <c r="L42" s="474">
        <f>(F42*-0.8)/100</f>
        <v>-1.528</v>
      </c>
      <c r="M42" s="432">
        <f t="shared" si="36"/>
        <v>-2.8942408376963352E-2</v>
      </c>
      <c r="N42" s="446" t="s">
        <v>663</v>
      </c>
      <c r="O42" s="433">
        <v>44077</v>
      </c>
      <c r="P42" s="64"/>
      <c r="Q42" s="64"/>
      <c r="R42" s="421" t="s">
        <v>602</v>
      </c>
      <c r="S42" s="6"/>
      <c r="T42" s="6"/>
      <c r="U42" s="6"/>
      <c r="V42" s="6"/>
      <c r="W42" s="6"/>
      <c r="X42" s="6"/>
      <c r="Y42" s="6"/>
      <c r="Z42" s="6"/>
      <c r="AA42" s="6"/>
    </row>
    <row r="43" spans="1:38" ht="15" customHeight="1">
      <c r="A43" s="481">
        <v>3</v>
      </c>
      <c r="B43" s="452">
        <v>44075</v>
      </c>
      <c r="C43" s="482"/>
      <c r="D43" s="499" t="s">
        <v>3662</v>
      </c>
      <c r="E43" s="483" t="s">
        <v>600</v>
      </c>
      <c r="F43" s="508">
        <v>3865</v>
      </c>
      <c r="G43" s="487">
        <v>3740</v>
      </c>
      <c r="H43" s="483">
        <v>3930</v>
      </c>
      <c r="I43" s="484" t="s">
        <v>3663</v>
      </c>
      <c r="J43" s="451" t="s">
        <v>3668</v>
      </c>
      <c r="K43" s="451">
        <f t="shared" ref="K43:K45" si="37">H43-F43</f>
        <v>65</v>
      </c>
      <c r="L43" s="472">
        <f>(F43*-0.07)/100</f>
        <v>-2.7055000000000002</v>
      </c>
      <c r="M43" s="455">
        <f t="shared" ref="M43:M45" si="38">(K43+L43)/F43</f>
        <v>1.6117593790426907E-2</v>
      </c>
      <c r="N43" s="456" t="s">
        <v>599</v>
      </c>
      <c r="O43" s="461">
        <v>44075</v>
      </c>
      <c r="P43" s="7"/>
      <c r="Q43" s="11"/>
      <c r="R43" s="12" t="s">
        <v>602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8" ht="15" customHeight="1">
      <c r="A44" s="501">
        <v>4</v>
      </c>
      <c r="B44" s="445">
        <v>44076</v>
      </c>
      <c r="C44" s="448"/>
      <c r="D44" s="502" t="s">
        <v>237</v>
      </c>
      <c r="E44" s="450" t="s">
        <v>600</v>
      </c>
      <c r="F44" s="509">
        <v>267</v>
      </c>
      <c r="G44" s="503">
        <v>260</v>
      </c>
      <c r="H44" s="450">
        <v>260</v>
      </c>
      <c r="I44" s="504">
        <v>278</v>
      </c>
      <c r="J44" s="497" t="s">
        <v>3680</v>
      </c>
      <c r="K44" s="497">
        <f t="shared" si="37"/>
        <v>-7</v>
      </c>
      <c r="L44" s="474">
        <f>(F44*-0.8)/100</f>
        <v>-2.1360000000000001</v>
      </c>
      <c r="M44" s="432">
        <f t="shared" si="38"/>
        <v>-3.421722846441947E-2</v>
      </c>
      <c r="N44" s="446" t="s">
        <v>663</v>
      </c>
      <c r="O44" s="433">
        <v>44077</v>
      </c>
      <c r="P44" s="7"/>
      <c r="Q44" s="11"/>
      <c r="R44" s="12" t="s">
        <v>3186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481">
        <v>5</v>
      </c>
      <c r="B45" s="452">
        <v>44076</v>
      </c>
      <c r="C45" s="482"/>
      <c r="D45" s="499" t="s">
        <v>504</v>
      </c>
      <c r="E45" s="483" t="s">
        <v>600</v>
      </c>
      <c r="F45" s="508">
        <v>642</v>
      </c>
      <c r="G45" s="487">
        <v>625</v>
      </c>
      <c r="H45" s="483">
        <v>659.5</v>
      </c>
      <c r="I45" s="484" t="s">
        <v>3676</v>
      </c>
      <c r="J45" s="451" t="s">
        <v>3689</v>
      </c>
      <c r="K45" s="451">
        <f t="shared" si="37"/>
        <v>17.5</v>
      </c>
      <c r="L45" s="472">
        <f>(F45*-0.8)/100</f>
        <v>-5.1360000000000001</v>
      </c>
      <c r="M45" s="455">
        <f t="shared" si="38"/>
        <v>1.9258566978193149E-2</v>
      </c>
      <c r="N45" s="456" t="s">
        <v>599</v>
      </c>
      <c r="O45" s="500">
        <v>44078</v>
      </c>
      <c r="P45" s="7"/>
      <c r="Q45" s="11"/>
      <c r="R45" s="12" t="s">
        <v>602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481">
        <v>6</v>
      </c>
      <c r="B46" s="452">
        <v>44076</v>
      </c>
      <c r="C46" s="482"/>
      <c r="D46" s="499" t="s">
        <v>136</v>
      </c>
      <c r="E46" s="483" t="s">
        <v>600</v>
      </c>
      <c r="F46" s="451">
        <v>948</v>
      </c>
      <c r="G46" s="487">
        <v>918</v>
      </c>
      <c r="H46" s="483">
        <v>969.5</v>
      </c>
      <c r="I46" s="484" t="s">
        <v>3677</v>
      </c>
      <c r="J46" s="451" t="s">
        <v>3678</v>
      </c>
      <c r="K46" s="451">
        <f t="shared" ref="K46" si="39">H46-F46</f>
        <v>21.5</v>
      </c>
      <c r="L46" s="472">
        <f>(F46*-0.8)/100</f>
        <v>-7.5840000000000005</v>
      </c>
      <c r="M46" s="455">
        <f t="shared" ref="M46:M48" si="40">(K46+L46)/F46</f>
        <v>1.4679324894514768E-2</v>
      </c>
      <c r="N46" s="456" t="s">
        <v>599</v>
      </c>
      <c r="O46" s="500">
        <v>44077</v>
      </c>
      <c r="P46" s="7"/>
      <c r="Q46" s="11"/>
      <c r="R46" s="12" t="s">
        <v>602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ht="15" customHeight="1">
      <c r="A47" s="481">
        <v>7</v>
      </c>
      <c r="B47" s="452">
        <v>44078</v>
      </c>
      <c r="C47" s="482"/>
      <c r="D47" s="499" t="s">
        <v>186</v>
      </c>
      <c r="E47" s="483" t="s">
        <v>3627</v>
      </c>
      <c r="F47" s="451">
        <v>431.5</v>
      </c>
      <c r="G47" s="487">
        <v>446</v>
      </c>
      <c r="H47" s="483">
        <v>425</v>
      </c>
      <c r="I47" s="484" t="s">
        <v>3659</v>
      </c>
      <c r="J47" s="451" t="s">
        <v>3698</v>
      </c>
      <c r="K47" s="451">
        <f>+F47-H47</f>
        <v>6.5</v>
      </c>
      <c r="L47" s="472">
        <f>(F47*-0.07)/100</f>
        <v>-0.30205000000000004</v>
      </c>
      <c r="M47" s="455">
        <f t="shared" si="40"/>
        <v>1.4363731170336036E-2</v>
      </c>
      <c r="N47" s="456" t="s">
        <v>599</v>
      </c>
      <c r="O47" s="461">
        <v>44078</v>
      </c>
      <c r="P47" s="7"/>
      <c r="Q47" s="11"/>
      <c r="R47" s="510" t="s">
        <v>602</v>
      </c>
      <c r="S47" s="16"/>
      <c r="T47" s="16"/>
      <c r="U47" s="16"/>
      <c r="V47" s="16"/>
      <c r="W47" s="16"/>
      <c r="X47" s="16"/>
      <c r="Y47" s="16"/>
      <c r="Z47" s="16"/>
      <c r="AA47" s="16"/>
    </row>
    <row r="48" spans="1:38" s="9" customFormat="1" ht="15" customHeight="1">
      <c r="A48" s="523">
        <v>8</v>
      </c>
      <c r="B48" s="517">
        <v>44078</v>
      </c>
      <c r="C48" s="518"/>
      <c r="D48" s="519" t="s">
        <v>116</v>
      </c>
      <c r="E48" s="520" t="s">
        <v>600</v>
      </c>
      <c r="F48" s="520">
        <v>2125</v>
      </c>
      <c r="G48" s="521">
        <v>2060</v>
      </c>
      <c r="H48" s="520">
        <v>2135</v>
      </c>
      <c r="I48" s="522" t="s">
        <v>3699</v>
      </c>
      <c r="J48" s="523" t="s">
        <v>3740</v>
      </c>
      <c r="K48" s="523">
        <f t="shared" ref="K48" si="41">H48-F48</f>
        <v>10</v>
      </c>
      <c r="L48" s="524">
        <f>(F48*-0.8)/100</f>
        <v>-17</v>
      </c>
      <c r="M48" s="525">
        <f t="shared" si="40"/>
        <v>-3.2941176470588237E-3</v>
      </c>
      <c r="N48" s="526" t="s">
        <v>708</v>
      </c>
      <c r="O48" s="527">
        <v>44088</v>
      </c>
      <c r="P48" s="64"/>
      <c r="Q48" s="64"/>
      <c r="R48" s="421" t="s">
        <v>602</v>
      </c>
      <c r="S48" s="6"/>
      <c r="T48" s="6"/>
      <c r="U48" s="6"/>
      <c r="V48" s="6"/>
      <c r="W48" s="6"/>
      <c r="X48" s="6"/>
      <c r="Y48" s="6"/>
      <c r="Z48" s="6"/>
      <c r="AA48" s="6"/>
    </row>
    <row r="49" spans="1:27" s="9" customFormat="1" ht="15" customHeight="1">
      <c r="A49" s="481">
        <v>9</v>
      </c>
      <c r="B49" s="452">
        <v>44081</v>
      </c>
      <c r="C49" s="482"/>
      <c r="D49" s="499" t="s">
        <v>186</v>
      </c>
      <c r="E49" s="483" t="s">
        <v>3627</v>
      </c>
      <c r="F49" s="451">
        <v>425.5</v>
      </c>
      <c r="G49" s="487">
        <v>442</v>
      </c>
      <c r="H49" s="483">
        <v>418.5</v>
      </c>
      <c r="I49" s="484" t="s">
        <v>3700</v>
      </c>
      <c r="J49" s="451" t="s">
        <v>3637</v>
      </c>
      <c r="K49" s="451">
        <f>+F49-H49</f>
        <v>7</v>
      </c>
      <c r="L49" s="472">
        <f>(F49*-0.07)/100</f>
        <v>-0.29785000000000006</v>
      </c>
      <c r="M49" s="455">
        <f t="shared" ref="M49:M50" si="42">(K49+L49)/F49</f>
        <v>1.5751233842538188E-2</v>
      </c>
      <c r="N49" s="456" t="s">
        <v>599</v>
      </c>
      <c r="O49" s="461">
        <v>44081</v>
      </c>
      <c r="P49" s="64"/>
      <c r="Q49" s="64"/>
      <c r="R49" s="421" t="s">
        <v>602</v>
      </c>
      <c r="S49" s="6"/>
      <c r="T49" s="6"/>
      <c r="U49" s="6"/>
      <c r="V49" s="6"/>
      <c r="W49" s="6"/>
      <c r="X49" s="6"/>
      <c r="Y49" s="6"/>
      <c r="Z49" s="6"/>
      <c r="AA49" s="6"/>
    </row>
    <row r="50" spans="1:27" s="9" customFormat="1" ht="15" customHeight="1">
      <c r="A50" s="501">
        <v>10</v>
      </c>
      <c r="B50" s="445">
        <v>44081</v>
      </c>
      <c r="C50" s="448"/>
      <c r="D50" s="502" t="s">
        <v>67</v>
      </c>
      <c r="E50" s="450" t="s">
        <v>600</v>
      </c>
      <c r="F50" s="509">
        <v>491</v>
      </c>
      <c r="G50" s="503">
        <v>477</v>
      </c>
      <c r="H50" s="450">
        <v>477</v>
      </c>
      <c r="I50" s="504" t="s">
        <v>3701</v>
      </c>
      <c r="J50" s="497" t="s">
        <v>3733</v>
      </c>
      <c r="K50" s="497">
        <f t="shared" ref="K50" si="43">H50-F50</f>
        <v>-14</v>
      </c>
      <c r="L50" s="474">
        <f>(F50*-0.8)/100</f>
        <v>-3.9279999999999999</v>
      </c>
      <c r="M50" s="432">
        <f t="shared" si="42"/>
        <v>-3.6513238289205704E-2</v>
      </c>
      <c r="N50" s="446" t="s">
        <v>663</v>
      </c>
      <c r="O50" s="433">
        <v>44082</v>
      </c>
      <c r="P50" s="64"/>
      <c r="Q50" s="64"/>
      <c r="R50" s="421" t="s">
        <v>3186</v>
      </c>
      <c r="S50" s="6"/>
      <c r="T50" s="6"/>
      <c r="U50" s="6"/>
      <c r="V50" s="6"/>
      <c r="W50" s="6"/>
      <c r="X50" s="6"/>
      <c r="Y50" s="6"/>
      <c r="Z50" s="6"/>
      <c r="AA50" s="6"/>
    </row>
    <row r="51" spans="1:27" s="9" customFormat="1" ht="15" customHeight="1">
      <c r="A51" s="481">
        <v>11</v>
      </c>
      <c r="B51" s="452">
        <v>44081</v>
      </c>
      <c r="C51" s="422"/>
      <c r="D51" s="499" t="s">
        <v>93</v>
      </c>
      <c r="E51" s="483" t="s">
        <v>3627</v>
      </c>
      <c r="F51" s="451">
        <v>155</v>
      </c>
      <c r="G51" s="487">
        <v>160</v>
      </c>
      <c r="H51" s="483">
        <v>152</v>
      </c>
      <c r="I51" s="484">
        <v>135</v>
      </c>
      <c r="J51" s="451" t="s">
        <v>3702</v>
      </c>
      <c r="K51" s="451">
        <f>+F51-H51</f>
        <v>3</v>
      </c>
      <c r="L51" s="472">
        <f>(F51*-0.07)/100</f>
        <v>-0.10850000000000001</v>
      </c>
      <c r="M51" s="455">
        <f t="shared" ref="M51" si="44">(K51+L51)/F51</f>
        <v>1.8654838709677421E-2</v>
      </c>
      <c r="N51" s="456" t="s">
        <v>599</v>
      </c>
      <c r="O51" s="461">
        <v>44081</v>
      </c>
      <c r="P51" s="64"/>
      <c r="Q51" s="64"/>
      <c r="R51" s="421" t="s">
        <v>3186</v>
      </c>
      <c r="S51" s="6"/>
      <c r="T51" s="6"/>
      <c r="U51" s="6"/>
      <c r="V51" s="6"/>
      <c r="W51" s="6"/>
      <c r="X51" s="6"/>
      <c r="Y51" s="6"/>
      <c r="Z51" s="6"/>
      <c r="AA51" s="6"/>
    </row>
    <row r="52" spans="1:27" s="9" customFormat="1" ht="15" customHeight="1">
      <c r="A52" s="383">
        <v>12</v>
      </c>
      <c r="B52" s="408">
        <v>44082</v>
      </c>
      <c r="C52" s="422"/>
      <c r="D52" s="459" t="s">
        <v>136</v>
      </c>
      <c r="E52" s="423" t="s">
        <v>600</v>
      </c>
      <c r="F52" s="423" t="s">
        <v>3707</v>
      </c>
      <c r="G52" s="431">
        <v>900</v>
      </c>
      <c r="H52" s="423"/>
      <c r="I52" s="411" t="s">
        <v>3708</v>
      </c>
      <c r="J52" s="424" t="s">
        <v>601</v>
      </c>
      <c r="K52" s="424"/>
      <c r="L52" s="475"/>
      <c r="M52" s="424"/>
      <c r="N52" s="425"/>
      <c r="O52" s="426"/>
      <c r="P52" s="64"/>
      <c r="Q52" s="64"/>
      <c r="R52" s="421" t="s">
        <v>602</v>
      </c>
      <c r="S52" s="6"/>
      <c r="T52" s="6"/>
      <c r="U52" s="6"/>
      <c r="V52" s="6"/>
      <c r="W52" s="6"/>
      <c r="X52" s="6"/>
      <c r="Y52" s="6"/>
      <c r="Z52" s="6"/>
      <c r="AA52" s="6"/>
    </row>
    <row r="53" spans="1:27" s="9" customFormat="1" ht="15" customHeight="1">
      <c r="A53" s="501">
        <v>13</v>
      </c>
      <c r="B53" s="445">
        <v>44082</v>
      </c>
      <c r="C53" s="448"/>
      <c r="D53" s="502" t="s">
        <v>146</v>
      </c>
      <c r="E53" s="450" t="s">
        <v>600</v>
      </c>
      <c r="F53" s="509">
        <v>1205</v>
      </c>
      <c r="G53" s="503">
        <v>1170</v>
      </c>
      <c r="H53" s="450">
        <v>1170</v>
      </c>
      <c r="I53" s="504">
        <v>1270</v>
      </c>
      <c r="J53" s="497" t="s">
        <v>3720</v>
      </c>
      <c r="K53" s="497">
        <f t="shared" ref="K53" si="45">H53-F53</f>
        <v>-35</v>
      </c>
      <c r="L53" s="474">
        <f>(F53*-0.8)/100</f>
        <v>-9.64</v>
      </c>
      <c r="M53" s="432">
        <f t="shared" ref="M53" si="46">(K53+L53)/F53</f>
        <v>-3.7045643153526972E-2</v>
      </c>
      <c r="N53" s="446" t="s">
        <v>663</v>
      </c>
      <c r="O53" s="433">
        <v>44084</v>
      </c>
      <c r="P53" s="64"/>
      <c r="Q53" s="64"/>
      <c r="R53" s="421" t="s">
        <v>3186</v>
      </c>
      <c r="S53" s="6"/>
      <c r="T53" s="6"/>
      <c r="U53" s="6"/>
      <c r="V53" s="6"/>
      <c r="W53" s="6"/>
      <c r="X53" s="6"/>
      <c r="Y53" s="6"/>
      <c r="Z53" s="6"/>
      <c r="AA53" s="6"/>
    </row>
    <row r="54" spans="1:27" s="9" customFormat="1" ht="15" customHeight="1">
      <c r="A54" s="481">
        <v>14</v>
      </c>
      <c r="B54" s="452">
        <v>44083</v>
      </c>
      <c r="C54" s="482"/>
      <c r="D54" s="499" t="s">
        <v>3731</v>
      </c>
      <c r="E54" s="483" t="s">
        <v>600</v>
      </c>
      <c r="F54" s="451">
        <v>714.5</v>
      </c>
      <c r="G54" s="487">
        <v>695</v>
      </c>
      <c r="H54" s="483">
        <v>726</v>
      </c>
      <c r="I54" s="484">
        <v>740</v>
      </c>
      <c r="J54" s="451" t="s">
        <v>3712</v>
      </c>
      <c r="K54" s="451">
        <f t="shared" ref="K54:K55" si="47">H54-F54</f>
        <v>11.5</v>
      </c>
      <c r="L54" s="472">
        <f>(F54*-0.07)/100</f>
        <v>-0.50015000000000009</v>
      </c>
      <c r="M54" s="455">
        <f t="shared" ref="M54:M56" si="48">(K54+L54)/F54</f>
        <v>1.539517144856543E-2</v>
      </c>
      <c r="N54" s="456" t="s">
        <v>599</v>
      </c>
      <c r="O54" s="461">
        <v>44083</v>
      </c>
      <c r="P54" s="64"/>
      <c r="Q54" s="64"/>
      <c r="R54" s="421" t="s">
        <v>602</v>
      </c>
      <c r="S54" s="6"/>
      <c r="T54" s="6"/>
      <c r="U54" s="6"/>
      <c r="V54" s="6"/>
      <c r="W54" s="6"/>
      <c r="X54" s="6"/>
      <c r="Y54" s="6"/>
      <c r="Z54" s="6"/>
      <c r="AA54" s="6"/>
    </row>
    <row r="55" spans="1:27" s="9" customFormat="1" ht="15" customHeight="1">
      <c r="A55" s="481">
        <v>15</v>
      </c>
      <c r="B55" s="452">
        <v>44083</v>
      </c>
      <c r="C55" s="482"/>
      <c r="D55" s="499" t="s">
        <v>195</v>
      </c>
      <c r="E55" s="483" t="s">
        <v>600</v>
      </c>
      <c r="F55" s="451">
        <v>3825</v>
      </c>
      <c r="G55" s="487">
        <v>3710</v>
      </c>
      <c r="H55" s="483">
        <v>3911</v>
      </c>
      <c r="I55" s="484" t="s">
        <v>3713</v>
      </c>
      <c r="J55" s="451" t="s">
        <v>3719</v>
      </c>
      <c r="K55" s="451">
        <f t="shared" si="47"/>
        <v>86</v>
      </c>
      <c r="L55" s="472">
        <f>(F55*-0.8)/100</f>
        <v>-30.6</v>
      </c>
      <c r="M55" s="455">
        <f t="shared" si="48"/>
        <v>1.4483660130718954E-2</v>
      </c>
      <c r="N55" s="456" t="s">
        <v>599</v>
      </c>
      <c r="O55" s="500">
        <v>44084</v>
      </c>
      <c r="P55" s="64"/>
      <c r="Q55" s="64"/>
      <c r="R55" s="421" t="s">
        <v>602</v>
      </c>
      <c r="S55" s="6"/>
      <c r="T55" s="6"/>
      <c r="U55" s="6"/>
      <c r="V55" s="6"/>
      <c r="W55" s="6"/>
      <c r="X55" s="6"/>
      <c r="Y55" s="6"/>
      <c r="Z55" s="6"/>
      <c r="AA55" s="6"/>
    </row>
    <row r="56" spans="1:27" s="9" customFormat="1" ht="15" customHeight="1">
      <c r="A56" s="481">
        <v>16</v>
      </c>
      <c r="B56" s="452">
        <v>44085</v>
      </c>
      <c r="C56" s="482"/>
      <c r="D56" s="499" t="s">
        <v>93</v>
      </c>
      <c r="E56" s="483" t="s">
        <v>3627</v>
      </c>
      <c r="F56" s="451">
        <v>156.5</v>
      </c>
      <c r="G56" s="487">
        <v>162</v>
      </c>
      <c r="H56" s="483">
        <v>153.75</v>
      </c>
      <c r="I56" s="484">
        <v>147</v>
      </c>
      <c r="J56" s="451" t="s">
        <v>3724</v>
      </c>
      <c r="K56" s="451">
        <f>+F56-H56</f>
        <v>2.75</v>
      </c>
      <c r="L56" s="472">
        <f>(F56*-0.07)/100</f>
        <v>-0.10955000000000002</v>
      </c>
      <c r="M56" s="455">
        <f t="shared" si="48"/>
        <v>1.6871884984025559E-2</v>
      </c>
      <c r="N56" s="456" t="s">
        <v>599</v>
      </c>
      <c r="O56" s="461">
        <v>44085</v>
      </c>
      <c r="P56" s="64"/>
      <c r="Q56" s="64"/>
      <c r="R56" s="421" t="s">
        <v>3186</v>
      </c>
      <c r="S56" s="6"/>
      <c r="T56" s="6"/>
      <c r="U56" s="6"/>
      <c r="V56" s="6"/>
      <c r="W56" s="6"/>
      <c r="X56" s="6"/>
      <c r="Y56" s="6"/>
      <c r="Z56" s="6"/>
      <c r="AA56" s="6"/>
    </row>
    <row r="57" spans="1:27" s="9" customFormat="1" ht="15" customHeight="1">
      <c r="A57" s="481">
        <v>17</v>
      </c>
      <c r="B57" s="452">
        <v>44085</v>
      </c>
      <c r="C57" s="482"/>
      <c r="D57" s="499" t="s">
        <v>122</v>
      </c>
      <c r="E57" s="483" t="s">
        <v>600</v>
      </c>
      <c r="F57" s="451">
        <v>393.5</v>
      </c>
      <c r="G57" s="487">
        <v>384</v>
      </c>
      <c r="H57" s="483">
        <v>399.5</v>
      </c>
      <c r="I57" s="484" t="s">
        <v>3725</v>
      </c>
      <c r="J57" s="451" t="s">
        <v>3732</v>
      </c>
      <c r="K57" s="451">
        <f t="shared" ref="K57" si="49">H57-F57</f>
        <v>6</v>
      </c>
      <c r="L57" s="472">
        <f>(F57*-0.07)/100</f>
        <v>-0.27545000000000003</v>
      </c>
      <c r="M57" s="455">
        <f t="shared" ref="M57" si="50">(K57+L57)/F57</f>
        <v>1.4547776365946632E-2</v>
      </c>
      <c r="N57" s="456" t="s">
        <v>599</v>
      </c>
      <c r="O57" s="461">
        <v>44085</v>
      </c>
      <c r="P57" s="64"/>
      <c r="Q57" s="64"/>
      <c r="R57" s="421" t="s">
        <v>602</v>
      </c>
      <c r="S57" s="6"/>
      <c r="T57" s="6"/>
      <c r="U57" s="6"/>
      <c r="V57" s="6"/>
      <c r="W57" s="6"/>
      <c r="X57" s="6"/>
      <c r="Y57" s="6"/>
      <c r="Z57" s="6"/>
      <c r="AA57" s="6"/>
    </row>
    <row r="58" spans="1:27" s="9" customFormat="1" ht="15" customHeight="1">
      <c r="A58" s="383">
        <v>18</v>
      </c>
      <c r="B58" s="408">
        <v>44085</v>
      </c>
      <c r="C58" s="422"/>
      <c r="D58" s="459" t="s">
        <v>74</v>
      </c>
      <c r="E58" s="423" t="s">
        <v>600</v>
      </c>
      <c r="F58" s="423" t="s">
        <v>3730</v>
      </c>
      <c r="G58" s="431">
        <v>409</v>
      </c>
      <c r="H58" s="423"/>
      <c r="I58" s="411" t="s">
        <v>3726</v>
      </c>
      <c r="J58" s="424" t="s">
        <v>601</v>
      </c>
      <c r="K58" s="424"/>
      <c r="L58" s="475"/>
      <c r="M58" s="424"/>
      <c r="N58" s="425"/>
      <c r="O58" s="426"/>
      <c r="P58" s="64"/>
      <c r="Q58" s="64"/>
      <c r="R58" s="421" t="s">
        <v>602</v>
      </c>
      <c r="S58" s="6"/>
      <c r="T58" s="6"/>
      <c r="U58" s="6"/>
      <c r="V58" s="6"/>
      <c r="W58" s="6"/>
      <c r="X58" s="6"/>
      <c r="Y58" s="6"/>
      <c r="Z58" s="6"/>
      <c r="AA58" s="6"/>
    </row>
    <row r="59" spans="1:27" s="9" customFormat="1" ht="15" customHeight="1">
      <c r="A59" s="481">
        <v>19</v>
      </c>
      <c r="B59" s="452">
        <v>44085</v>
      </c>
      <c r="C59" s="482"/>
      <c r="D59" s="499" t="s">
        <v>137</v>
      </c>
      <c r="E59" s="483" t="s">
        <v>600</v>
      </c>
      <c r="F59" s="451">
        <v>963.5</v>
      </c>
      <c r="G59" s="487">
        <v>938</v>
      </c>
      <c r="H59" s="483">
        <v>986</v>
      </c>
      <c r="I59" s="484" t="s">
        <v>3727</v>
      </c>
      <c r="J59" s="451" t="s">
        <v>3764</v>
      </c>
      <c r="K59" s="451">
        <f t="shared" ref="K59" si="51">H59-F59</f>
        <v>22.5</v>
      </c>
      <c r="L59" s="472">
        <f>(F59*-0.8)/100</f>
        <v>-7.7080000000000011</v>
      </c>
      <c r="M59" s="455">
        <f t="shared" ref="M59" si="52">(K59+L59)/F59</f>
        <v>1.5352361183186298E-2</v>
      </c>
      <c r="N59" s="456" t="s">
        <v>599</v>
      </c>
      <c r="O59" s="500">
        <v>44089</v>
      </c>
      <c r="P59" s="64"/>
      <c r="Q59" s="64"/>
      <c r="R59" s="421" t="s">
        <v>3186</v>
      </c>
      <c r="S59" s="6"/>
      <c r="T59" s="6"/>
      <c r="U59" s="6"/>
      <c r="V59" s="6"/>
      <c r="W59" s="6"/>
      <c r="X59" s="6"/>
      <c r="Y59" s="6"/>
      <c r="Z59" s="6"/>
      <c r="AA59" s="6"/>
    </row>
    <row r="60" spans="1:27" s="9" customFormat="1" ht="15" customHeight="1">
      <c r="A60" s="481">
        <v>20</v>
      </c>
      <c r="B60" s="452">
        <v>44088</v>
      </c>
      <c r="C60" s="482"/>
      <c r="D60" s="499" t="s">
        <v>3642</v>
      </c>
      <c r="E60" s="483" t="s">
        <v>600</v>
      </c>
      <c r="F60" s="451">
        <v>2080</v>
      </c>
      <c r="G60" s="487">
        <v>2030</v>
      </c>
      <c r="H60" s="483">
        <v>2122.5</v>
      </c>
      <c r="I60" s="484" t="s">
        <v>3738</v>
      </c>
      <c r="J60" s="451" t="s">
        <v>3739</v>
      </c>
      <c r="K60" s="451">
        <f t="shared" ref="K60:K61" si="53">H60-F60</f>
        <v>42.5</v>
      </c>
      <c r="L60" s="472">
        <f>(F60*-0.07)/100</f>
        <v>-1.4560000000000002</v>
      </c>
      <c r="M60" s="455">
        <f t="shared" ref="M60:M61" si="54">(K60+L60)/F60</f>
        <v>1.9732692307692305E-2</v>
      </c>
      <c r="N60" s="456" t="s">
        <v>599</v>
      </c>
      <c r="O60" s="461">
        <v>44088</v>
      </c>
      <c r="P60" s="64"/>
      <c r="Q60" s="64"/>
      <c r="R60" s="421" t="s">
        <v>602</v>
      </c>
      <c r="S60" s="6"/>
      <c r="T60" s="6"/>
      <c r="U60" s="6"/>
      <c r="V60" s="6"/>
      <c r="W60" s="6"/>
      <c r="X60" s="6"/>
      <c r="Y60" s="6"/>
      <c r="Z60" s="6"/>
      <c r="AA60" s="6"/>
    </row>
    <row r="61" spans="1:27" s="9" customFormat="1" ht="15" customHeight="1">
      <c r="A61" s="481">
        <v>21</v>
      </c>
      <c r="B61" s="452">
        <v>44089</v>
      </c>
      <c r="C61" s="482"/>
      <c r="D61" s="499" t="s">
        <v>336</v>
      </c>
      <c r="E61" s="483" t="s">
        <v>600</v>
      </c>
      <c r="F61" s="451">
        <v>940</v>
      </c>
      <c r="G61" s="487">
        <v>900</v>
      </c>
      <c r="H61" s="483">
        <v>957</v>
      </c>
      <c r="I61" s="484">
        <v>1000</v>
      </c>
      <c r="J61" s="451" t="s">
        <v>3711</v>
      </c>
      <c r="K61" s="451">
        <f t="shared" si="53"/>
        <v>17</v>
      </c>
      <c r="L61" s="472">
        <f>(F61*-0.07)/100</f>
        <v>-0.65800000000000014</v>
      </c>
      <c r="M61" s="455">
        <f t="shared" si="54"/>
        <v>1.7385106382978723E-2</v>
      </c>
      <c r="N61" s="456" t="s">
        <v>599</v>
      </c>
      <c r="O61" s="461">
        <v>44089</v>
      </c>
      <c r="P61" s="64"/>
      <c r="Q61" s="64"/>
      <c r="R61" s="421" t="s">
        <v>3186</v>
      </c>
      <c r="S61" s="6"/>
      <c r="T61" s="6"/>
      <c r="U61" s="6"/>
      <c r="V61" s="6"/>
      <c r="W61" s="6"/>
      <c r="X61" s="6"/>
      <c r="Y61" s="6"/>
      <c r="Z61" s="6"/>
      <c r="AA61" s="6"/>
    </row>
    <row r="62" spans="1:27" s="9" customFormat="1" ht="15" customHeight="1">
      <c r="A62" s="383">
        <v>22</v>
      </c>
      <c r="B62" s="408">
        <v>44089</v>
      </c>
      <c r="C62" s="422"/>
      <c r="D62" s="459" t="s">
        <v>193</v>
      </c>
      <c r="E62" s="423" t="s">
        <v>600</v>
      </c>
      <c r="F62" s="423" t="s">
        <v>3758</v>
      </c>
      <c r="G62" s="431">
        <v>1025</v>
      </c>
      <c r="H62" s="423"/>
      <c r="I62" s="411" t="s">
        <v>3759</v>
      </c>
      <c r="J62" s="424" t="s">
        <v>601</v>
      </c>
      <c r="K62" s="424"/>
      <c r="L62" s="475"/>
      <c r="M62" s="424"/>
      <c r="N62" s="425"/>
      <c r="O62" s="426"/>
      <c r="P62" s="64"/>
      <c r="Q62" s="64"/>
      <c r="R62" s="421" t="s">
        <v>602</v>
      </c>
      <c r="S62" s="6"/>
      <c r="T62" s="6"/>
      <c r="U62" s="6"/>
      <c r="V62" s="6"/>
      <c r="W62" s="6"/>
      <c r="X62" s="6"/>
      <c r="Y62" s="6"/>
      <c r="Z62" s="6"/>
      <c r="AA62" s="6"/>
    </row>
    <row r="63" spans="1:27" s="9" customFormat="1" ht="15" customHeight="1">
      <c r="A63" s="383">
        <v>23</v>
      </c>
      <c r="B63" s="408">
        <v>44089</v>
      </c>
      <c r="C63" s="422"/>
      <c r="D63" s="459" t="s">
        <v>115</v>
      </c>
      <c r="E63" s="423" t="s">
        <v>600</v>
      </c>
      <c r="F63" s="423" t="s">
        <v>3760</v>
      </c>
      <c r="G63" s="431">
        <v>192.5</v>
      </c>
      <c r="H63" s="423"/>
      <c r="I63" s="411">
        <v>210</v>
      </c>
      <c r="J63" s="424" t="s">
        <v>601</v>
      </c>
      <c r="K63" s="424"/>
      <c r="L63" s="475"/>
      <c r="M63" s="424"/>
      <c r="N63" s="425"/>
      <c r="O63" s="426"/>
      <c r="P63" s="64"/>
      <c r="Q63" s="64"/>
      <c r="R63" s="421" t="s">
        <v>3186</v>
      </c>
      <c r="S63" s="6"/>
      <c r="T63" s="6"/>
      <c r="U63" s="6"/>
      <c r="V63" s="6"/>
      <c r="W63" s="6"/>
      <c r="X63" s="6"/>
      <c r="Y63" s="6"/>
      <c r="Z63" s="6"/>
      <c r="AA63" s="6"/>
    </row>
    <row r="64" spans="1:27" s="9" customFormat="1" ht="15" customHeight="1">
      <c r="A64" s="523">
        <v>24</v>
      </c>
      <c r="B64" s="517">
        <v>44089</v>
      </c>
      <c r="C64" s="518"/>
      <c r="D64" s="519" t="s">
        <v>368</v>
      </c>
      <c r="E64" s="520" t="s">
        <v>600</v>
      </c>
      <c r="F64" s="521">
        <v>536</v>
      </c>
      <c r="G64" s="521">
        <v>518</v>
      </c>
      <c r="H64" s="520">
        <v>538</v>
      </c>
      <c r="I64" s="522" t="s">
        <v>3761</v>
      </c>
      <c r="J64" s="523" t="s">
        <v>3685</v>
      </c>
      <c r="K64" s="523">
        <f t="shared" ref="K64" si="55">H64-F64</f>
        <v>2</v>
      </c>
      <c r="L64" s="524">
        <f>(F64*-0.8)/100</f>
        <v>-4.2880000000000003</v>
      </c>
      <c r="M64" s="525">
        <f t="shared" ref="M64" si="56">(K64+L64)/F64</f>
        <v>-4.2686567164179111E-3</v>
      </c>
      <c r="N64" s="526" t="s">
        <v>708</v>
      </c>
      <c r="O64" s="527">
        <v>44090</v>
      </c>
      <c r="P64" s="64"/>
      <c r="Q64" s="64"/>
      <c r="R64" s="421" t="s">
        <v>602</v>
      </c>
      <c r="S64" s="6"/>
      <c r="T64" s="6"/>
      <c r="U64" s="6"/>
      <c r="V64" s="6"/>
      <c r="W64" s="6"/>
      <c r="X64" s="6"/>
      <c r="Y64" s="6"/>
      <c r="Z64" s="6"/>
      <c r="AA64" s="6"/>
    </row>
    <row r="65" spans="1:34" s="9" customFormat="1" ht="15" customHeight="1">
      <c r="A65" s="481">
        <v>25</v>
      </c>
      <c r="B65" s="452">
        <v>44089</v>
      </c>
      <c r="C65" s="482"/>
      <c r="D65" s="499" t="s">
        <v>416</v>
      </c>
      <c r="E65" s="483" t="s">
        <v>600</v>
      </c>
      <c r="F65" s="451">
        <v>201.5</v>
      </c>
      <c r="G65" s="487">
        <v>195</v>
      </c>
      <c r="H65" s="483">
        <v>205.25</v>
      </c>
      <c r="I65" s="484" t="s">
        <v>3762</v>
      </c>
      <c r="J65" s="451" t="s">
        <v>3763</v>
      </c>
      <c r="K65" s="451">
        <f t="shared" ref="K65" si="57">H65-F65</f>
        <v>3.75</v>
      </c>
      <c r="L65" s="472">
        <f>(F65*-0.07)/100</f>
        <v>-0.14105000000000001</v>
      </c>
      <c r="M65" s="455">
        <f t="shared" ref="M65" si="58">(K65+L65)/F65</f>
        <v>1.7910421836228287E-2</v>
      </c>
      <c r="N65" s="456" t="s">
        <v>599</v>
      </c>
      <c r="O65" s="461">
        <v>44089</v>
      </c>
      <c r="P65" s="64"/>
      <c r="Q65" s="64"/>
      <c r="R65" s="421" t="s">
        <v>602</v>
      </c>
      <c r="S65" s="6"/>
      <c r="T65" s="6"/>
      <c r="U65" s="6"/>
      <c r="V65" s="6"/>
      <c r="W65" s="6"/>
      <c r="X65" s="6"/>
      <c r="Y65" s="6"/>
      <c r="Z65" s="6"/>
      <c r="AA65" s="6"/>
    </row>
    <row r="66" spans="1:34" s="9" customFormat="1" ht="15" customHeight="1">
      <c r="A66" s="481">
        <v>26</v>
      </c>
      <c r="B66" s="452">
        <v>44089</v>
      </c>
      <c r="C66" s="482"/>
      <c r="D66" s="499" t="s">
        <v>87</v>
      </c>
      <c r="E66" s="483" t="s">
        <v>600</v>
      </c>
      <c r="F66" s="451">
        <v>479</v>
      </c>
      <c r="G66" s="487">
        <v>468</v>
      </c>
      <c r="H66" s="483">
        <v>490.5</v>
      </c>
      <c r="I66" s="484">
        <v>500</v>
      </c>
      <c r="J66" s="451" t="s">
        <v>3712</v>
      </c>
      <c r="K66" s="451">
        <f t="shared" ref="K66" si="59">H66-F66</f>
        <v>11.5</v>
      </c>
      <c r="L66" s="472">
        <f>(F66*-0.07)/100</f>
        <v>-0.33529999999999999</v>
      </c>
      <c r="M66" s="455">
        <f t="shared" ref="M66" si="60">(K66+L66)/F66</f>
        <v>2.3308350730688935E-2</v>
      </c>
      <c r="N66" s="456" t="s">
        <v>599</v>
      </c>
      <c r="O66" s="461">
        <v>44089</v>
      </c>
      <c r="P66" s="64"/>
      <c r="Q66" s="64"/>
      <c r="R66" s="421" t="s">
        <v>3186</v>
      </c>
      <c r="S66" s="6"/>
      <c r="T66" s="6"/>
      <c r="U66" s="6"/>
      <c r="V66" s="6"/>
      <c r="W66" s="6"/>
      <c r="X66" s="6"/>
      <c r="Y66" s="6"/>
      <c r="Z66" s="6"/>
      <c r="AA66" s="6"/>
    </row>
    <row r="67" spans="1:34" s="9" customFormat="1" ht="15" customHeight="1">
      <c r="A67" s="481">
        <v>27</v>
      </c>
      <c r="B67" s="452">
        <v>44089</v>
      </c>
      <c r="C67" s="482"/>
      <c r="D67" s="499" t="s">
        <v>80</v>
      </c>
      <c r="E67" s="483" t="s">
        <v>600</v>
      </c>
      <c r="F67" s="451">
        <v>361</v>
      </c>
      <c r="G67" s="487">
        <v>350</v>
      </c>
      <c r="H67" s="483">
        <v>367</v>
      </c>
      <c r="I67" s="484">
        <v>380</v>
      </c>
      <c r="J67" s="451" t="s">
        <v>3732</v>
      </c>
      <c r="K67" s="451">
        <f t="shared" ref="K67" si="61">H67-F67</f>
        <v>6</v>
      </c>
      <c r="L67" s="472">
        <f>(F67*-0.07)/100</f>
        <v>-0.25270000000000004</v>
      </c>
      <c r="M67" s="455">
        <f t="shared" ref="M67" si="62">(K67+L67)/F67</f>
        <v>1.592049861495845E-2</v>
      </c>
      <c r="N67" s="456" t="s">
        <v>599</v>
      </c>
      <c r="O67" s="461">
        <v>44089</v>
      </c>
      <c r="P67" s="64"/>
      <c r="Q67" s="64"/>
      <c r="R67" s="421" t="s">
        <v>3186</v>
      </c>
      <c r="S67" s="6"/>
      <c r="T67" s="6"/>
      <c r="U67" s="6"/>
      <c r="V67" s="6"/>
      <c r="W67" s="6"/>
      <c r="X67" s="6"/>
      <c r="Y67" s="6"/>
      <c r="Z67" s="6"/>
      <c r="AA67" s="6"/>
    </row>
    <row r="68" spans="1:34" s="9" customFormat="1" ht="15" customHeight="1">
      <c r="A68" s="383">
        <v>28</v>
      </c>
      <c r="B68" s="408">
        <v>44090</v>
      </c>
      <c r="C68" s="422"/>
      <c r="D68" s="459" t="s">
        <v>313</v>
      </c>
      <c r="E68" s="423" t="s">
        <v>600</v>
      </c>
      <c r="F68" s="492" t="s">
        <v>3773</v>
      </c>
      <c r="G68" s="431">
        <v>630</v>
      </c>
      <c r="H68" s="423"/>
      <c r="I68" s="411">
        <v>690</v>
      </c>
      <c r="J68" s="492" t="s">
        <v>601</v>
      </c>
      <c r="K68" s="492"/>
      <c r="L68" s="490"/>
      <c r="M68" s="538"/>
      <c r="N68" s="424"/>
      <c r="O68" s="491"/>
      <c r="P68" s="64"/>
      <c r="Q68" s="64"/>
      <c r="R68" s="421" t="s">
        <v>3186</v>
      </c>
      <c r="S68" s="6"/>
      <c r="T68" s="6"/>
      <c r="U68" s="6"/>
      <c r="V68" s="6"/>
      <c r="W68" s="6"/>
      <c r="X68" s="6"/>
      <c r="Y68" s="6"/>
      <c r="Z68" s="6"/>
      <c r="AA68" s="6"/>
    </row>
    <row r="69" spans="1:34" s="9" customFormat="1" ht="15" customHeight="1">
      <c r="A69" s="501">
        <v>29</v>
      </c>
      <c r="B69" s="445">
        <v>44090</v>
      </c>
      <c r="C69" s="448"/>
      <c r="D69" s="502" t="s">
        <v>93</v>
      </c>
      <c r="E69" s="450" t="s">
        <v>3627</v>
      </c>
      <c r="F69" s="509">
        <v>156</v>
      </c>
      <c r="G69" s="503">
        <v>160</v>
      </c>
      <c r="H69" s="450">
        <v>159.5</v>
      </c>
      <c r="I69" s="504">
        <v>145</v>
      </c>
      <c r="J69" s="497" t="s">
        <v>3774</v>
      </c>
      <c r="K69" s="497">
        <f>F69-H69</f>
        <v>-3.5</v>
      </c>
      <c r="L69" s="474">
        <f>(F69*-0.07)/100</f>
        <v>-0.10920000000000002</v>
      </c>
      <c r="M69" s="432">
        <f t="shared" ref="M69" si="63">(K69+L69)/F69</f>
        <v>-2.3135897435897435E-2</v>
      </c>
      <c r="N69" s="446" t="s">
        <v>663</v>
      </c>
      <c r="O69" s="539">
        <v>44090</v>
      </c>
      <c r="P69" s="64"/>
      <c r="Q69" s="64"/>
      <c r="R69" s="421" t="s">
        <v>3186</v>
      </c>
      <c r="S69" s="6"/>
      <c r="T69" s="6"/>
      <c r="U69" s="6"/>
      <c r="V69" s="6"/>
      <c r="W69" s="6"/>
      <c r="X69" s="6"/>
      <c r="Y69" s="6"/>
      <c r="Z69" s="6"/>
      <c r="AA69" s="6"/>
    </row>
    <row r="70" spans="1:34" s="9" customFormat="1" ht="15" customHeight="1">
      <c r="A70" s="383">
        <v>30</v>
      </c>
      <c r="B70" s="408">
        <v>44090</v>
      </c>
      <c r="C70" s="422"/>
      <c r="D70" s="459" t="s">
        <v>437</v>
      </c>
      <c r="E70" s="423" t="s">
        <v>600</v>
      </c>
      <c r="F70" s="492" t="s">
        <v>3784</v>
      </c>
      <c r="G70" s="431">
        <v>149</v>
      </c>
      <c r="H70" s="423"/>
      <c r="I70" s="411" t="s">
        <v>3785</v>
      </c>
      <c r="J70" s="492" t="s">
        <v>601</v>
      </c>
      <c r="K70" s="492"/>
      <c r="L70" s="490"/>
      <c r="M70" s="538"/>
      <c r="N70" s="424"/>
      <c r="O70" s="491"/>
      <c r="P70" s="64"/>
      <c r="Q70" s="64"/>
      <c r="R70" s="421" t="s">
        <v>602</v>
      </c>
      <c r="S70" s="6"/>
      <c r="T70" s="6"/>
      <c r="U70" s="6"/>
      <c r="V70" s="6"/>
      <c r="W70" s="6"/>
      <c r="X70" s="6"/>
      <c r="Y70" s="6"/>
      <c r="Z70" s="6"/>
      <c r="AA70" s="6"/>
    </row>
    <row r="71" spans="1:34" s="9" customFormat="1" ht="15" customHeight="1">
      <c r="A71" s="383">
        <v>31</v>
      </c>
      <c r="B71" s="408">
        <v>44090</v>
      </c>
      <c r="C71" s="422"/>
      <c r="D71" s="459" t="s">
        <v>315</v>
      </c>
      <c r="E71" s="423" t="s">
        <v>600</v>
      </c>
      <c r="F71" s="492" t="s">
        <v>3786</v>
      </c>
      <c r="G71" s="431">
        <v>181</v>
      </c>
      <c r="H71" s="423"/>
      <c r="I71" s="411">
        <v>196</v>
      </c>
      <c r="J71" s="492" t="s">
        <v>601</v>
      </c>
      <c r="K71" s="492"/>
      <c r="L71" s="490"/>
      <c r="M71" s="538"/>
      <c r="N71" s="424"/>
      <c r="O71" s="491"/>
      <c r="P71" s="64"/>
      <c r="Q71" s="64"/>
      <c r="R71" s="421" t="s">
        <v>3186</v>
      </c>
      <c r="S71" s="6"/>
      <c r="T71" s="6"/>
      <c r="U71" s="6"/>
      <c r="V71" s="6"/>
      <c r="W71" s="6"/>
      <c r="X71" s="6"/>
      <c r="Y71" s="6"/>
      <c r="Z71" s="6"/>
      <c r="AA71" s="6"/>
    </row>
    <row r="72" spans="1:34" s="9" customFormat="1" ht="15" customHeight="1">
      <c r="A72" s="383"/>
      <c r="B72" s="408"/>
      <c r="C72" s="422"/>
      <c r="D72" s="459"/>
      <c r="E72" s="423"/>
      <c r="F72" s="492"/>
      <c r="G72" s="431"/>
      <c r="H72" s="423"/>
      <c r="I72" s="411"/>
      <c r="J72" s="492"/>
      <c r="K72" s="492"/>
      <c r="L72" s="490"/>
      <c r="M72" s="538"/>
      <c r="N72" s="424"/>
      <c r="O72" s="491"/>
      <c r="P72" s="64"/>
      <c r="Q72" s="64"/>
      <c r="R72" s="421"/>
      <c r="S72" s="6"/>
      <c r="T72" s="6"/>
      <c r="U72" s="6"/>
      <c r="V72" s="6"/>
      <c r="W72" s="6"/>
      <c r="X72" s="6"/>
      <c r="Y72" s="6"/>
      <c r="Z72" s="6"/>
      <c r="AA72" s="6"/>
    </row>
    <row r="73" spans="1:34" s="9" customFormat="1" ht="15" customHeight="1">
      <c r="A73" s="494"/>
      <c r="B73" s="408"/>
      <c r="C73" s="462"/>
      <c r="D73" s="463"/>
      <c r="E73" s="464"/>
      <c r="F73" s="464"/>
      <c r="G73" s="465"/>
      <c r="H73" s="465"/>
      <c r="I73" s="464"/>
      <c r="J73" s="464"/>
      <c r="K73" s="464"/>
      <c r="L73" s="464"/>
      <c r="M73" s="464"/>
      <c r="N73" s="464"/>
      <c r="O73" s="464"/>
      <c r="P73" s="64"/>
      <c r="Q73" s="64"/>
      <c r="R73" s="421"/>
      <c r="S73" s="6"/>
      <c r="T73" s="6"/>
      <c r="U73" s="6"/>
      <c r="V73" s="6"/>
      <c r="W73" s="6"/>
      <c r="X73" s="6"/>
      <c r="Y73" s="6"/>
      <c r="Z73" s="6"/>
      <c r="AA73" s="6"/>
    </row>
    <row r="74" spans="1:34" ht="15" customHeight="1">
      <c r="A74" s="5"/>
      <c r="B74" s="495"/>
      <c r="C74" s="5"/>
      <c r="D74" s="5"/>
      <c r="E74" s="5"/>
      <c r="F74" s="82"/>
      <c r="G74" s="82"/>
      <c r="H74" s="82"/>
      <c r="I74" s="82"/>
      <c r="J74" s="42"/>
      <c r="K74" s="82"/>
      <c r="L74" s="82"/>
      <c r="M74" s="35"/>
      <c r="N74" s="496"/>
      <c r="O74" s="496"/>
      <c r="P74" s="7"/>
      <c r="Q74" s="11"/>
      <c r="R74" s="12"/>
      <c r="S74" s="16"/>
      <c r="T74" s="16"/>
      <c r="U74" s="16"/>
      <c r="V74" s="16"/>
      <c r="W74" s="16"/>
      <c r="X74" s="16"/>
      <c r="Y74" s="16"/>
      <c r="Z74" s="16"/>
      <c r="AA74" s="16"/>
    </row>
    <row r="75" spans="1:34" ht="15" customHeight="1">
      <c r="A75" s="5"/>
      <c r="B75" s="495"/>
      <c r="C75" s="5"/>
      <c r="D75" s="5"/>
      <c r="E75" s="5"/>
      <c r="F75" s="82"/>
      <c r="G75" s="82"/>
      <c r="H75" s="82"/>
      <c r="I75" s="82"/>
      <c r="J75" s="42"/>
      <c r="K75" s="82"/>
      <c r="L75" s="82"/>
      <c r="M75" s="35"/>
      <c r="N75" s="496"/>
      <c r="O75" s="496"/>
      <c r="P75" s="7"/>
      <c r="Q75" s="11"/>
      <c r="R75" s="12"/>
      <c r="S75" s="16"/>
      <c r="T75" s="16"/>
      <c r="U75" s="16"/>
      <c r="V75" s="16"/>
      <c r="W75" s="16"/>
      <c r="X75" s="16"/>
      <c r="Y75" s="16"/>
      <c r="Z75" s="16"/>
      <c r="AA75" s="16"/>
    </row>
    <row r="76" spans="1:34" ht="44.25" customHeight="1">
      <c r="A76" s="23" t="s">
        <v>603</v>
      </c>
      <c r="B76" s="39"/>
      <c r="C76" s="39"/>
      <c r="D76" s="40"/>
      <c r="E76" s="36"/>
      <c r="F76" s="36"/>
      <c r="G76" s="35"/>
      <c r="H76" s="35" t="s">
        <v>3634</v>
      </c>
      <c r="I76" s="36"/>
      <c r="J76" s="17"/>
      <c r="K76" s="79"/>
      <c r="L76" s="80"/>
      <c r="M76" s="79"/>
      <c r="N76" s="81"/>
      <c r="O76" s="79"/>
      <c r="P76" s="7"/>
      <c r="Q76" s="16"/>
      <c r="R76" s="12"/>
      <c r="S76" s="16"/>
      <c r="T76" s="16"/>
      <c r="U76" s="16"/>
      <c r="V76" s="16"/>
      <c r="W76" s="16"/>
      <c r="X76" s="16"/>
      <c r="Y76" s="16"/>
      <c r="Z76" s="5"/>
      <c r="AA76" s="5"/>
      <c r="AB76" s="5"/>
    </row>
    <row r="77" spans="1:34" s="6" customFormat="1">
      <c r="A77" s="29" t="s">
        <v>604</v>
      </c>
      <c r="B77" s="23"/>
      <c r="C77" s="23"/>
      <c r="D77" s="23"/>
      <c r="E77" s="5"/>
      <c r="F77" s="30" t="s">
        <v>605</v>
      </c>
      <c r="G77" s="41"/>
      <c r="H77" s="42"/>
      <c r="I77" s="82"/>
      <c r="J77" s="17"/>
      <c r="K77" s="83"/>
      <c r="L77" s="84"/>
      <c r="M77" s="85"/>
      <c r="N77" s="86"/>
      <c r="O77" s="87"/>
      <c r="P77" s="5"/>
      <c r="Q77" s="4"/>
      <c r="R77" s="12"/>
      <c r="Z77" s="9"/>
      <c r="AA77" s="9"/>
      <c r="AB77" s="9"/>
      <c r="AC77" s="9"/>
      <c r="AD77" s="9"/>
      <c r="AE77" s="9"/>
      <c r="AF77" s="9"/>
      <c r="AG77" s="9"/>
      <c r="AH77" s="9"/>
    </row>
    <row r="78" spans="1:34" s="9" customFormat="1" ht="14.25" customHeight="1">
      <c r="A78" s="29"/>
      <c r="B78" s="23"/>
      <c r="C78" s="23"/>
      <c r="D78" s="23"/>
      <c r="E78" s="32"/>
      <c r="F78" s="30" t="s">
        <v>607</v>
      </c>
      <c r="G78" s="41"/>
      <c r="H78" s="42"/>
      <c r="I78" s="82"/>
      <c r="J78" s="17"/>
      <c r="K78" s="83"/>
      <c r="L78" s="84"/>
      <c r="M78" s="85"/>
      <c r="N78" s="86"/>
      <c r="O78" s="87"/>
      <c r="P78" s="5"/>
      <c r="Q78" s="4"/>
      <c r="R78" s="12"/>
      <c r="S78" s="6"/>
      <c r="Y78" s="6"/>
      <c r="Z78" s="6"/>
    </row>
    <row r="79" spans="1:34" s="9" customFormat="1" ht="14.25" customHeight="1">
      <c r="A79" s="23"/>
      <c r="B79" s="23"/>
      <c r="C79" s="23"/>
      <c r="D79" s="23"/>
      <c r="E79" s="32"/>
      <c r="F79" s="17"/>
      <c r="G79" s="17"/>
      <c r="H79" s="31"/>
      <c r="I79" s="36"/>
      <c r="J79" s="71"/>
      <c r="K79" s="68"/>
      <c r="L79" s="69"/>
      <c r="M79" s="17"/>
      <c r="N79" s="72"/>
      <c r="O79" s="57"/>
      <c r="P79" s="8"/>
      <c r="Q79" s="4"/>
      <c r="R79" s="12"/>
      <c r="S79" s="6"/>
      <c r="Y79" s="6"/>
      <c r="Z79" s="6"/>
    </row>
    <row r="80" spans="1:34" s="9" customFormat="1" ht="15">
      <c r="A80" s="43" t="s">
        <v>614</v>
      </c>
      <c r="B80" s="43"/>
      <c r="C80" s="43"/>
      <c r="D80" s="43"/>
      <c r="E80" s="32"/>
      <c r="F80" s="17"/>
      <c r="G80" s="12"/>
      <c r="H80" s="17"/>
      <c r="I80" s="12"/>
      <c r="J80" s="88"/>
      <c r="K80" s="12"/>
      <c r="L80" s="12"/>
      <c r="M80" s="12"/>
      <c r="N80" s="12"/>
      <c r="O80" s="89"/>
      <c r="P80"/>
      <c r="Q80" s="4"/>
      <c r="R80" s="12"/>
      <c r="S80" s="6"/>
      <c r="Y80" s="6"/>
      <c r="Z80" s="6"/>
    </row>
    <row r="81" spans="1:34" s="9" customFormat="1" ht="38.25">
      <c r="A81" s="21" t="s">
        <v>16</v>
      </c>
      <c r="B81" s="21" t="s">
        <v>575</v>
      </c>
      <c r="C81" s="21"/>
      <c r="D81" s="22" t="s">
        <v>588</v>
      </c>
      <c r="E81" s="21" t="s">
        <v>589</v>
      </c>
      <c r="F81" s="21" t="s">
        <v>590</v>
      </c>
      <c r="G81" s="21" t="s">
        <v>609</v>
      </c>
      <c r="H81" s="21" t="s">
        <v>592</v>
      </c>
      <c r="I81" s="21" t="s">
        <v>593</v>
      </c>
      <c r="J81" s="20" t="s">
        <v>594</v>
      </c>
      <c r="K81" s="77" t="s">
        <v>615</v>
      </c>
      <c r="L81" s="63" t="s">
        <v>3631</v>
      </c>
      <c r="M81" s="77" t="s">
        <v>611</v>
      </c>
      <c r="N81" s="21" t="s">
        <v>612</v>
      </c>
      <c r="O81" s="20" t="s">
        <v>597</v>
      </c>
      <c r="P81" s="90" t="s">
        <v>598</v>
      </c>
      <c r="Q81" s="4"/>
      <c r="R81" s="17"/>
      <c r="S81" s="6"/>
      <c r="Y81" s="6"/>
      <c r="Z81" s="6"/>
    </row>
    <row r="82" spans="1:34" s="404" customFormat="1" ht="14.25" customHeight="1">
      <c r="A82" s="481">
        <v>1</v>
      </c>
      <c r="B82" s="452">
        <v>44071</v>
      </c>
      <c r="C82" s="489"/>
      <c r="D82" s="511" t="s">
        <v>3645</v>
      </c>
      <c r="E82" s="488" t="s">
        <v>600</v>
      </c>
      <c r="F82" s="454">
        <v>2272</v>
      </c>
      <c r="G82" s="454">
        <v>2230</v>
      </c>
      <c r="H82" s="454">
        <v>2298.5</v>
      </c>
      <c r="I82" s="454">
        <v>2450</v>
      </c>
      <c r="J82" s="451" t="s">
        <v>3681</v>
      </c>
      <c r="K82" s="451">
        <f>H82-F82</f>
        <v>26.5</v>
      </c>
      <c r="L82" s="472">
        <f t="shared" ref="L82:L87" si="64">(H82*N82)*0.07%</f>
        <v>482.68500000000006</v>
      </c>
      <c r="M82" s="472">
        <f t="shared" ref="M82:M87" si="65">(K82*N82)-L82</f>
        <v>7467.3149999999996</v>
      </c>
      <c r="N82" s="488">
        <v>300</v>
      </c>
      <c r="O82" s="456" t="s">
        <v>599</v>
      </c>
      <c r="P82" s="500">
        <v>44077</v>
      </c>
      <c r="Q82" s="391"/>
      <c r="R82" s="344" t="s">
        <v>3186</v>
      </c>
      <c r="S82" s="40"/>
      <c r="Y82" s="40"/>
      <c r="Z82" s="40"/>
    </row>
    <row r="83" spans="1:34" s="404" customFormat="1" ht="14.25" customHeight="1">
      <c r="A83" s="481">
        <v>2</v>
      </c>
      <c r="B83" s="452">
        <v>44075</v>
      </c>
      <c r="C83" s="489"/>
      <c r="D83" s="511" t="s">
        <v>3657</v>
      </c>
      <c r="E83" s="488" t="s">
        <v>3627</v>
      </c>
      <c r="F83" s="454">
        <v>11510</v>
      </c>
      <c r="G83" s="454">
        <v>11610</v>
      </c>
      <c r="H83" s="454">
        <v>11420</v>
      </c>
      <c r="I83" s="454" t="s">
        <v>3664</v>
      </c>
      <c r="J83" s="451" t="s">
        <v>3638</v>
      </c>
      <c r="K83" s="451">
        <f t="shared" ref="K83:K89" si="66">F83-H83</f>
        <v>90</v>
      </c>
      <c r="L83" s="451">
        <f>(H83*N83)*0.07%</f>
        <v>599.55000000000007</v>
      </c>
      <c r="M83" s="451">
        <f t="shared" si="65"/>
        <v>6150.45</v>
      </c>
      <c r="N83" s="451">
        <v>75</v>
      </c>
      <c r="O83" s="456" t="s">
        <v>599</v>
      </c>
      <c r="P83" s="461">
        <v>44075</v>
      </c>
      <c r="Q83" s="391"/>
      <c r="R83" s="344" t="s">
        <v>602</v>
      </c>
      <c r="S83" s="40"/>
      <c r="Y83" s="40"/>
      <c r="Z83" s="40"/>
    </row>
    <row r="84" spans="1:34" s="404" customFormat="1" ht="14.25" customHeight="1">
      <c r="A84" s="481">
        <v>3</v>
      </c>
      <c r="B84" s="452">
        <v>44075</v>
      </c>
      <c r="C84" s="489"/>
      <c r="D84" s="511" t="s">
        <v>3657</v>
      </c>
      <c r="E84" s="488" t="s">
        <v>3627</v>
      </c>
      <c r="F84" s="454">
        <v>11525</v>
      </c>
      <c r="G84" s="454">
        <v>11650</v>
      </c>
      <c r="H84" s="454">
        <v>11445</v>
      </c>
      <c r="I84" s="454" t="s">
        <v>3664</v>
      </c>
      <c r="J84" s="451" t="s">
        <v>3640</v>
      </c>
      <c r="K84" s="451">
        <f t="shared" si="66"/>
        <v>80</v>
      </c>
      <c r="L84" s="472">
        <f t="shared" si="64"/>
        <v>600.86250000000007</v>
      </c>
      <c r="M84" s="472">
        <f t="shared" si="65"/>
        <v>5399.1374999999998</v>
      </c>
      <c r="N84" s="488">
        <v>75</v>
      </c>
      <c r="O84" s="456" t="s">
        <v>599</v>
      </c>
      <c r="P84" s="461">
        <v>44075</v>
      </c>
      <c r="Q84" s="391"/>
      <c r="R84" s="344" t="s">
        <v>602</v>
      </c>
      <c r="S84" s="40"/>
      <c r="Y84" s="40"/>
      <c r="Z84" s="40"/>
    </row>
    <row r="85" spans="1:34" s="404" customFormat="1" ht="14.25" customHeight="1">
      <c r="A85" s="481">
        <v>4</v>
      </c>
      <c r="B85" s="452">
        <v>44076</v>
      </c>
      <c r="C85" s="489"/>
      <c r="D85" s="511" t="s">
        <v>3657</v>
      </c>
      <c r="E85" s="488" t="s">
        <v>3627</v>
      </c>
      <c r="F85" s="454">
        <v>11525</v>
      </c>
      <c r="G85" s="454">
        <v>11650</v>
      </c>
      <c r="H85" s="454">
        <v>11455</v>
      </c>
      <c r="I85" s="454" t="s">
        <v>3664</v>
      </c>
      <c r="J85" s="451" t="s">
        <v>774</v>
      </c>
      <c r="K85" s="451">
        <f t="shared" si="66"/>
        <v>70</v>
      </c>
      <c r="L85" s="472">
        <f t="shared" si="64"/>
        <v>601.38750000000005</v>
      </c>
      <c r="M85" s="472">
        <f t="shared" si="65"/>
        <v>4648.6125000000002</v>
      </c>
      <c r="N85" s="488">
        <v>75</v>
      </c>
      <c r="O85" s="456" t="s">
        <v>599</v>
      </c>
      <c r="P85" s="461">
        <v>44076</v>
      </c>
      <c r="Q85" s="391"/>
      <c r="R85" s="344" t="s">
        <v>602</v>
      </c>
      <c r="S85" s="40"/>
      <c r="Y85" s="40"/>
      <c r="Z85" s="40"/>
    </row>
    <row r="86" spans="1:34" s="404" customFormat="1" ht="14.25" customHeight="1">
      <c r="A86" s="481">
        <v>5</v>
      </c>
      <c r="B86" s="452">
        <v>44077</v>
      </c>
      <c r="C86" s="458"/>
      <c r="D86" s="511" t="s">
        <v>3657</v>
      </c>
      <c r="E86" s="488" t="s">
        <v>3627</v>
      </c>
      <c r="F86" s="454">
        <v>11590</v>
      </c>
      <c r="G86" s="454">
        <v>11710</v>
      </c>
      <c r="H86" s="454">
        <v>11520</v>
      </c>
      <c r="I86" s="454">
        <v>11400</v>
      </c>
      <c r="J86" s="451" t="s">
        <v>774</v>
      </c>
      <c r="K86" s="451">
        <f t="shared" si="66"/>
        <v>70</v>
      </c>
      <c r="L86" s="472">
        <f t="shared" si="64"/>
        <v>604.80000000000007</v>
      </c>
      <c r="M86" s="472">
        <f t="shared" si="65"/>
        <v>4645.2</v>
      </c>
      <c r="N86" s="488">
        <v>75</v>
      </c>
      <c r="O86" s="456" t="s">
        <v>599</v>
      </c>
      <c r="P86" s="461">
        <v>44077</v>
      </c>
      <c r="Q86" s="391"/>
      <c r="R86" s="344" t="s">
        <v>602</v>
      </c>
      <c r="S86" s="40"/>
      <c r="Y86" s="40"/>
      <c r="Z86" s="40"/>
    </row>
    <row r="87" spans="1:34" s="404" customFormat="1" ht="14.25" customHeight="1">
      <c r="A87" s="481">
        <v>6</v>
      </c>
      <c r="B87" s="452">
        <v>44082</v>
      </c>
      <c r="C87" s="458"/>
      <c r="D87" s="511" t="s">
        <v>3657</v>
      </c>
      <c r="E87" s="488" t="s">
        <v>3627</v>
      </c>
      <c r="F87" s="454">
        <v>11415</v>
      </c>
      <c r="G87" s="454">
        <v>11540</v>
      </c>
      <c r="H87" s="454">
        <v>11355</v>
      </c>
      <c r="I87" s="454" t="s">
        <v>3664</v>
      </c>
      <c r="J87" s="451" t="s">
        <v>3147</v>
      </c>
      <c r="K87" s="451">
        <f t="shared" si="66"/>
        <v>60</v>
      </c>
      <c r="L87" s="472">
        <f t="shared" si="64"/>
        <v>596.13750000000005</v>
      </c>
      <c r="M87" s="472">
        <f t="shared" si="65"/>
        <v>3903.8625000000002</v>
      </c>
      <c r="N87" s="488">
        <v>75</v>
      </c>
      <c r="O87" s="456" t="s">
        <v>599</v>
      </c>
      <c r="P87" s="461">
        <v>44082</v>
      </c>
      <c r="Q87" s="391"/>
      <c r="R87" s="344" t="s">
        <v>602</v>
      </c>
      <c r="S87" s="40"/>
      <c r="Y87" s="40"/>
      <c r="Z87" s="40"/>
    </row>
    <row r="88" spans="1:34" s="404" customFormat="1" ht="14.25" customHeight="1">
      <c r="A88" s="497">
        <v>7</v>
      </c>
      <c r="B88" s="445">
        <v>44084</v>
      </c>
      <c r="C88" s="513"/>
      <c r="D88" s="514" t="s">
        <v>3722</v>
      </c>
      <c r="E88" s="515" t="s">
        <v>3627</v>
      </c>
      <c r="F88" s="516">
        <v>11410</v>
      </c>
      <c r="G88" s="515">
        <v>11510</v>
      </c>
      <c r="H88" s="515">
        <v>11525</v>
      </c>
      <c r="I88" s="515">
        <v>11200</v>
      </c>
      <c r="J88" s="497" t="s">
        <v>3736</v>
      </c>
      <c r="K88" s="497">
        <f t="shared" si="66"/>
        <v>-115</v>
      </c>
      <c r="L88" s="474">
        <f t="shared" ref="L88" si="67">(H88*N88)*0.07%</f>
        <v>605.06250000000011</v>
      </c>
      <c r="M88" s="474">
        <f t="shared" ref="M88" si="68">(K88*N88)-L88</f>
        <v>-9230.0625</v>
      </c>
      <c r="N88" s="515">
        <v>75</v>
      </c>
      <c r="O88" s="446" t="s">
        <v>663</v>
      </c>
      <c r="P88" s="433">
        <v>44088</v>
      </c>
      <c r="Q88" s="391"/>
      <c r="R88" s="344" t="s">
        <v>3186</v>
      </c>
      <c r="S88" s="40"/>
      <c r="Y88" s="40"/>
      <c r="Z88" s="40"/>
    </row>
    <row r="89" spans="1:34" s="404" customFormat="1" ht="14.25" customHeight="1">
      <c r="A89" s="481">
        <v>8</v>
      </c>
      <c r="B89" s="452">
        <v>44085</v>
      </c>
      <c r="C89" s="458"/>
      <c r="D89" s="511" t="s">
        <v>3723</v>
      </c>
      <c r="E89" s="488" t="s">
        <v>3627</v>
      </c>
      <c r="F89" s="454">
        <v>213.75</v>
      </c>
      <c r="G89" s="454">
        <v>218</v>
      </c>
      <c r="H89" s="454">
        <v>211.75</v>
      </c>
      <c r="I89" s="454">
        <v>205</v>
      </c>
      <c r="J89" s="451" t="s">
        <v>3685</v>
      </c>
      <c r="K89" s="451">
        <f t="shared" si="66"/>
        <v>2</v>
      </c>
      <c r="L89" s="472">
        <f t="shared" ref="L89:L90" si="69">(H89*N89)*0.07%</f>
        <v>444.67500000000007</v>
      </c>
      <c r="M89" s="472">
        <f t="shared" ref="M89:M90" si="70">(K89*N89)-L89</f>
        <v>5555.3249999999998</v>
      </c>
      <c r="N89" s="488">
        <v>3000</v>
      </c>
      <c r="O89" s="456" t="s">
        <v>599</v>
      </c>
      <c r="P89" s="461">
        <v>44086</v>
      </c>
      <c r="Q89" s="391"/>
      <c r="R89" s="344" t="s">
        <v>602</v>
      </c>
      <c r="S89" s="40"/>
      <c r="Y89" s="40"/>
      <c r="Z89" s="40"/>
    </row>
    <row r="90" spans="1:34" s="404" customFormat="1" ht="14.25" customHeight="1">
      <c r="A90" s="497">
        <v>9</v>
      </c>
      <c r="B90" s="445">
        <v>44089</v>
      </c>
      <c r="C90" s="513"/>
      <c r="D90" s="514" t="s">
        <v>3657</v>
      </c>
      <c r="E90" s="515" t="s">
        <v>3627</v>
      </c>
      <c r="F90" s="516">
        <v>11500</v>
      </c>
      <c r="G90" s="515">
        <v>11610</v>
      </c>
      <c r="H90" s="515">
        <v>11610</v>
      </c>
      <c r="I90" s="515">
        <v>11300</v>
      </c>
      <c r="J90" s="497" t="s">
        <v>3780</v>
      </c>
      <c r="K90" s="497">
        <f t="shared" ref="K90" si="71">F90-H90</f>
        <v>-110</v>
      </c>
      <c r="L90" s="474">
        <f t="shared" si="69"/>
        <v>609.52500000000009</v>
      </c>
      <c r="M90" s="474">
        <f t="shared" si="70"/>
        <v>-8859.5249999999996</v>
      </c>
      <c r="N90" s="515">
        <v>75</v>
      </c>
      <c r="O90" s="446" t="s">
        <v>663</v>
      </c>
      <c r="P90" s="433">
        <v>44090</v>
      </c>
      <c r="Q90" s="391"/>
      <c r="R90" s="344" t="s">
        <v>602</v>
      </c>
      <c r="S90" s="40"/>
      <c r="Y90" s="40"/>
      <c r="Z90" s="40"/>
    </row>
    <row r="91" spans="1:34" s="404" customFormat="1" ht="14.25" customHeight="1">
      <c r="A91" s="481">
        <v>10</v>
      </c>
      <c r="B91" s="452">
        <v>44090</v>
      </c>
      <c r="C91" s="458"/>
      <c r="D91" s="511" t="s">
        <v>3777</v>
      </c>
      <c r="E91" s="488" t="s">
        <v>3627</v>
      </c>
      <c r="F91" s="454">
        <v>22505</v>
      </c>
      <c r="G91" s="454">
        <v>22810</v>
      </c>
      <c r="H91" s="454">
        <v>22380</v>
      </c>
      <c r="I91" s="454" t="s">
        <v>3778</v>
      </c>
      <c r="J91" s="451" t="s">
        <v>3779</v>
      </c>
      <c r="K91" s="451">
        <f t="shared" ref="K91" si="72">F91-H91</f>
        <v>125</v>
      </c>
      <c r="L91" s="472">
        <f>(H91*N91)*0.07%</f>
        <v>313.32000000000005</v>
      </c>
      <c r="M91" s="472">
        <f t="shared" ref="M91" si="73">(K91*N91)-L91</f>
        <v>2186.6799999999998</v>
      </c>
      <c r="N91" s="488">
        <v>20</v>
      </c>
      <c r="O91" s="456" t="s">
        <v>599</v>
      </c>
      <c r="P91" s="461">
        <v>44090</v>
      </c>
      <c r="Q91" s="391"/>
      <c r="R91" s="344" t="s">
        <v>602</v>
      </c>
      <c r="S91" s="40"/>
      <c r="Y91" s="40"/>
      <c r="Z91" s="40"/>
    </row>
    <row r="92" spans="1:34" s="404" customFormat="1" ht="14.25" customHeight="1">
      <c r="A92" s="460"/>
      <c r="B92" s="528"/>
      <c r="C92" s="529"/>
      <c r="D92" s="530"/>
      <c r="E92" s="531"/>
      <c r="F92" s="532"/>
      <c r="G92" s="532"/>
      <c r="H92" s="532"/>
      <c r="I92" s="532"/>
      <c r="J92" s="492"/>
      <c r="K92" s="492"/>
      <c r="L92" s="490"/>
      <c r="M92" s="490"/>
      <c r="N92" s="460"/>
      <c r="O92" s="424"/>
      <c r="P92" s="491"/>
      <c r="Q92" s="391"/>
      <c r="R92" s="344"/>
      <c r="S92" s="40"/>
      <c r="Y92" s="40"/>
      <c r="Z92" s="40"/>
    </row>
    <row r="93" spans="1:34" s="9" customFormat="1" ht="13.9" customHeight="1">
      <c r="A93" s="460"/>
      <c r="B93" s="458"/>
      <c r="C93" s="458"/>
      <c r="D93" s="390"/>
      <c r="E93" s="460"/>
      <c r="F93" s="470"/>
      <c r="G93" s="460"/>
      <c r="H93" s="460"/>
      <c r="I93" s="460"/>
      <c r="J93" s="458"/>
      <c r="K93" s="457"/>
      <c r="L93" s="460"/>
      <c r="M93" s="460"/>
      <c r="N93" s="460"/>
      <c r="O93" s="460"/>
      <c r="P93" s="471"/>
      <c r="Q93" s="4"/>
      <c r="R93" s="421"/>
      <c r="S93" s="6"/>
      <c r="Y93" s="6"/>
      <c r="Z93" s="6"/>
    </row>
    <row r="94" spans="1:34" s="9" customFormat="1" ht="14.25">
      <c r="A94" s="414"/>
      <c r="B94" s="415"/>
      <c r="C94" s="415"/>
      <c r="D94" s="416"/>
      <c r="E94" s="414"/>
      <c r="F94" s="417"/>
      <c r="G94" s="414"/>
      <c r="H94" s="414"/>
      <c r="I94" s="414"/>
      <c r="J94" s="418"/>
      <c r="K94" s="418"/>
      <c r="L94" s="419"/>
      <c r="M94" s="418"/>
      <c r="N94" s="418"/>
      <c r="O94" s="420"/>
      <c r="P94" s="4"/>
      <c r="Q94" s="4"/>
      <c r="R94" s="93"/>
      <c r="S94" s="6"/>
      <c r="Y94" s="6"/>
      <c r="Z94" s="6"/>
    </row>
    <row r="95" spans="1:34" s="9" customFormat="1" ht="15">
      <c r="A95" s="378"/>
      <c r="B95" s="379"/>
      <c r="C95" s="379"/>
      <c r="D95" s="380"/>
      <c r="E95" s="378"/>
      <c r="F95" s="386"/>
      <c r="G95" s="378"/>
      <c r="H95" s="378"/>
      <c r="I95" s="378"/>
      <c r="J95" s="379"/>
      <c r="K95" s="79"/>
      <c r="L95" s="378"/>
      <c r="M95" s="378"/>
      <c r="N95" s="378"/>
      <c r="O95" s="387"/>
      <c r="P95" s="4"/>
      <c r="Q95" s="4"/>
      <c r="R95" s="93"/>
      <c r="S95" s="6"/>
      <c r="Y95" s="6"/>
      <c r="Z95" s="6"/>
    </row>
    <row r="96" spans="1:34" s="6" customFormat="1">
      <c r="A96" s="44"/>
      <c r="B96" s="45"/>
      <c r="C96" s="46"/>
      <c r="D96" s="47"/>
      <c r="E96" s="48"/>
      <c r="F96" s="49"/>
      <c r="G96" s="49"/>
      <c r="H96" s="49"/>
      <c r="I96" s="49"/>
      <c r="J96" s="17"/>
      <c r="K96" s="91"/>
      <c r="L96" s="91"/>
      <c r="M96" s="17"/>
      <c r="N96" s="16"/>
      <c r="O96" s="92"/>
      <c r="P96" s="5"/>
      <c r="Q96" s="4"/>
      <c r="R96" s="17"/>
      <c r="Z96" s="9"/>
      <c r="AA96" s="9"/>
      <c r="AB96" s="9"/>
      <c r="AC96" s="9"/>
      <c r="AD96" s="9"/>
      <c r="AE96" s="9"/>
      <c r="AF96" s="9"/>
      <c r="AG96" s="9"/>
      <c r="AH96" s="9"/>
    </row>
    <row r="97" spans="1:34" s="6" customFormat="1" ht="15">
      <c r="A97" s="50" t="s">
        <v>616</v>
      </c>
      <c r="B97" s="50"/>
      <c r="C97" s="50"/>
      <c r="D97" s="50"/>
      <c r="E97" s="51"/>
      <c r="F97" s="49"/>
      <c r="G97" s="49"/>
      <c r="H97" s="49"/>
      <c r="I97" s="49"/>
      <c r="J97" s="53"/>
      <c r="K97" s="12"/>
      <c r="L97" s="12"/>
      <c r="M97" s="12"/>
      <c r="N97" s="11"/>
      <c r="O97" s="53"/>
      <c r="P97" s="5"/>
      <c r="Q97" s="4"/>
      <c r="R97" s="17"/>
      <c r="Z97" s="9"/>
      <c r="AA97" s="9"/>
      <c r="AB97" s="9"/>
      <c r="AC97" s="9"/>
      <c r="AD97" s="9"/>
      <c r="AE97" s="9"/>
      <c r="AF97" s="9"/>
      <c r="AG97" s="9"/>
      <c r="AH97" s="9"/>
    </row>
    <row r="98" spans="1:34" s="6" customFormat="1" ht="38.25">
      <c r="A98" s="21" t="s">
        <v>16</v>
      </c>
      <c r="B98" s="21" t="s">
        <v>575</v>
      </c>
      <c r="C98" s="21"/>
      <c r="D98" s="22" t="s">
        <v>588</v>
      </c>
      <c r="E98" s="21" t="s">
        <v>589</v>
      </c>
      <c r="F98" s="21" t="s">
        <v>590</v>
      </c>
      <c r="G98" s="52" t="s">
        <v>609</v>
      </c>
      <c r="H98" s="21" t="s">
        <v>592</v>
      </c>
      <c r="I98" s="21" t="s">
        <v>593</v>
      </c>
      <c r="J98" s="20" t="s">
        <v>594</v>
      </c>
      <c r="K98" s="20" t="s">
        <v>617</v>
      </c>
      <c r="L98" s="63" t="s">
        <v>3631</v>
      </c>
      <c r="M98" s="77" t="s">
        <v>611</v>
      </c>
      <c r="N98" s="21" t="s">
        <v>612</v>
      </c>
      <c r="O98" s="21" t="s">
        <v>597</v>
      </c>
      <c r="P98" s="22" t="s">
        <v>598</v>
      </c>
      <c r="Q98" s="4"/>
      <c r="R98" s="17"/>
      <c r="Z98" s="9"/>
      <c r="AA98" s="9"/>
      <c r="AB98" s="9"/>
      <c r="AC98" s="9"/>
      <c r="AD98" s="9"/>
      <c r="AE98" s="9"/>
      <c r="AF98" s="9"/>
      <c r="AG98" s="9"/>
      <c r="AH98" s="9"/>
    </row>
    <row r="99" spans="1:34" s="40" customFormat="1" ht="14.25">
      <c r="A99" s="469">
        <v>1</v>
      </c>
      <c r="B99" s="486">
        <v>44075</v>
      </c>
      <c r="C99" s="486"/>
      <c r="D99" s="453" t="s">
        <v>3656</v>
      </c>
      <c r="E99" s="454" t="s">
        <v>600</v>
      </c>
      <c r="F99" s="454">
        <v>72</v>
      </c>
      <c r="G99" s="487">
        <v>35</v>
      </c>
      <c r="H99" s="487">
        <v>87</v>
      </c>
      <c r="I99" s="454">
        <v>150</v>
      </c>
      <c r="J99" s="451" t="s">
        <v>3666</v>
      </c>
      <c r="K99" s="451">
        <f t="shared" ref="K99:K100" si="74">H99-F99</f>
        <v>15</v>
      </c>
      <c r="L99" s="451">
        <v>100</v>
      </c>
      <c r="M99" s="451">
        <f t="shared" ref="M99:M100" si="75">(K99*N99)-100</f>
        <v>1025</v>
      </c>
      <c r="N99" s="451">
        <v>75</v>
      </c>
      <c r="O99" s="456" t="s">
        <v>599</v>
      </c>
      <c r="P99" s="461">
        <v>44075</v>
      </c>
      <c r="Q99" s="391"/>
      <c r="R99" s="344" t="s">
        <v>3186</v>
      </c>
      <c r="Z99" s="404"/>
      <c r="AA99" s="404"/>
      <c r="AB99" s="404"/>
      <c r="AC99" s="404"/>
      <c r="AD99" s="404"/>
      <c r="AE99" s="404"/>
      <c r="AF99" s="404"/>
      <c r="AG99" s="404"/>
      <c r="AH99" s="404"/>
    </row>
    <row r="100" spans="1:34" s="40" customFormat="1" ht="14.25">
      <c r="A100" s="469">
        <v>2</v>
      </c>
      <c r="B100" s="486">
        <v>44075</v>
      </c>
      <c r="C100" s="486"/>
      <c r="D100" s="453" t="s">
        <v>3656</v>
      </c>
      <c r="E100" s="454" t="s">
        <v>600</v>
      </c>
      <c r="F100" s="454" t="s">
        <v>3665</v>
      </c>
      <c r="G100" s="487">
        <v>0</v>
      </c>
      <c r="H100" s="487">
        <v>63</v>
      </c>
      <c r="I100" s="454">
        <v>120</v>
      </c>
      <c r="J100" s="451" t="s">
        <v>3667</v>
      </c>
      <c r="K100" s="451">
        <f t="shared" si="74"/>
        <v>15.5</v>
      </c>
      <c r="L100" s="451">
        <v>100</v>
      </c>
      <c r="M100" s="451">
        <f t="shared" si="75"/>
        <v>1062.5</v>
      </c>
      <c r="N100" s="451">
        <v>75</v>
      </c>
      <c r="O100" s="456" t="s">
        <v>599</v>
      </c>
      <c r="P100" s="461">
        <v>44075</v>
      </c>
      <c r="Q100" s="391"/>
      <c r="R100" s="344" t="s">
        <v>3186</v>
      </c>
      <c r="Z100" s="404"/>
      <c r="AA100" s="404"/>
      <c r="AB100" s="404"/>
      <c r="AC100" s="404"/>
      <c r="AD100" s="404"/>
      <c r="AE100" s="404"/>
      <c r="AF100" s="404"/>
      <c r="AG100" s="404"/>
      <c r="AH100" s="404"/>
    </row>
    <row r="101" spans="1:34" s="40" customFormat="1" ht="14.25">
      <c r="A101" s="469">
        <v>3</v>
      </c>
      <c r="B101" s="486">
        <v>44076</v>
      </c>
      <c r="C101" s="486"/>
      <c r="D101" s="453" t="s">
        <v>3687</v>
      </c>
      <c r="E101" s="454" t="s">
        <v>600</v>
      </c>
      <c r="F101" s="454">
        <v>45</v>
      </c>
      <c r="G101" s="487"/>
      <c r="H101" s="487">
        <v>57</v>
      </c>
      <c r="I101" s="454">
        <v>90</v>
      </c>
      <c r="J101" s="451" t="s">
        <v>3670</v>
      </c>
      <c r="K101" s="451">
        <f t="shared" ref="K101:K102" si="76">H101-F101</f>
        <v>12</v>
      </c>
      <c r="L101" s="451">
        <v>100</v>
      </c>
      <c r="M101" s="451">
        <f t="shared" ref="M101:M102" si="77">(K101*N101)-100</f>
        <v>800</v>
      </c>
      <c r="N101" s="451">
        <v>75</v>
      </c>
      <c r="O101" s="456" t="s">
        <v>599</v>
      </c>
      <c r="P101" s="461">
        <v>44076</v>
      </c>
      <c r="Q101" s="391"/>
      <c r="R101" s="344" t="s">
        <v>3186</v>
      </c>
      <c r="Z101" s="404"/>
      <c r="AA101" s="404"/>
      <c r="AB101" s="404"/>
      <c r="AC101" s="404"/>
      <c r="AD101" s="404"/>
      <c r="AE101" s="404"/>
      <c r="AF101" s="404"/>
      <c r="AG101" s="404"/>
      <c r="AH101" s="404"/>
    </row>
    <row r="102" spans="1:34" s="40" customFormat="1" ht="14.25">
      <c r="A102" s="485">
        <v>4</v>
      </c>
      <c r="B102" s="505">
        <v>44076</v>
      </c>
      <c r="C102" s="505"/>
      <c r="D102" s="506" t="s">
        <v>3671</v>
      </c>
      <c r="E102" s="507" t="s">
        <v>600</v>
      </c>
      <c r="F102" s="507">
        <v>37.5</v>
      </c>
      <c r="G102" s="503"/>
      <c r="H102" s="503">
        <v>0</v>
      </c>
      <c r="I102" s="507">
        <v>80</v>
      </c>
      <c r="J102" s="497" t="s">
        <v>3682</v>
      </c>
      <c r="K102" s="497">
        <f t="shared" si="76"/>
        <v>-37.5</v>
      </c>
      <c r="L102" s="497">
        <v>100</v>
      </c>
      <c r="M102" s="497">
        <f t="shared" si="77"/>
        <v>-2912.5</v>
      </c>
      <c r="N102" s="497">
        <v>75</v>
      </c>
      <c r="O102" s="446" t="s">
        <v>663</v>
      </c>
      <c r="P102" s="433">
        <v>44077</v>
      </c>
      <c r="Q102" s="391"/>
      <c r="R102" s="344" t="s">
        <v>3186</v>
      </c>
      <c r="Z102" s="404"/>
      <c r="AA102" s="404"/>
      <c r="AB102" s="404"/>
      <c r="AC102" s="404"/>
      <c r="AD102" s="404"/>
      <c r="AE102" s="404"/>
      <c r="AF102" s="404"/>
      <c r="AG102" s="404"/>
      <c r="AH102" s="404"/>
    </row>
    <row r="103" spans="1:34" s="40" customFormat="1" ht="14.25">
      <c r="A103" s="469">
        <v>5</v>
      </c>
      <c r="B103" s="486">
        <v>44076</v>
      </c>
      <c r="C103" s="486"/>
      <c r="D103" s="453" t="s">
        <v>3672</v>
      </c>
      <c r="E103" s="454" t="s">
        <v>600</v>
      </c>
      <c r="F103" s="454">
        <v>51</v>
      </c>
      <c r="G103" s="487">
        <v>35</v>
      </c>
      <c r="H103" s="487">
        <v>60</v>
      </c>
      <c r="I103" s="454" t="s">
        <v>3673</v>
      </c>
      <c r="J103" s="451" t="s">
        <v>3405</v>
      </c>
      <c r="K103" s="451">
        <f t="shared" ref="K103:K104" si="78">H103-F103</f>
        <v>9</v>
      </c>
      <c r="L103" s="451">
        <v>100</v>
      </c>
      <c r="M103" s="451">
        <f t="shared" ref="M103:M104" si="79">(K103*N103)-100</f>
        <v>2600</v>
      </c>
      <c r="N103" s="451">
        <v>300</v>
      </c>
      <c r="O103" s="456" t="s">
        <v>599</v>
      </c>
      <c r="P103" s="500">
        <v>44077</v>
      </c>
      <c r="Q103" s="391"/>
      <c r="R103" s="344" t="s">
        <v>602</v>
      </c>
      <c r="Z103" s="404"/>
      <c r="AA103" s="404"/>
      <c r="AB103" s="404"/>
      <c r="AC103" s="404"/>
      <c r="AD103" s="404"/>
      <c r="AE103" s="404"/>
      <c r="AF103" s="404"/>
      <c r="AG103" s="404"/>
      <c r="AH103" s="404"/>
    </row>
    <row r="104" spans="1:34" s="40" customFormat="1" ht="14.25">
      <c r="A104" s="469">
        <v>6</v>
      </c>
      <c r="B104" s="486">
        <v>44077</v>
      </c>
      <c r="C104" s="486"/>
      <c r="D104" s="453" t="s">
        <v>3683</v>
      </c>
      <c r="E104" s="454" t="s">
        <v>600</v>
      </c>
      <c r="F104" s="454">
        <v>10.75</v>
      </c>
      <c r="G104" s="487">
        <v>7.5</v>
      </c>
      <c r="H104" s="487">
        <v>12.75</v>
      </c>
      <c r="I104" s="454" t="s">
        <v>3684</v>
      </c>
      <c r="J104" s="451" t="s">
        <v>3685</v>
      </c>
      <c r="K104" s="451">
        <f t="shared" si="78"/>
        <v>2</v>
      </c>
      <c r="L104" s="451">
        <v>100</v>
      </c>
      <c r="M104" s="451">
        <f t="shared" si="79"/>
        <v>3602</v>
      </c>
      <c r="N104" s="451">
        <v>1851</v>
      </c>
      <c r="O104" s="456" t="s">
        <v>599</v>
      </c>
      <c r="P104" s="461">
        <v>44077</v>
      </c>
      <c r="Q104" s="391"/>
      <c r="R104" s="344" t="s">
        <v>602</v>
      </c>
      <c r="Z104" s="404"/>
      <c r="AA104" s="404"/>
      <c r="AB104" s="404"/>
      <c r="AC104" s="404"/>
      <c r="AD104" s="404"/>
      <c r="AE104" s="404"/>
      <c r="AF104" s="404"/>
      <c r="AG104" s="404"/>
      <c r="AH104" s="404"/>
    </row>
    <row r="105" spans="1:34" s="40" customFormat="1" ht="14.25">
      <c r="A105" s="485">
        <v>7</v>
      </c>
      <c r="B105" s="505">
        <v>44077</v>
      </c>
      <c r="C105" s="505"/>
      <c r="D105" s="506" t="s">
        <v>3683</v>
      </c>
      <c r="E105" s="507" t="s">
        <v>600</v>
      </c>
      <c r="F105" s="507">
        <v>10.8</v>
      </c>
      <c r="G105" s="503">
        <v>7.5</v>
      </c>
      <c r="H105" s="503">
        <v>7.5</v>
      </c>
      <c r="I105" s="507" t="s">
        <v>3684</v>
      </c>
      <c r="J105" s="497" t="s">
        <v>3691</v>
      </c>
      <c r="K105" s="497">
        <f t="shared" ref="K105:K106" si="80">H105-F105</f>
        <v>-3.3000000000000007</v>
      </c>
      <c r="L105" s="497">
        <v>100</v>
      </c>
      <c r="M105" s="497">
        <f t="shared" ref="M105:M106" si="81">(K105*N105)-100</f>
        <v>-6208.3000000000011</v>
      </c>
      <c r="N105" s="497">
        <v>1851</v>
      </c>
      <c r="O105" s="446" t="s">
        <v>663</v>
      </c>
      <c r="P105" s="433">
        <v>44078</v>
      </c>
      <c r="Q105" s="391"/>
      <c r="R105" s="344" t="s">
        <v>602</v>
      </c>
      <c r="Z105" s="404"/>
      <c r="AA105" s="404"/>
      <c r="AB105" s="404"/>
      <c r="AC105" s="404"/>
      <c r="AD105" s="404"/>
      <c r="AE105" s="404"/>
      <c r="AF105" s="404"/>
      <c r="AG105" s="404"/>
      <c r="AH105" s="404"/>
    </row>
    <row r="106" spans="1:34" s="40" customFormat="1" ht="14.25">
      <c r="A106" s="469">
        <v>8</v>
      </c>
      <c r="B106" s="486">
        <v>44078</v>
      </c>
      <c r="C106" s="486"/>
      <c r="D106" s="453" t="s">
        <v>3690</v>
      </c>
      <c r="E106" s="454" t="s">
        <v>600</v>
      </c>
      <c r="F106" s="454">
        <v>20.5</v>
      </c>
      <c r="G106" s="487">
        <v>15.5</v>
      </c>
      <c r="H106" s="487">
        <v>22.4</v>
      </c>
      <c r="I106" s="454">
        <v>30</v>
      </c>
      <c r="J106" s="451" t="s">
        <v>3692</v>
      </c>
      <c r="K106" s="451">
        <f t="shared" si="80"/>
        <v>1.8999999999999986</v>
      </c>
      <c r="L106" s="451">
        <v>100</v>
      </c>
      <c r="M106" s="451">
        <f t="shared" si="81"/>
        <v>2179.9999999999982</v>
      </c>
      <c r="N106" s="451">
        <v>1200</v>
      </c>
      <c r="O106" s="456" t="s">
        <v>599</v>
      </c>
      <c r="P106" s="461">
        <v>44078</v>
      </c>
      <c r="Q106" s="391"/>
      <c r="R106" s="344" t="s">
        <v>3186</v>
      </c>
      <c r="Z106" s="404"/>
      <c r="AA106" s="404"/>
      <c r="AB106" s="404"/>
      <c r="AC106" s="404"/>
      <c r="AD106" s="404"/>
      <c r="AE106" s="404"/>
      <c r="AF106" s="404"/>
      <c r="AG106" s="404"/>
      <c r="AH106" s="404"/>
    </row>
    <row r="107" spans="1:34" s="40" customFormat="1" ht="14.25">
      <c r="A107" s="469">
        <v>9</v>
      </c>
      <c r="B107" s="486">
        <v>44078</v>
      </c>
      <c r="C107" s="486"/>
      <c r="D107" s="453" t="s">
        <v>3672</v>
      </c>
      <c r="E107" s="454" t="s">
        <v>600</v>
      </c>
      <c r="F107" s="454">
        <v>55</v>
      </c>
      <c r="G107" s="487">
        <v>37</v>
      </c>
      <c r="H107" s="487">
        <v>62</v>
      </c>
      <c r="I107" s="454" t="s">
        <v>3673</v>
      </c>
      <c r="J107" s="451" t="s">
        <v>3637</v>
      </c>
      <c r="K107" s="451">
        <f t="shared" ref="K107:K108" si="82">H107-F107</f>
        <v>7</v>
      </c>
      <c r="L107" s="451">
        <v>100</v>
      </c>
      <c r="M107" s="451">
        <f t="shared" ref="M107:M108" si="83">(K107*N107)-100</f>
        <v>2000</v>
      </c>
      <c r="N107" s="451">
        <v>300</v>
      </c>
      <c r="O107" s="456" t="s">
        <v>599</v>
      </c>
      <c r="P107" s="461">
        <v>44078</v>
      </c>
      <c r="Q107" s="391"/>
      <c r="R107" s="344" t="s">
        <v>602</v>
      </c>
      <c r="Z107" s="404"/>
      <c r="AA107" s="404"/>
      <c r="AB107" s="404"/>
      <c r="AC107" s="404"/>
      <c r="AD107" s="404"/>
      <c r="AE107" s="404"/>
      <c r="AF107" s="404"/>
      <c r="AG107" s="404"/>
      <c r="AH107" s="404"/>
    </row>
    <row r="108" spans="1:34" s="40" customFormat="1" ht="14.25">
      <c r="A108" s="485">
        <v>10</v>
      </c>
      <c r="B108" s="505">
        <v>44078</v>
      </c>
      <c r="C108" s="505"/>
      <c r="D108" s="506" t="s">
        <v>3693</v>
      </c>
      <c r="E108" s="507" t="s">
        <v>600</v>
      </c>
      <c r="F108" s="507">
        <v>142.5</v>
      </c>
      <c r="G108" s="503">
        <v>95</v>
      </c>
      <c r="H108" s="503">
        <v>95</v>
      </c>
      <c r="I108" s="507" t="s">
        <v>3694</v>
      </c>
      <c r="J108" s="497" t="s">
        <v>3721</v>
      </c>
      <c r="K108" s="497">
        <f t="shared" si="82"/>
        <v>-47.5</v>
      </c>
      <c r="L108" s="497">
        <v>100</v>
      </c>
      <c r="M108" s="497">
        <f t="shared" si="83"/>
        <v>-4850</v>
      </c>
      <c r="N108" s="497">
        <v>100</v>
      </c>
      <c r="O108" s="446" t="s">
        <v>663</v>
      </c>
      <c r="P108" s="433">
        <v>44078</v>
      </c>
      <c r="Q108" s="391"/>
      <c r="R108" s="344" t="s">
        <v>602</v>
      </c>
      <c r="Z108" s="404"/>
      <c r="AA108" s="404"/>
      <c r="AB108" s="404"/>
      <c r="AC108" s="404"/>
      <c r="AD108" s="404"/>
      <c r="AE108" s="404"/>
      <c r="AF108" s="404"/>
      <c r="AG108" s="404"/>
      <c r="AH108" s="404"/>
    </row>
    <row r="109" spans="1:34" s="40" customFormat="1" ht="14.25">
      <c r="A109" s="469">
        <v>11</v>
      </c>
      <c r="B109" s="486">
        <v>44078</v>
      </c>
      <c r="C109" s="486"/>
      <c r="D109" s="453" t="s">
        <v>3695</v>
      </c>
      <c r="E109" s="454" t="s">
        <v>600</v>
      </c>
      <c r="F109" s="454">
        <v>46</v>
      </c>
      <c r="G109" s="487">
        <v>15</v>
      </c>
      <c r="H109" s="487">
        <v>61.5</v>
      </c>
      <c r="I109" s="454" t="s">
        <v>3696</v>
      </c>
      <c r="J109" s="451" t="s">
        <v>3697</v>
      </c>
      <c r="K109" s="451">
        <f t="shared" ref="K109" si="84">H109-F109</f>
        <v>15.5</v>
      </c>
      <c r="L109" s="451">
        <v>100</v>
      </c>
      <c r="M109" s="451">
        <f t="shared" ref="M109" si="85">(K109*N109)-100</f>
        <v>1062.5</v>
      </c>
      <c r="N109" s="451">
        <v>75</v>
      </c>
      <c r="O109" s="456" t="s">
        <v>599</v>
      </c>
      <c r="P109" s="461">
        <v>44078</v>
      </c>
      <c r="Q109" s="391"/>
      <c r="R109" s="344" t="s">
        <v>602</v>
      </c>
      <c r="Z109" s="404"/>
      <c r="AA109" s="404"/>
      <c r="AB109" s="404"/>
      <c r="AC109" s="404"/>
      <c r="AD109" s="404"/>
      <c r="AE109" s="404"/>
      <c r="AF109" s="404"/>
      <c r="AG109" s="404"/>
      <c r="AH109" s="404"/>
    </row>
    <row r="110" spans="1:34" s="40" customFormat="1" ht="14.25">
      <c r="A110" s="469">
        <v>12</v>
      </c>
      <c r="B110" s="486">
        <v>44081</v>
      </c>
      <c r="C110" s="466"/>
      <c r="D110" s="453" t="s">
        <v>3695</v>
      </c>
      <c r="E110" s="454" t="s">
        <v>600</v>
      </c>
      <c r="F110" s="454">
        <v>61.5</v>
      </c>
      <c r="G110" s="487">
        <v>25</v>
      </c>
      <c r="H110" s="487">
        <v>81</v>
      </c>
      <c r="I110" s="454" t="s">
        <v>3703</v>
      </c>
      <c r="J110" s="451" t="s">
        <v>3704</v>
      </c>
      <c r="K110" s="451">
        <f t="shared" ref="K110:K111" si="86">H110-F110</f>
        <v>19.5</v>
      </c>
      <c r="L110" s="451">
        <v>100</v>
      </c>
      <c r="M110" s="451">
        <f t="shared" ref="M110:M111" si="87">(K110*N110)-100</f>
        <v>1362.5</v>
      </c>
      <c r="N110" s="451">
        <v>75</v>
      </c>
      <c r="O110" s="456" t="s">
        <v>599</v>
      </c>
      <c r="P110" s="461">
        <v>44081</v>
      </c>
      <c r="Q110" s="391"/>
      <c r="R110" s="344" t="s">
        <v>602</v>
      </c>
      <c r="Z110" s="404"/>
      <c r="AA110" s="404"/>
      <c r="AB110" s="404"/>
      <c r="AC110" s="404"/>
      <c r="AD110" s="404"/>
      <c r="AE110" s="404"/>
      <c r="AF110" s="404"/>
      <c r="AG110" s="404"/>
      <c r="AH110" s="404"/>
    </row>
    <row r="111" spans="1:34" s="40" customFormat="1" ht="14.25">
      <c r="A111" s="485">
        <v>13</v>
      </c>
      <c r="B111" s="505">
        <v>44081</v>
      </c>
      <c r="C111" s="505"/>
      <c r="D111" s="506" t="s">
        <v>3695</v>
      </c>
      <c r="E111" s="507" t="s">
        <v>600</v>
      </c>
      <c r="F111" s="507">
        <v>60</v>
      </c>
      <c r="G111" s="503">
        <v>25</v>
      </c>
      <c r="H111" s="503">
        <v>30</v>
      </c>
      <c r="I111" s="507" t="s">
        <v>3703</v>
      </c>
      <c r="J111" s="497" t="s">
        <v>3709</v>
      </c>
      <c r="K111" s="497">
        <f t="shared" si="86"/>
        <v>-30</v>
      </c>
      <c r="L111" s="497">
        <v>100</v>
      </c>
      <c r="M111" s="497">
        <f t="shared" si="87"/>
        <v>-2350</v>
      </c>
      <c r="N111" s="497">
        <v>75</v>
      </c>
      <c r="O111" s="446" t="s">
        <v>663</v>
      </c>
      <c r="P111" s="433">
        <v>44082</v>
      </c>
      <c r="Q111" s="391"/>
      <c r="R111" s="344" t="s">
        <v>602</v>
      </c>
      <c r="Z111" s="404"/>
      <c r="AA111" s="404"/>
      <c r="AB111" s="404"/>
      <c r="AC111" s="404"/>
      <c r="AD111" s="404"/>
      <c r="AE111" s="404"/>
      <c r="AF111" s="404"/>
      <c r="AG111" s="404"/>
      <c r="AH111" s="404"/>
    </row>
    <row r="112" spans="1:34" s="40" customFormat="1" ht="14.25">
      <c r="A112" s="469">
        <v>14</v>
      </c>
      <c r="B112" s="486">
        <v>44082</v>
      </c>
      <c r="C112" s="466"/>
      <c r="D112" s="453" t="s">
        <v>3710</v>
      </c>
      <c r="E112" s="454" t="s">
        <v>600</v>
      </c>
      <c r="F112" s="454">
        <v>58</v>
      </c>
      <c r="G112" s="487">
        <v>18</v>
      </c>
      <c r="H112" s="487">
        <v>75</v>
      </c>
      <c r="I112" s="454" t="s">
        <v>3703</v>
      </c>
      <c r="J112" s="451" t="s">
        <v>3711</v>
      </c>
      <c r="K112" s="451">
        <f t="shared" ref="K112:K113" si="88">H112-F112</f>
        <v>17</v>
      </c>
      <c r="L112" s="451">
        <v>100</v>
      </c>
      <c r="M112" s="451">
        <f t="shared" ref="M112:M113" si="89">(K112*N112)-100</f>
        <v>1175</v>
      </c>
      <c r="N112" s="451">
        <v>75</v>
      </c>
      <c r="O112" s="456" t="s">
        <v>599</v>
      </c>
      <c r="P112" s="461">
        <v>44082</v>
      </c>
      <c r="Q112" s="391"/>
      <c r="R112" s="344" t="s">
        <v>602</v>
      </c>
      <c r="Z112" s="404"/>
      <c r="AA112" s="404"/>
      <c r="AB112" s="404"/>
      <c r="AC112" s="404"/>
      <c r="AD112" s="404"/>
      <c r="AE112" s="404"/>
      <c r="AF112" s="404"/>
      <c r="AG112" s="404"/>
      <c r="AH112" s="404"/>
    </row>
    <row r="113" spans="1:34" s="40" customFormat="1" ht="14.25">
      <c r="A113" s="469">
        <v>15</v>
      </c>
      <c r="B113" s="486">
        <v>44083</v>
      </c>
      <c r="C113" s="486"/>
      <c r="D113" s="453" t="s">
        <v>3714</v>
      </c>
      <c r="E113" s="454" t="s">
        <v>600</v>
      </c>
      <c r="F113" s="454">
        <v>39</v>
      </c>
      <c r="G113" s="487">
        <v>23</v>
      </c>
      <c r="H113" s="487">
        <v>48</v>
      </c>
      <c r="I113" s="454">
        <v>70</v>
      </c>
      <c r="J113" s="451" t="s">
        <v>3405</v>
      </c>
      <c r="K113" s="451">
        <f t="shared" si="88"/>
        <v>9</v>
      </c>
      <c r="L113" s="451">
        <v>100</v>
      </c>
      <c r="M113" s="451">
        <f t="shared" si="89"/>
        <v>2600</v>
      </c>
      <c r="N113" s="451">
        <v>300</v>
      </c>
      <c r="O113" s="456" t="s">
        <v>599</v>
      </c>
      <c r="P113" s="500">
        <v>44085</v>
      </c>
      <c r="Q113" s="391"/>
      <c r="R113" s="344" t="s">
        <v>3186</v>
      </c>
      <c r="Z113" s="404"/>
      <c r="AA113" s="404"/>
      <c r="AB113" s="404"/>
      <c r="AC113" s="404"/>
      <c r="AD113" s="404"/>
      <c r="AE113" s="404"/>
      <c r="AF113" s="404"/>
      <c r="AG113" s="404"/>
      <c r="AH113" s="404"/>
    </row>
    <row r="114" spans="1:34" s="40" customFormat="1" ht="14.25">
      <c r="A114" s="485">
        <v>16</v>
      </c>
      <c r="B114" s="505">
        <v>44083</v>
      </c>
      <c r="C114" s="505"/>
      <c r="D114" s="506" t="s">
        <v>3716</v>
      </c>
      <c r="E114" s="507" t="s">
        <v>600</v>
      </c>
      <c r="F114" s="507">
        <v>60</v>
      </c>
      <c r="G114" s="503">
        <v>18</v>
      </c>
      <c r="H114" s="503">
        <v>18</v>
      </c>
      <c r="I114" s="507" t="s">
        <v>3717</v>
      </c>
      <c r="J114" s="497" t="s">
        <v>3729</v>
      </c>
      <c r="K114" s="497">
        <f t="shared" ref="K114" si="90">H114-F114</f>
        <v>-42</v>
      </c>
      <c r="L114" s="497">
        <v>100</v>
      </c>
      <c r="M114" s="497">
        <f t="shared" ref="M114" si="91">(K114*N114)-100</f>
        <v>-3250</v>
      </c>
      <c r="N114" s="497">
        <v>75</v>
      </c>
      <c r="O114" s="446" t="s">
        <v>663</v>
      </c>
      <c r="P114" s="433">
        <v>44085</v>
      </c>
      <c r="Q114" s="391"/>
      <c r="R114" s="344" t="s">
        <v>602</v>
      </c>
      <c r="Z114" s="404"/>
      <c r="AA114" s="404"/>
      <c r="AB114" s="404"/>
      <c r="AC114" s="404"/>
      <c r="AD114" s="404"/>
      <c r="AE114" s="404"/>
      <c r="AF114" s="404"/>
      <c r="AG114" s="404"/>
      <c r="AH114" s="404"/>
    </row>
    <row r="115" spans="1:34" s="40" customFormat="1" ht="14.25">
      <c r="A115" s="469">
        <v>17</v>
      </c>
      <c r="B115" s="486">
        <v>44085</v>
      </c>
      <c r="C115" s="466"/>
      <c r="D115" s="453" t="s">
        <v>3728</v>
      </c>
      <c r="E115" s="454" t="s">
        <v>600</v>
      </c>
      <c r="F115" s="454">
        <v>60</v>
      </c>
      <c r="G115" s="487">
        <v>18</v>
      </c>
      <c r="H115" s="487">
        <v>76</v>
      </c>
      <c r="I115" s="454" t="s">
        <v>3717</v>
      </c>
      <c r="J115" s="451" t="s">
        <v>3755</v>
      </c>
      <c r="K115" s="451">
        <f t="shared" ref="K115" si="92">H115-F115</f>
        <v>16</v>
      </c>
      <c r="L115" s="451">
        <v>100</v>
      </c>
      <c r="M115" s="451">
        <f t="shared" ref="M115" si="93">(K115*N115)-100</f>
        <v>1100</v>
      </c>
      <c r="N115" s="451">
        <v>75</v>
      </c>
      <c r="O115" s="456" t="s">
        <v>599</v>
      </c>
      <c r="P115" s="461">
        <v>44085</v>
      </c>
      <c r="Q115" s="391"/>
      <c r="R115" s="344" t="s">
        <v>602</v>
      </c>
      <c r="Z115" s="404"/>
      <c r="AA115" s="404"/>
      <c r="AB115" s="404"/>
      <c r="AC115" s="404"/>
      <c r="AD115" s="404"/>
      <c r="AE115" s="404"/>
      <c r="AF115" s="404"/>
      <c r="AG115" s="404"/>
      <c r="AH115" s="404"/>
    </row>
    <row r="116" spans="1:34" s="40" customFormat="1" ht="14.25">
      <c r="A116" s="451">
        <v>18</v>
      </c>
      <c r="B116" s="486">
        <v>44085</v>
      </c>
      <c r="C116" s="466"/>
      <c r="D116" s="453" t="s">
        <v>3728</v>
      </c>
      <c r="E116" s="454" t="s">
        <v>600</v>
      </c>
      <c r="F116" s="454">
        <v>59</v>
      </c>
      <c r="G116" s="487">
        <v>18</v>
      </c>
      <c r="H116" s="487">
        <v>71.5</v>
      </c>
      <c r="I116" s="454" t="s">
        <v>3717</v>
      </c>
      <c r="J116" s="451" t="s">
        <v>3737</v>
      </c>
      <c r="K116" s="451">
        <f t="shared" ref="K116:K117" si="94">H116-F116</f>
        <v>12.5</v>
      </c>
      <c r="L116" s="451">
        <v>100</v>
      </c>
      <c r="M116" s="451">
        <f t="shared" ref="M116:M117" si="95">(K116*N116)-100</f>
        <v>837.5</v>
      </c>
      <c r="N116" s="451">
        <v>75</v>
      </c>
      <c r="O116" s="456" t="s">
        <v>599</v>
      </c>
      <c r="P116" s="500">
        <v>44088</v>
      </c>
      <c r="Q116" s="391"/>
      <c r="R116" s="344" t="s">
        <v>602</v>
      </c>
      <c r="Z116" s="404"/>
      <c r="AA116" s="404"/>
      <c r="AB116" s="404"/>
      <c r="AC116" s="404"/>
      <c r="AD116" s="404"/>
      <c r="AE116" s="404"/>
      <c r="AF116" s="404"/>
      <c r="AG116" s="404"/>
      <c r="AH116" s="404"/>
    </row>
    <row r="117" spans="1:34" s="40" customFormat="1" ht="14.25">
      <c r="A117" s="485">
        <v>19</v>
      </c>
      <c r="B117" s="505">
        <v>44090</v>
      </c>
      <c r="C117" s="505"/>
      <c r="D117" s="506" t="s">
        <v>3775</v>
      </c>
      <c r="E117" s="507" t="s">
        <v>600</v>
      </c>
      <c r="F117" s="507">
        <v>42.5</v>
      </c>
      <c r="G117" s="503">
        <v>15</v>
      </c>
      <c r="H117" s="503">
        <v>15</v>
      </c>
      <c r="I117" s="507">
        <v>100</v>
      </c>
      <c r="J117" s="497" t="s">
        <v>3776</v>
      </c>
      <c r="K117" s="497">
        <f t="shared" si="94"/>
        <v>-27.5</v>
      </c>
      <c r="L117" s="497">
        <v>100</v>
      </c>
      <c r="M117" s="497">
        <f t="shared" si="95"/>
        <v>-2162.5</v>
      </c>
      <c r="N117" s="497">
        <v>75</v>
      </c>
      <c r="O117" s="446" t="s">
        <v>663</v>
      </c>
      <c r="P117" s="539">
        <v>44090</v>
      </c>
      <c r="Q117" s="391"/>
      <c r="R117" s="344" t="s">
        <v>3186</v>
      </c>
      <c r="Z117" s="404"/>
      <c r="AA117" s="404"/>
      <c r="AB117" s="404"/>
      <c r="AC117" s="404"/>
      <c r="AD117" s="404"/>
      <c r="AE117" s="404"/>
      <c r="AF117" s="404"/>
      <c r="AG117" s="404"/>
      <c r="AH117" s="404"/>
    </row>
    <row r="118" spans="1:34" s="40" customFormat="1" ht="14.25">
      <c r="A118" s="485">
        <v>20</v>
      </c>
      <c r="B118" s="505">
        <v>44090</v>
      </c>
      <c r="C118" s="505"/>
      <c r="D118" s="506" t="s">
        <v>3781</v>
      </c>
      <c r="E118" s="507" t="s">
        <v>600</v>
      </c>
      <c r="F118" s="507">
        <v>2.9</v>
      </c>
      <c r="G118" s="503">
        <v>1.4</v>
      </c>
      <c r="H118" s="503">
        <v>1.7</v>
      </c>
      <c r="I118" s="541" t="s">
        <v>3783</v>
      </c>
      <c r="J118" s="497" t="s">
        <v>3782</v>
      </c>
      <c r="K118" s="497">
        <f t="shared" ref="K118" si="96">H118-F118</f>
        <v>-1.2</v>
      </c>
      <c r="L118" s="497">
        <v>100</v>
      </c>
      <c r="M118" s="497">
        <f t="shared" ref="M118" si="97">(K118*N118)-100</f>
        <v>-4060</v>
      </c>
      <c r="N118" s="497">
        <v>3300</v>
      </c>
      <c r="O118" s="446" t="s">
        <v>663</v>
      </c>
      <c r="P118" s="539">
        <v>44090</v>
      </c>
      <c r="Q118" s="391"/>
      <c r="R118" s="344" t="s">
        <v>602</v>
      </c>
      <c r="Z118" s="404"/>
      <c r="AA118" s="404"/>
      <c r="AB118" s="404"/>
      <c r="AC118" s="404"/>
      <c r="AD118" s="404"/>
      <c r="AE118" s="404"/>
      <c r="AF118" s="404"/>
      <c r="AG118" s="404"/>
      <c r="AH118" s="404"/>
    </row>
    <row r="119" spans="1:34" s="40" customFormat="1" ht="14.25">
      <c r="A119" s="498"/>
      <c r="B119" s="466"/>
      <c r="C119" s="466"/>
      <c r="D119" s="467"/>
      <c r="E119" s="468"/>
      <c r="F119" s="468"/>
      <c r="G119" s="431"/>
      <c r="H119" s="431"/>
      <c r="I119" s="468"/>
      <c r="J119" s="377"/>
      <c r="K119" s="377"/>
      <c r="L119" s="377"/>
      <c r="M119" s="377"/>
      <c r="N119" s="377"/>
      <c r="O119" s="377"/>
      <c r="P119" s="377"/>
      <c r="Q119" s="391"/>
      <c r="R119" s="344"/>
      <c r="Z119" s="404"/>
      <c r="AA119" s="404"/>
      <c r="AB119" s="404"/>
      <c r="AC119" s="404"/>
      <c r="AD119" s="404"/>
      <c r="AE119" s="404"/>
      <c r="AF119" s="404"/>
      <c r="AG119" s="404"/>
      <c r="AH119" s="404"/>
    </row>
    <row r="120" spans="1:34" s="40" customFormat="1" ht="14.25">
      <c r="A120" s="498"/>
      <c r="B120" s="466"/>
      <c r="C120" s="466"/>
      <c r="D120" s="467"/>
      <c r="E120" s="468"/>
      <c r="F120" s="468"/>
      <c r="G120" s="431"/>
      <c r="H120" s="431"/>
      <c r="I120" s="468"/>
      <c r="J120" s="377"/>
      <c r="K120" s="377"/>
      <c r="L120" s="377"/>
      <c r="M120" s="377"/>
      <c r="N120" s="377"/>
      <c r="O120" s="377"/>
      <c r="P120" s="377"/>
      <c r="Q120" s="391"/>
      <c r="R120" s="344"/>
      <c r="Z120" s="404"/>
      <c r="AA120" s="404"/>
      <c r="AB120" s="404"/>
      <c r="AC120" s="404"/>
      <c r="AD120" s="404"/>
      <c r="AE120" s="404"/>
      <c r="AF120" s="404"/>
      <c r="AG120" s="404"/>
      <c r="AH120" s="404"/>
    </row>
    <row r="121" spans="1:34" s="40" customFormat="1" ht="14.25">
      <c r="A121" s="36"/>
      <c r="B121" s="533"/>
      <c r="C121" s="533"/>
      <c r="D121" s="534"/>
      <c r="E121" s="535"/>
      <c r="F121" s="535"/>
      <c r="G121" s="536"/>
      <c r="H121" s="536"/>
      <c r="I121" s="535"/>
      <c r="J121" s="496"/>
      <c r="K121" s="496"/>
      <c r="L121" s="496"/>
      <c r="M121" s="496"/>
      <c r="N121" s="496"/>
      <c r="O121" s="537"/>
      <c r="P121" s="496"/>
      <c r="Q121" s="391"/>
      <c r="R121" s="344"/>
      <c r="Z121" s="404"/>
      <c r="AA121" s="404"/>
      <c r="AB121" s="404"/>
      <c r="AC121" s="404"/>
      <c r="AD121" s="404"/>
      <c r="AE121" s="404"/>
      <c r="AF121" s="404"/>
      <c r="AG121" s="404"/>
      <c r="AH121" s="404"/>
    </row>
    <row r="122" spans="1:34" s="40" customFormat="1" ht="14.25">
      <c r="A122" s="378"/>
      <c r="B122" s="379"/>
      <c r="C122" s="379"/>
      <c r="D122" s="380"/>
      <c r="E122" s="378"/>
      <c r="F122" s="405"/>
      <c r="G122" s="378"/>
      <c r="H122" s="378"/>
      <c r="I122" s="378"/>
      <c r="J122" s="379"/>
      <c r="K122" s="406"/>
      <c r="L122" s="378"/>
      <c r="M122" s="378"/>
      <c r="N122" s="378"/>
      <c r="O122" s="407"/>
      <c r="P122" s="391"/>
      <c r="Q122" s="391"/>
      <c r="R122" s="344"/>
      <c r="Z122" s="404"/>
      <c r="AA122" s="404"/>
      <c r="AB122" s="404"/>
      <c r="AC122" s="404"/>
      <c r="AD122" s="404"/>
      <c r="AE122" s="404"/>
      <c r="AF122" s="404"/>
      <c r="AG122" s="404"/>
      <c r="AH122" s="404"/>
    </row>
    <row r="123" spans="1:34" ht="15">
      <c r="A123" s="100" t="s">
        <v>618</v>
      </c>
      <c r="B123" s="101"/>
      <c r="C123" s="101"/>
      <c r="D123" s="102"/>
      <c r="E123" s="34"/>
      <c r="F123" s="32"/>
      <c r="G123" s="32"/>
      <c r="H123" s="73"/>
      <c r="I123" s="120"/>
      <c r="J123" s="121"/>
      <c r="K123" s="17"/>
      <c r="L123" s="17"/>
      <c r="M123" s="17"/>
      <c r="N123" s="11"/>
      <c r="O123" s="53"/>
      <c r="Q123" s="9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34" ht="38.25">
      <c r="A124" s="20" t="s">
        <v>16</v>
      </c>
      <c r="B124" s="21" t="s">
        <v>575</v>
      </c>
      <c r="C124" s="21"/>
      <c r="D124" s="22" t="s">
        <v>588</v>
      </c>
      <c r="E124" s="21" t="s">
        <v>589</v>
      </c>
      <c r="F124" s="21" t="s">
        <v>590</v>
      </c>
      <c r="G124" s="21" t="s">
        <v>591</v>
      </c>
      <c r="H124" s="21" t="s">
        <v>592</v>
      </c>
      <c r="I124" s="21" t="s">
        <v>593</v>
      </c>
      <c r="J124" s="20" t="s">
        <v>594</v>
      </c>
      <c r="K124" s="62" t="s">
        <v>610</v>
      </c>
      <c r="L124" s="480" t="s">
        <v>3631</v>
      </c>
      <c r="M124" s="63" t="s">
        <v>3630</v>
      </c>
      <c r="N124" s="21" t="s">
        <v>597</v>
      </c>
      <c r="O124" s="78" t="s">
        <v>598</v>
      </c>
      <c r="P124" s="98"/>
      <c r="Q124" s="11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34" ht="14.25">
      <c r="A125" s="485">
        <v>1</v>
      </c>
      <c r="B125" s="505">
        <v>44071</v>
      </c>
      <c r="C125" s="505"/>
      <c r="D125" s="506" t="s">
        <v>330</v>
      </c>
      <c r="E125" s="507" t="s">
        <v>600</v>
      </c>
      <c r="F125" s="507">
        <v>267</v>
      </c>
      <c r="G125" s="503">
        <v>245</v>
      </c>
      <c r="H125" s="503">
        <v>243</v>
      </c>
      <c r="I125" s="507" t="s">
        <v>3644</v>
      </c>
      <c r="J125" s="497" t="s">
        <v>3715</v>
      </c>
      <c r="K125" s="497">
        <f t="shared" ref="K125" si="98">H125-F125</f>
        <v>-24</v>
      </c>
      <c r="L125" s="474">
        <f>(F125*-0.8)/100</f>
        <v>-2.1360000000000001</v>
      </c>
      <c r="M125" s="432">
        <f t="shared" ref="M125" si="99">(K125+L125)/F125</f>
        <v>-9.7887640449438193E-2</v>
      </c>
      <c r="N125" s="446" t="s">
        <v>663</v>
      </c>
      <c r="O125" s="433">
        <v>44083</v>
      </c>
      <c r="P125" s="98"/>
      <c r="Q125" s="11"/>
      <c r="R125" s="17" t="s">
        <v>602</v>
      </c>
      <c r="S125" s="16"/>
      <c r="T125" s="16"/>
      <c r="U125" s="16"/>
      <c r="V125" s="16"/>
      <c r="W125" s="16"/>
      <c r="X125" s="16"/>
      <c r="Y125" s="16"/>
      <c r="Z125" s="16"/>
    </row>
    <row r="126" spans="1:34" s="8" customFormat="1">
      <c r="A126" s="392"/>
      <c r="B126" s="393"/>
      <c r="C126" s="394"/>
      <c r="D126" s="395"/>
      <c r="E126" s="396"/>
      <c r="F126" s="396"/>
      <c r="G126" s="397"/>
      <c r="H126" s="397"/>
      <c r="I126" s="396"/>
      <c r="J126" s="398"/>
      <c r="K126" s="399"/>
      <c r="L126" s="400"/>
      <c r="M126" s="401"/>
      <c r="N126" s="402"/>
      <c r="O126" s="403"/>
      <c r="P126" s="124"/>
      <c r="Q126"/>
      <c r="R126" s="95"/>
      <c r="T126" s="57"/>
      <c r="U126" s="57"/>
      <c r="V126" s="57"/>
      <c r="W126" s="57"/>
      <c r="X126" s="57"/>
      <c r="Y126" s="57"/>
      <c r="Z126" s="57"/>
    </row>
    <row r="127" spans="1:34">
      <c r="A127" s="23" t="s">
        <v>603</v>
      </c>
      <c r="B127" s="23"/>
      <c r="C127" s="23"/>
      <c r="D127" s="23"/>
      <c r="E127" s="5"/>
      <c r="F127" s="30" t="s">
        <v>605</v>
      </c>
      <c r="G127" s="82"/>
      <c r="H127" s="82"/>
      <c r="I127" s="38"/>
      <c r="J127" s="85"/>
      <c r="K127" s="83"/>
      <c r="L127" s="84"/>
      <c r="M127" s="85"/>
      <c r="N127" s="86"/>
      <c r="O127" s="125"/>
      <c r="P127" s="11"/>
      <c r="Q127" s="16"/>
      <c r="R127" s="97"/>
      <c r="S127" s="16"/>
      <c r="T127" s="16"/>
      <c r="U127" s="16"/>
      <c r="V127" s="16"/>
      <c r="W127" s="16"/>
      <c r="X127" s="16"/>
      <c r="Y127" s="16"/>
    </row>
    <row r="128" spans="1:34">
      <c r="A128" s="29" t="s">
        <v>604</v>
      </c>
      <c r="B128" s="23"/>
      <c r="C128" s="23"/>
      <c r="D128" s="23"/>
      <c r="E128" s="32"/>
      <c r="F128" s="30" t="s">
        <v>607</v>
      </c>
      <c r="G128" s="12"/>
      <c r="H128" s="12"/>
      <c r="I128" s="12"/>
      <c r="J128" s="53"/>
      <c r="K128" s="12"/>
      <c r="L128" s="12"/>
      <c r="M128" s="12"/>
      <c r="N128" s="11"/>
      <c r="O128" s="53"/>
      <c r="Q128" s="7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9"/>
      <c r="B129" s="23"/>
      <c r="C129" s="23"/>
      <c r="D129" s="23"/>
      <c r="E129" s="32"/>
      <c r="F129" s="30"/>
      <c r="G129" s="12"/>
      <c r="H129" s="12"/>
      <c r="I129" s="12"/>
      <c r="J129" s="53"/>
      <c r="K129" s="12"/>
      <c r="L129" s="12"/>
      <c r="M129" s="12"/>
      <c r="N129" s="11"/>
      <c r="O129" s="53"/>
      <c r="Q129" s="7"/>
      <c r="R129" s="82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9"/>
      <c r="B130" s="23"/>
      <c r="C130" s="23"/>
      <c r="D130" s="23"/>
      <c r="E130" s="32"/>
      <c r="F130" s="30"/>
      <c r="G130" s="12"/>
      <c r="H130" s="12"/>
      <c r="I130" s="12"/>
      <c r="J130" s="53"/>
      <c r="K130" s="12"/>
      <c r="L130" s="12"/>
      <c r="M130" s="12"/>
      <c r="N130" s="11"/>
      <c r="O130" s="53"/>
      <c r="Q130" s="7"/>
      <c r="R130" s="82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9"/>
      <c r="B131" s="23"/>
      <c r="C131" s="23"/>
      <c r="D131" s="23"/>
      <c r="E131" s="32"/>
      <c r="F131" s="30"/>
      <c r="G131" s="41"/>
      <c r="H131" s="42"/>
      <c r="I131" s="82"/>
      <c r="J131" s="17"/>
      <c r="K131" s="83"/>
      <c r="L131" s="84"/>
      <c r="M131" s="85"/>
      <c r="N131" s="86"/>
      <c r="O131" s="87"/>
      <c r="P131" s="5"/>
      <c r="Q131" s="11"/>
      <c r="R131" s="82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37"/>
      <c r="B132" s="45"/>
      <c r="C132" s="103"/>
      <c r="D132" s="6"/>
      <c r="E132" s="38"/>
      <c r="F132" s="82"/>
      <c r="G132" s="41"/>
      <c r="H132" s="42"/>
      <c r="I132" s="82"/>
      <c r="J132" s="17"/>
      <c r="K132" s="83"/>
      <c r="L132" s="84"/>
      <c r="M132" s="85"/>
      <c r="N132" s="86"/>
      <c r="O132" s="87"/>
      <c r="P132" s="5"/>
      <c r="Q132" s="11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 ht="15">
      <c r="A133" s="5"/>
      <c r="B133" s="104" t="s">
        <v>619</v>
      </c>
      <c r="C133" s="104"/>
      <c r="D133" s="104"/>
      <c r="E133" s="104"/>
      <c r="F133" s="17"/>
      <c r="G133" s="17"/>
      <c r="H133" s="105"/>
      <c r="I133" s="17"/>
      <c r="J133" s="74"/>
      <c r="K133" s="75"/>
      <c r="L133" s="17"/>
      <c r="M133" s="17"/>
      <c r="N133" s="16"/>
      <c r="O133" s="99"/>
      <c r="P133" s="7"/>
      <c r="Q133" s="11"/>
      <c r="R133" s="142"/>
      <c r="S133" s="16"/>
      <c r="T133" s="16"/>
      <c r="U133" s="16"/>
      <c r="V133" s="16"/>
      <c r="W133" s="16"/>
      <c r="X133" s="16"/>
      <c r="Y133" s="16"/>
      <c r="Z133" s="16"/>
    </row>
    <row r="134" spans="1:26" ht="38.25">
      <c r="A134" s="20" t="s">
        <v>16</v>
      </c>
      <c r="B134" s="21" t="s">
        <v>575</v>
      </c>
      <c r="C134" s="21"/>
      <c r="D134" s="22" t="s">
        <v>588</v>
      </c>
      <c r="E134" s="21" t="s">
        <v>589</v>
      </c>
      <c r="F134" s="21" t="s">
        <v>590</v>
      </c>
      <c r="G134" s="21" t="s">
        <v>620</v>
      </c>
      <c r="H134" s="21" t="s">
        <v>621</v>
      </c>
      <c r="I134" s="21" t="s">
        <v>593</v>
      </c>
      <c r="J134" s="61" t="s">
        <v>594</v>
      </c>
      <c r="K134" s="21" t="s">
        <v>595</v>
      </c>
      <c r="L134" s="21" t="s">
        <v>596</v>
      </c>
      <c r="M134" s="21" t="s">
        <v>597</v>
      </c>
      <c r="N134" s="22" t="s">
        <v>598</v>
      </c>
      <c r="O134" s="99"/>
      <c r="P134" s="7"/>
      <c r="Q134" s="11"/>
      <c r="R134" s="142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3">
        <v>1</v>
      </c>
      <c r="B135" s="106">
        <v>41579</v>
      </c>
      <c r="C135" s="106"/>
      <c r="D135" s="107" t="s">
        <v>622</v>
      </c>
      <c r="E135" s="108" t="s">
        <v>623</v>
      </c>
      <c r="F135" s="109">
        <v>82</v>
      </c>
      <c r="G135" s="108" t="s">
        <v>624</v>
      </c>
      <c r="H135" s="108">
        <v>100</v>
      </c>
      <c r="I135" s="126">
        <v>100</v>
      </c>
      <c r="J135" s="127" t="s">
        <v>625</v>
      </c>
      <c r="K135" s="128">
        <f t="shared" ref="K135:K166" si="100">H135-F135</f>
        <v>18</v>
      </c>
      <c r="L135" s="129">
        <f t="shared" ref="L135:L166" si="101">K135/F135</f>
        <v>0.21951219512195122</v>
      </c>
      <c r="M135" s="130" t="s">
        <v>599</v>
      </c>
      <c r="N135" s="131">
        <v>42657</v>
      </c>
      <c r="O135" s="53"/>
      <c r="P135" s="11"/>
      <c r="Q135" s="16"/>
      <c r="R135" s="142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3">
        <v>2</v>
      </c>
      <c r="B136" s="106">
        <v>41794</v>
      </c>
      <c r="C136" s="106"/>
      <c r="D136" s="107" t="s">
        <v>626</v>
      </c>
      <c r="E136" s="108" t="s">
        <v>600</v>
      </c>
      <c r="F136" s="109">
        <v>257</v>
      </c>
      <c r="G136" s="108" t="s">
        <v>624</v>
      </c>
      <c r="H136" s="108">
        <v>300</v>
      </c>
      <c r="I136" s="126">
        <v>300</v>
      </c>
      <c r="J136" s="127" t="s">
        <v>625</v>
      </c>
      <c r="K136" s="128">
        <f t="shared" si="100"/>
        <v>43</v>
      </c>
      <c r="L136" s="129">
        <f t="shared" si="101"/>
        <v>0.16731517509727625</v>
      </c>
      <c r="M136" s="130" t="s">
        <v>599</v>
      </c>
      <c r="N136" s="131">
        <v>41822</v>
      </c>
      <c r="O136" s="53"/>
      <c r="P136" s="11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3">
        <v>3</v>
      </c>
      <c r="B137" s="106">
        <v>41828</v>
      </c>
      <c r="C137" s="106"/>
      <c r="D137" s="107" t="s">
        <v>627</v>
      </c>
      <c r="E137" s="108" t="s">
        <v>600</v>
      </c>
      <c r="F137" s="109">
        <v>393</v>
      </c>
      <c r="G137" s="108" t="s">
        <v>624</v>
      </c>
      <c r="H137" s="108">
        <v>468</v>
      </c>
      <c r="I137" s="126">
        <v>468</v>
      </c>
      <c r="J137" s="127" t="s">
        <v>625</v>
      </c>
      <c r="K137" s="128">
        <f t="shared" si="100"/>
        <v>75</v>
      </c>
      <c r="L137" s="129">
        <f t="shared" si="101"/>
        <v>0.19083969465648856</v>
      </c>
      <c r="M137" s="130" t="s">
        <v>599</v>
      </c>
      <c r="N137" s="131">
        <v>41863</v>
      </c>
      <c r="O137" s="53"/>
      <c r="P137" s="11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3">
        <v>4</v>
      </c>
      <c r="B138" s="106">
        <v>41857</v>
      </c>
      <c r="C138" s="106"/>
      <c r="D138" s="107" t="s">
        <v>628</v>
      </c>
      <c r="E138" s="108" t="s">
        <v>600</v>
      </c>
      <c r="F138" s="109">
        <v>205</v>
      </c>
      <c r="G138" s="108" t="s">
        <v>624</v>
      </c>
      <c r="H138" s="108">
        <v>275</v>
      </c>
      <c r="I138" s="126">
        <v>250</v>
      </c>
      <c r="J138" s="127" t="s">
        <v>625</v>
      </c>
      <c r="K138" s="128">
        <f t="shared" si="100"/>
        <v>70</v>
      </c>
      <c r="L138" s="129">
        <f t="shared" si="101"/>
        <v>0.34146341463414637</v>
      </c>
      <c r="M138" s="130" t="s">
        <v>599</v>
      </c>
      <c r="N138" s="131">
        <v>41962</v>
      </c>
      <c r="O138" s="53"/>
      <c r="P138" s="11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3">
        <v>5</v>
      </c>
      <c r="B139" s="106">
        <v>41886</v>
      </c>
      <c r="C139" s="106"/>
      <c r="D139" s="107" t="s">
        <v>629</v>
      </c>
      <c r="E139" s="108" t="s">
        <v>600</v>
      </c>
      <c r="F139" s="109">
        <v>162</v>
      </c>
      <c r="G139" s="108" t="s">
        <v>624</v>
      </c>
      <c r="H139" s="108">
        <v>190</v>
      </c>
      <c r="I139" s="126">
        <v>190</v>
      </c>
      <c r="J139" s="127" t="s">
        <v>625</v>
      </c>
      <c r="K139" s="128">
        <f t="shared" si="100"/>
        <v>28</v>
      </c>
      <c r="L139" s="129">
        <f t="shared" si="101"/>
        <v>0.1728395061728395</v>
      </c>
      <c r="M139" s="130" t="s">
        <v>599</v>
      </c>
      <c r="N139" s="131">
        <v>42006</v>
      </c>
      <c r="O139" s="53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3">
        <v>6</v>
      </c>
      <c r="B140" s="106">
        <v>41886</v>
      </c>
      <c r="C140" s="106"/>
      <c r="D140" s="107" t="s">
        <v>630</v>
      </c>
      <c r="E140" s="108" t="s">
        <v>600</v>
      </c>
      <c r="F140" s="109">
        <v>75</v>
      </c>
      <c r="G140" s="108" t="s">
        <v>624</v>
      </c>
      <c r="H140" s="108">
        <v>91.5</v>
      </c>
      <c r="I140" s="126" t="s">
        <v>631</v>
      </c>
      <c r="J140" s="127" t="s">
        <v>632</v>
      </c>
      <c r="K140" s="128">
        <f t="shared" si="100"/>
        <v>16.5</v>
      </c>
      <c r="L140" s="129">
        <f t="shared" si="101"/>
        <v>0.22</v>
      </c>
      <c r="M140" s="130" t="s">
        <v>599</v>
      </c>
      <c r="N140" s="131">
        <v>41954</v>
      </c>
      <c r="O140" s="53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7</v>
      </c>
      <c r="B141" s="106">
        <v>41913</v>
      </c>
      <c r="C141" s="106"/>
      <c r="D141" s="107" t="s">
        <v>633</v>
      </c>
      <c r="E141" s="108" t="s">
        <v>600</v>
      </c>
      <c r="F141" s="109">
        <v>850</v>
      </c>
      <c r="G141" s="108" t="s">
        <v>624</v>
      </c>
      <c r="H141" s="108">
        <v>982.5</v>
      </c>
      <c r="I141" s="126">
        <v>1050</v>
      </c>
      <c r="J141" s="127" t="s">
        <v>634</v>
      </c>
      <c r="K141" s="128">
        <f t="shared" si="100"/>
        <v>132.5</v>
      </c>
      <c r="L141" s="129">
        <f t="shared" si="101"/>
        <v>0.15588235294117647</v>
      </c>
      <c r="M141" s="130" t="s">
        <v>599</v>
      </c>
      <c r="N141" s="131">
        <v>42039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3">
        <v>8</v>
      </c>
      <c r="B142" s="106">
        <v>41913</v>
      </c>
      <c r="C142" s="106"/>
      <c r="D142" s="107" t="s">
        <v>635</v>
      </c>
      <c r="E142" s="108" t="s">
        <v>600</v>
      </c>
      <c r="F142" s="109">
        <v>475</v>
      </c>
      <c r="G142" s="108" t="s">
        <v>624</v>
      </c>
      <c r="H142" s="108">
        <v>515</v>
      </c>
      <c r="I142" s="126">
        <v>600</v>
      </c>
      <c r="J142" s="127" t="s">
        <v>636</v>
      </c>
      <c r="K142" s="128">
        <f t="shared" si="100"/>
        <v>40</v>
      </c>
      <c r="L142" s="129">
        <f t="shared" si="101"/>
        <v>8.4210526315789472E-2</v>
      </c>
      <c r="M142" s="130" t="s">
        <v>599</v>
      </c>
      <c r="N142" s="131">
        <v>41939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3">
        <v>9</v>
      </c>
      <c r="B143" s="106">
        <v>41913</v>
      </c>
      <c r="C143" s="106"/>
      <c r="D143" s="107" t="s">
        <v>637</v>
      </c>
      <c r="E143" s="108" t="s">
        <v>600</v>
      </c>
      <c r="F143" s="109">
        <v>86</v>
      </c>
      <c r="G143" s="108" t="s">
        <v>624</v>
      </c>
      <c r="H143" s="108">
        <v>99</v>
      </c>
      <c r="I143" s="126">
        <v>140</v>
      </c>
      <c r="J143" s="127" t="s">
        <v>638</v>
      </c>
      <c r="K143" s="128">
        <f t="shared" si="100"/>
        <v>13</v>
      </c>
      <c r="L143" s="129">
        <f t="shared" si="101"/>
        <v>0.15116279069767441</v>
      </c>
      <c r="M143" s="130" t="s">
        <v>599</v>
      </c>
      <c r="N143" s="131">
        <v>41939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3">
        <v>10</v>
      </c>
      <c r="B144" s="106">
        <v>41926</v>
      </c>
      <c r="C144" s="106"/>
      <c r="D144" s="107" t="s">
        <v>639</v>
      </c>
      <c r="E144" s="108" t="s">
        <v>600</v>
      </c>
      <c r="F144" s="109">
        <v>496.6</v>
      </c>
      <c r="G144" s="108" t="s">
        <v>624</v>
      </c>
      <c r="H144" s="108">
        <v>621</v>
      </c>
      <c r="I144" s="126">
        <v>580</v>
      </c>
      <c r="J144" s="127" t="s">
        <v>625</v>
      </c>
      <c r="K144" s="128">
        <f t="shared" si="100"/>
        <v>124.39999999999998</v>
      </c>
      <c r="L144" s="129">
        <f t="shared" si="101"/>
        <v>0.25050342327829234</v>
      </c>
      <c r="M144" s="130" t="s">
        <v>599</v>
      </c>
      <c r="N144" s="131">
        <v>42605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3">
        <v>11</v>
      </c>
      <c r="B145" s="106">
        <v>41926</v>
      </c>
      <c r="C145" s="106"/>
      <c r="D145" s="107" t="s">
        <v>640</v>
      </c>
      <c r="E145" s="108" t="s">
        <v>600</v>
      </c>
      <c r="F145" s="109">
        <v>2481.9</v>
      </c>
      <c r="G145" s="108" t="s">
        <v>624</v>
      </c>
      <c r="H145" s="108">
        <v>2840</v>
      </c>
      <c r="I145" s="126">
        <v>2870</v>
      </c>
      <c r="J145" s="127" t="s">
        <v>641</v>
      </c>
      <c r="K145" s="128">
        <f t="shared" si="100"/>
        <v>358.09999999999991</v>
      </c>
      <c r="L145" s="129">
        <f t="shared" si="101"/>
        <v>0.14428462065353154</v>
      </c>
      <c r="M145" s="130" t="s">
        <v>599</v>
      </c>
      <c r="N145" s="131">
        <v>42017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3">
        <v>12</v>
      </c>
      <c r="B146" s="106">
        <v>41928</v>
      </c>
      <c r="C146" s="106"/>
      <c r="D146" s="107" t="s">
        <v>642</v>
      </c>
      <c r="E146" s="108" t="s">
        <v>600</v>
      </c>
      <c r="F146" s="109">
        <v>84.5</v>
      </c>
      <c r="G146" s="108" t="s">
        <v>624</v>
      </c>
      <c r="H146" s="108">
        <v>93</v>
      </c>
      <c r="I146" s="126">
        <v>110</v>
      </c>
      <c r="J146" s="127" t="s">
        <v>643</v>
      </c>
      <c r="K146" s="128">
        <f t="shared" si="100"/>
        <v>8.5</v>
      </c>
      <c r="L146" s="129">
        <f t="shared" si="101"/>
        <v>0.10059171597633136</v>
      </c>
      <c r="M146" s="130" t="s">
        <v>599</v>
      </c>
      <c r="N146" s="131">
        <v>41939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3">
        <v>13</v>
      </c>
      <c r="B147" s="106">
        <v>41928</v>
      </c>
      <c r="C147" s="106"/>
      <c r="D147" s="107" t="s">
        <v>644</v>
      </c>
      <c r="E147" s="108" t="s">
        <v>600</v>
      </c>
      <c r="F147" s="109">
        <v>401</v>
      </c>
      <c r="G147" s="108" t="s">
        <v>624</v>
      </c>
      <c r="H147" s="108">
        <v>428</v>
      </c>
      <c r="I147" s="126">
        <v>450</v>
      </c>
      <c r="J147" s="127" t="s">
        <v>645</v>
      </c>
      <c r="K147" s="128">
        <f t="shared" si="100"/>
        <v>27</v>
      </c>
      <c r="L147" s="129">
        <f t="shared" si="101"/>
        <v>6.7331670822942641E-2</v>
      </c>
      <c r="M147" s="130" t="s">
        <v>599</v>
      </c>
      <c r="N147" s="131">
        <v>42020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14</v>
      </c>
      <c r="B148" s="106">
        <v>41928</v>
      </c>
      <c r="C148" s="106"/>
      <c r="D148" s="107" t="s">
        <v>646</v>
      </c>
      <c r="E148" s="108" t="s">
        <v>600</v>
      </c>
      <c r="F148" s="109">
        <v>101</v>
      </c>
      <c r="G148" s="108" t="s">
        <v>624</v>
      </c>
      <c r="H148" s="108">
        <v>112</v>
      </c>
      <c r="I148" s="126">
        <v>120</v>
      </c>
      <c r="J148" s="127" t="s">
        <v>647</v>
      </c>
      <c r="K148" s="128">
        <f t="shared" si="100"/>
        <v>11</v>
      </c>
      <c r="L148" s="129">
        <f t="shared" si="101"/>
        <v>0.10891089108910891</v>
      </c>
      <c r="M148" s="130" t="s">
        <v>599</v>
      </c>
      <c r="N148" s="131">
        <v>41939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15</v>
      </c>
      <c r="B149" s="106">
        <v>41954</v>
      </c>
      <c r="C149" s="106"/>
      <c r="D149" s="107" t="s">
        <v>648</v>
      </c>
      <c r="E149" s="108" t="s">
        <v>600</v>
      </c>
      <c r="F149" s="109">
        <v>59</v>
      </c>
      <c r="G149" s="108" t="s">
        <v>624</v>
      </c>
      <c r="H149" s="108">
        <v>76</v>
      </c>
      <c r="I149" s="126">
        <v>76</v>
      </c>
      <c r="J149" s="127" t="s">
        <v>625</v>
      </c>
      <c r="K149" s="128">
        <f t="shared" si="100"/>
        <v>17</v>
      </c>
      <c r="L149" s="129">
        <f t="shared" si="101"/>
        <v>0.28813559322033899</v>
      </c>
      <c r="M149" s="130" t="s">
        <v>599</v>
      </c>
      <c r="N149" s="131">
        <v>43032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16</v>
      </c>
      <c r="B150" s="106">
        <v>41954</v>
      </c>
      <c r="C150" s="106"/>
      <c r="D150" s="107" t="s">
        <v>637</v>
      </c>
      <c r="E150" s="108" t="s">
        <v>600</v>
      </c>
      <c r="F150" s="109">
        <v>99</v>
      </c>
      <c r="G150" s="108" t="s">
        <v>624</v>
      </c>
      <c r="H150" s="108">
        <v>120</v>
      </c>
      <c r="I150" s="126">
        <v>120</v>
      </c>
      <c r="J150" s="127" t="s">
        <v>649</v>
      </c>
      <c r="K150" s="128">
        <f t="shared" si="100"/>
        <v>21</v>
      </c>
      <c r="L150" s="129">
        <f t="shared" si="101"/>
        <v>0.21212121212121213</v>
      </c>
      <c r="M150" s="130" t="s">
        <v>599</v>
      </c>
      <c r="N150" s="131">
        <v>41960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17</v>
      </c>
      <c r="B151" s="106">
        <v>41956</v>
      </c>
      <c r="C151" s="106"/>
      <c r="D151" s="107" t="s">
        <v>650</v>
      </c>
      <c r="E151" s="108" t="s">
        <v>600</v>
      </c>
      <c r="F151" s="109">
        <v>22</v>
      </c>
      <c r="G151" s="108" t="s">
        <v>624</v>
      </c>
      <c r="H151" s="108">
        <v>33.549999999999997</v>
      </c>
      <c r="I151" s="126">
        <v>32</v>
      </c>
      <c r="J151" s="127" t="s">
        <v>651</v>
      </c>
      <c r="K151" s="128">
        <f t="shared" si="100"/>
        <v>11.549999999999997</v>
      </c>
      <c r="L151" s="129">
        <f t="shared" si="101"/>
        <v>0.52499999999999991</v>
      </c>
      <c r="M151" s="130" t="s">
        <v>599</v>
      </c>
      <c r="N151" s="131">
        <v>42188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18</v>
      </c>
      <c r="B152" s="106">
        <v>41976</v>
      </c>
      <c r="C152" s="106"/>
      <c r="D152" s="107" t="s">
        <v>652</v>
      </c>
      <c r="E152" s="108" t="s">
        <v>600</v>
      </c>
      <c r="F152" s="109">
        <v>440</v>
      </c>
      <c r="G152" s="108" t="s">
        <v>624</v>
      </c>
      <c r="H152" s="108">
        <v>520</v>
      </c>
      <c r="I152" s="126">
        <v>520</v>
      </c>
      <c r="J152" s="127" t="s">
        <v>653</v>
      </c>
      <c r="K152" s="128">
        <f t="shared" si="100"/>
        <v>80</v>
      </c>
      <c r="L152" s="129">
        <f t="shared" si="101"/>
        <v>0.18181818181818182</v>
      </c>
      <c r="M152" s="130" t="s">
        <v>599</v>
      </c>
      <c r="N152" s="131">
        <v>42208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19</v>
      </c>
      <c r="B153" s="106">
        <v>41976</v>
      </c>
      <c r="C153" s="106"/>
      <c r="D153" s="107" t="s">
        <v>654</v>
      </c>
      <c r="E153" s="108" t="s">
        <v>600</v>
      </c>
      <c r="F153" s="109">
        <v>360</v>
      </c>
      <c r="G153" s="108" t="s">
        <v>624</v>
      </c>
      <c r="H153" s="108">
        <v>427</v>
      </c>
      <c r="I153" s="126">
        <v>425</v>
      </c>
      <c r="J153" s="127" t="s">
        <v>655</v>
      </c>
      <c r="K153" s="128">
        <f t="shared" si="100"/>
        <v>67</v>
      </c>
      <c r="L153" s="129">
        <f t="shared" si="101"/>
        <v>0.18611111111111112</v>
      </c>
      <c r="M153" s="130" t="s">
        <v>599</v>
      </c>
      <c r="N153" s="131">
        <v>42058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20</v>
      </c>
      <c r="B154" s="106">
        <v>42012</v>
      </c>
      <c r="C154" s="106"/>
      <c r="D154" s="107" t="s">
        <v>656</v>
      </c>
      <c r="E154" s="108" t="s">
        <v>600</v>
      </c>
      <c r="F154" s="109">
        <v>360</v>
      </c>
      <c r="G154" s="108" t="s">
        <v>624</v>
      </c>
      <c r="H154" s="108">
        <v>455</v>
      </c>
      <c r="I154" s="126">
        <v>420</v>
      </c>
      <c r="J154" s="127" t="s">
        <v>657</v>
      </c>
      <c r="K154" s="128">
        <f t="shared" si="100"/>
        <v>95</v>
      </c>
      <c r="L154" s="129">
        <f t="shared" si="101"/>
        <v>0.2638888888888889</v>
      </c>
      <c r="M154" s="130" t="s">
        <v>599</v>
      </c>
      <c r="N154" s="131">
        <v>42024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21</v>
      </c>
      <c r="B155" s="106">
        <v>42012</v>
      </c>
      <c r="C155" s="106"/>
      <c r="D155" s="107" t="s">
        <v>658</v>
      </c>
      <c r="E155" s="108" t="s">
        <v>600</v>
      </c>
      <c r="F155" s="109">
        <v>130</v>
      </c>
      <c r="G155" s="108"/>
      <c r="H155" s="108">
        <v>175.5</v>
      </c>
      <c r="I155" s="126">
        <v>165</v>
      </c>
      <c r="J155" s="127" t="s">
        <v>659</v>
      </c>
      <c r="K155" s="128">
        <f t="shared" si="100"/>
        <v>45.5</v>
      </c>
      <c r="L155" s="129">
        <f t="shared" si="101"/>
        <v>0.35</v>
      </c>
      <c r="M155" s="130" t="s">
        <v>599</v>
      </c>
      <c r="N155" s="131">
        <v>43088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22</v>
      </c>
      <c r="B156" s="106">
        <v>42040</v>
      </c>
      <c r="C156" s="106"/>
      <c r="D156" s="107" t="s">
        <v>390</v>
      </c>
      <c r="E156" s="108" t="s">
        <v>623</v>
      </c>
      <c r="F156" s="109">
        <v>98</v>
      </c>
      <c r="G156" s="108"/>
      <c r="H156" s="108">
        <v>120</v>
      </c>
      <c r="I156" s="126">
        <v>120</v>
      </c>
      <c r="J156" s="127" t="s">
        <v>625</v>
      </c>
      <c r="K156" s="128">
        <f t="shared" si="100"/>
        <v>22</v>
      </c>
      <c r="L156" s="129">
        <f t="shared" si="101"/>
        <v>0.22448979591836735</v>
      </c>
      <c r="M156" s="130" t="s">
        <v>599</v>
      </c>
      <c r="N156" s="131">
        <v>42753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23</v>
      </c>
      <c r="B157" s="106">
        <v>42040</v>
      </c>
      <c r="C157" s="106"/>
      <c r="D157" s="107" t="s">
        <v>660</v>
      </c>
      <c r="E157" s="108" t="s">
        <v>623</v>
      </c>
      <c r="F157" s="109">
        <v>196</v>
      </c>
      <c r="G157" s="108"/>
      <c r="H157" s="108">
        <v>262</v>
      </c>
      <c r="I157" s="126">
        <v>255</v>
      </c>
      <c r="J157" s="127" t="s">
        <v>625</v>
      </c>
      <c r="K157" s="128">
        <f t="shared" si="100"/>
        <v>66</v>
      </c>
      <c r="L157" s="129">
        <f t="shared" si="101"/>
        <v>0.33673469387755101</v>
      </c>
      <c r="M157" s="130" t="s">
        <v>599</v>
      </c>
      <c r="N157" s="131">
        <v>42599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24</v>
      </c>
      <c r="B158" s="110">
        <v>42067</v>
      </c>
      <c r="C158" s="110"/>
      <c r="D158" s="111" t="s">
        <v>389</v>
      </c>
      <c r="E158" s="112" t="s">
        <v>623</v>
      </c>
      <c r="F158" s="113">
        <v>235</v>
      </c>
      <c r="G158" s="113"/>
      <c r="H158" s="114">
        <v>77</v>
      </c>
      <c r="I158" s="132" t="s">
        <v>661</v>
      </c>
      <c r="J158" s="133" t="s">
        <v>662</v>
      </c>
      <c r="K158" s="134">
        <f t="shared" si="100"/>
        <v>-158</v>
      </c>
      <c r="L158" s="135">
        <f t="shared" si="101"/>
        <v>-0.67234042553191486</v>
      </c>
      <c r="M158" s="136" t="s">
        <v>663</v>
      </c>
      <c r="N158" s="137">
        <v>43522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25</v>
      </c>
      <c r="B159" s="106">
        <v>42067</v>
      </c>
      <c r="C159" s="106"/>
      <c r="D159" s="107" t="s">
        <v>481</v>
      </c>
      <c r="E159" s="108" t="s">
        <v>623</v>
      </c>
      <c r="F159" s="109">
        <v>185</v>
      </c>
      <c r="G159" s="108"/>
      <c r="H159" s="108">
        <v>224</v>
      </c>
      <c r="I159" s="126" t="s">
        <v>664</v>
      </c>
      <c r="J159" s="127" t="s">
        <v>625</v>
      </c>
      <c r="K159" s="128">
        <f t="shared" si="100"/>
        <v>39</v>
      </c>
      <c r="L159" s="129">
        <f t="shared" si="101"/>
        <v>0.21081081081081082</v>
      </c>
      <c r="M159" s="130" t="s">
        <v>599</v>
      </c>
      <c r="N159" s="131">
        <v>42647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364">
        <v>26</v>
      </c>
      <c r="B160" s="115">
        <v>42090</v>
      </c>
      <c r="C160" s="115"/>
      <c r="D160" s="116" t="s">
        <v>665</v>
      </c>
      <c r="E160" s="117" t="s">
        <v>623</v>
      </c>
      <c r="F160" s="118">
        <v>49.5</v>
      </c>
      <c r="G160" s="119"/>
      <c r="H160" s="119">
        <v>15.85</v>
      </c>
      <c r="I160" s="119">
        <v>67</v>
      </c>
      <c r="J160" s="138" t="s">
        <v>666</v>
      </c>
      <c r="K160" s="119">
        <f t="shared" si="100"/>
        <v>-33.65</v>
      </c>
      <c r="L160" s="139">
        <f t="shared" si="101"/>
        <v>-0.67979797979797973</v>
      </c>
      <c r="M160" s="136" t="s">
        <v>663</v>
      </c>
      <c r="N160" s="140">
        <v>43627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27</v>
      </c>
      <c r="B161" s="106">
        <v>42093</v>
      </c>
      <c r="C161" s="106"/>
      <c r="D161" s="107" t="s">
        <v>667</v>
      </c>
      <c r="E161" s="108" t="s">
        <v>623</v>
      </c>
      <c r="F161" s="109">
        <v>183.5</v>
      </c>
      <c r="G161" s="108"/>
      <c r="H161" s="108">
        <v>219</v>
      </c>
      <c r="I161" s="126">
        <v>218</v>
      </c>
      <c r="J161" s="127" t="s">
        <v>668</v>
      </c>
      <c r="K161" s="128">
        <f t="shared" si="100"/>
        <v>35.5</v>
      </c>
      <c r="L161" s="129">
        <f t="shared" si="101"/>
        <v>0.19346049046321526</v>
      </c>
      <c r="M161" s="130" t="s">
        <v>599</v>
      </c>
      <c r="N161" s="131">
        <v>42103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28</v>
      </c>
      <c r="B162" s="106">
        <v>42114</v>
      </c>
      <c r="C162" s="106"/>
      <c r="D162" s="107" t="s">
        <v>669</v>
      </c>
      <c r="E162" s="108" t="s">
        <v>623</v>
      </c>
      <c r="F162" s="109">
        <f>(227+237)/2</f>
        <v>232</v>
      </c>
      <c r="G162" s="108"/>
      <c r="H162" s="108">
        <v>298</v>
      </c>
      <c r="I162" s="126">
        <v>298</v>
      </c>
      <c r="J162" s="127" t="s">
        <v>625</v>
      </c>
      <c r="K162" s="128">
        <f t="shared" si="100"/>
        <v>66</v>
      </c>
      <c r="L162" s="129">
        <f t="shared" si="101"/>
        <v>0.28448275862068967</v>
      </c>
      <c r="M162" s="130" t="s">
        <v>599</v>
      </c>
      <c r="N162" s="131">
        <v>42823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29</v>
      </c>
      <c r="B163" s="106">
        <v>42128</v>
      </c>
      <c r="C163" s="106"/>
      <c r="D163" s="107" t="s">
        <v>670</v>
      </c>
      <c r="E163" s="108" t="s">
        <v>600</v>
      </c>
      <c r="F163" s="109">
        <v>385</v>
      </c>
      <c r="G163" s="108"/>
      <c r="H163" s="108">
        <f>212.5+331</f>
        <v>543.5</v>
      </c>
      <c r="I163" s="126">
        <v>510</v>
      </c>
      <c r="J163" s="127" t="s">
        <v>671</v>
      </c>
      <c r="K163" s="128">
        <f t="shared" si="100"/>
        <v>158.5</v>
      </c>
      <c r="L163" s="129">
        <f t="shared" si="101"/>
        <v>0.41168831168831171</v>
      </c>
      <c r="M163" s="130" t="s">
        <v>599</v>
      </c>
      <c r="N163" s="131">
        <v>42235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30</v>
      </c>
      <c r="B164" s="106">
        <v>42128</v>
      </c>
      <c r="C164" s="106"/>
      <c r="D164" s="107" t="s">
        <v>672</v>
      </c>
      <c r="E164" s="108" t="s">
        <v>600</v>
      </c>
      <c r="F164" s="109">
        <v>115.5</v>
      </c>
      <c r="G164" s="108"/>
      <c r="H164" s="108">
        <v>146</v>
      </c>
      <c r="I164" s="126">
        <v>142</v>
      </c>
      <c r="J164" s="127" t="s">
        <v>673</v>
      </c>
      <c r="K164" s="128">
        <f t="shared" si="100"/>
        <v>30.5</v>
      </c>
      <c r="L164" s="129">
        <f t="shared" si="101"/>
        <v>0.26406926406926406</v>
      </c>
      <c r="M164" s="130" t="s">
        <v>599</v>
      </c>
      <c r="N164" s="131">
        <v>42202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31</v>
      </c>
      <c r="B165" s="106">
        <v>42151</v>
      </c>
      <c r="C165" s="106"/>
      <c r="D165" s="107" t="s">
        <v>674</v>
      </c>
      <c r="E165" s="108" t="s">
        <v>600</v>
      </c>
      <c r="F165" s="109">
        <v>237.5</v>
      </c>
      <c r="G165" s="108"/>
      <c r="H165" s="108">
        <v>279.5</v>
      </c>
      <c r="I165" s="126">
        <v>278</v>
      </c>
      <c r="J165" s="127" t="s">
        <v>625</v>
      </c>
      <c r="K165" s="128">
        <f t="shared" si="100"/>
        <v>42</v>
      </c>
      <c r="L165" s="129">
        <f t="shared" si="101"/>
        <v>0.17684210526315788</v>
      </c>
      <c r="M165" s="130" t="s">
        <v>599</v>
      </c>
      <c r="N165" s="131">
        <v>42222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32</v>
      </c>
      <c r="B166" s="106">
        <v>42174</v>
      </c>
      <c r="C166" s="106"/>
      <c r="D166" s="107" t="s">
        <v>644</v>
      </c>
      <c r="E166" s="108" t="s">
        <v>623</v>
      </c>
      <c r="F166" s="109">
        <v>340</v>
      </c>
      <c r="G166" s="108"/>
      <c r="H166" s="108">
        <v>448</v>
      </c>
      <c r="I166" s="126">
        <v>448</v>
      </c>
      <c r="J166" s="127" t="s">
        <v>625</v>
      </c>
      <c r="K166" s="128">
        <f t="shared" si="100"/>
        <v>108</v>
      </c>
      <c r="L166" s="129">
        <f t="shared" si="101"/>
        <v>0.31764705882352939</v>
      </c>
      <c r="M166" s="130" t="s">
        <v>599</v>
      </c>
      <c r="N166" s="131">
        <v>43018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33</v>
      </c>
      <c r="B167" s="106">
        <v>42191</v>
      </c>
      <c r="C167" s="106"/>
      <c r="D167" s="107" t="s">
        <v>675</v>
      </c>
      <c r="E167" s="108" t="s">
        <v>623</v>
      </c>
      <c r="F167" s="109">
        <v>390</v>
      </c>
      <c r="G167" s="108"/>
      <c r="H167" s="108">
        <v>460</v>
      </c>
      <c r="I167" s="126">
        <v>460</v>
      </c>
      <c r="J167" s="127" t="s">
        <v>625</v>
      </c>
      <c r="K167" s="128">
        <f t="shared" ref="K167:K187" si="102">H167-F167</f>
        <v>70</v>
      </c>
      <c r="L167" s="129">
        <f t="shared" ref="L167:L187" si="103">K167/F167</f>
        <v>0.17948717948717949</v>
      </c>
      <c r="M167" s="130" t="s">
        <v>599</v>
      </c>
      <c r="N167" s="131">
        <v>42478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34</v>
      </c>
      <c r="B168" s="110">
        <v>42195</v>
      </c>
      <c r="C168" s="110"/>
      <c r="D168" s="111" t="s">
        <v>676</v>
      </c>
      <c r="E168" s="112" t="s">
        <v>623</v>
      </c>
      <c r="F168" s="113">
        <v>122.5</v>
      </c>
      <c r="G168" s="113"/>
      <c r="H168" s="114">
        <v>61</v>
      </c>
      <c r="I168" s="132">
        <v>172</v>
      </c>
      <c r="J168" s="133" t="s">
        <v>677</v>
      </c>
      <c r="K168" s="134">
        <f t="shared" si="102"/>
        <v>-61.5</v>
      </c>
      <c r="L168" s="135">
        <f t="shared" si="103"/>
        <v>-0.50204081632653064</v>
      </c>
      <c r="M168" s="136" t="s">
        <v>663</v>
      </c>
      <c r="N168" s="137">
        <v>43333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35</v>
      </c>
      <c r="B169" s="106">
        <v>42219</v>
      </c>
      <c r="C169" s="106"/>
      <c r="D169" s="107" t="s">
        <v>678</v>
      </c>
      <c r="E169" s="108" t="s">
        <v>623</v>
      </c>
      <c r="F169" s="109">
        <v>297.5</v>
      </c>
      <c r="G169" s="108"/>
      <c r="H169" s="108">
        <v>350</v>
      </c>
      <c r="I169" s="126">
        <v>360</v>
      </c>
      <c r="J169" s="127" t="s">
        <v>679</v>
      </c>
      <c r="K169" s="128">
        <f t="shared" si="102"/>
        <v>52.5</v>
      </c>
      <c r="L169" s="129">
        <f t="shared" si="103"/>
        <v>0.17647058823529413</v>
      </c>
      <c r="M169" s="130" t="s">
        <v>599</v>
      </c>
      <c r="N169" s="131">
        <v>42232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36</v>
      </c>
      <c r="B170" s="106">
        <v>42219</v>
      </c>
      <c r="C170" s="106"/>
      <c r="D170" s="107" t="s">
        <v>680</v>
      </c>
      <c r="E170" s="108" t="s">
        <v>623</v>
      </c>
      <c r="F170" s="109">
        <v>115.5</v>
      </c>
      <c r="G170" s="108"/>
      <c r="H170" s="108">
        <v>149</v>
      </c>
      <c r="I170" s="126">
        <v>140</v>
      </c>
      <c r="J170" s="141" t="s">
        <v>681</v>
      </c>
      <c r="K170" s="128">
        <f t="shared" si="102"/>
        <v>33.5</v>
      </c>
      <c r="L170" s="129">
        <f t="shared" si="103"/>
        <v>0.29004329004329005</v>
      </c>
      <c r="M170" s="130" t="s">
        <v>599</v>
      </c>
      <c r="N170" s="131">
        <v>42740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37</v>
      </c>
      <c r="B171" s="106">
        <v>42251</v>
      </c>
      <c r="C171" s="106"/>
      <c r="D171" s="107" t="s">
        <v>674</v>
      </c>
      <c r="E171" s="108" t="s">
        <v>623</v>
      </c>
      <c r="F171" s="109">
        <v>226</v>
      </c>
      <c r="G171" s="108"/>
      <c r="H171" s="108">
        <v>292</v>
      </c>
      <c r="I171" s="126">
        <v>292</v>
      </c>
      <c r="J171" s="127" t="s">
        <v>682</v>
      </c>
      <c r="K171" s="128">
        <f t="shared" si="102"/>
        <v>66</v>
      </c>
      <c r="L171" s="129">
        <f t="shared" si="103"/>
        <v>0.29203539823008851</v>
      </c>
      <c r="M171" s="130" t="s">
        <v>599</v>
      </c>
      <c r="N171" s="131">
        <v>42286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38</v>
      </c>
      <c r="B172" s="106">
        <v>42254</v>
      </c>
      <c r="C172" s="106"/>
      <c r="D172" s="107" t="s">
        <v>669</v>
      </c>
      <c r="E172" s="108" t="s">
        <v>623</v>
      </c>
      <c r="F172" s="109">
        <v>232.5</v>
      </c>
      <c r="G172" s="108"/>
      <c r="H172" s="108">
        <v>312.5</v>
      </c>
      <c r="I172" s="126">
        <v>310</v>
      </c>
      <c r="J172" s="127" t="s">
        <v>625</v>
      </c>
      <c r="K172" s="128">
        <f t="shared" si="102"/>
        <v>80</v>
      </c>
      <c r="L172" s="129">
        <f t="shared" si="103"/>
        <v>0.34408602150537637</v>
      </c>
      <c r="M172" s="130" t="s">
        <v>599</v>
      </c>
      <c r="N172" s="131">
        <v>42823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3">
        <v>39</v>
      </c>
      <c r="B173" s="106">
        <v>42268</v>
      </c>
      <c r="C173" s="106"/>
      <c r="D173" s="107" t="s">
        <v>683</v>
      </c>
      <c r="E173" s="108" t="s">
        <v>623</v>
      </c>
      <c r="F173" s="109">
        <v>196.5</v>
      </c>
      <c r="G173" s="108"/>
      <c r="H173" s="108">
        <v>238</v>
      </c>
      <c r="I173" s="126">
        <v>238</v>
      </c>
      <c r="J173" s="127" t="s">
        <v>682</v>
      </c>
      <c r="K173" s="128">
        <f t="shared" si="102"/>
        <v>41.5</v>
      </c>
      <c r="L173" s="129">
        <f t="shared" si="103"/>
        <v>0.21119592875318066</v>
      </c>
      <c r="M173" s="130" t="s">
        <v>599</v>
      </c>
      <c r="N173" s="131">
        <v>42291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40</v>
      </c>
      <c r="B174" s="106">
        <v>42271</v>
      </c>
      <c r="C174" s="106"/>
      <c r="D174" s="107" t="s">
        <v>622</v>
      </c>
      <c r="E174" s="108" t="s">
        <v>623</v>
      </c>
      <c r="F174" s="109">
        <v>65</v>
      </c>
      <c r="G174" s="108"/>
      <c r="H174" s="108">
        <v>82</v>
      </c>
      <c r="I174" s="126">
        <v>82</v>
      </c>
      <c r="J174" s="127" t="s">
        <v>682</v>
      </c>
      <c r="K174" s="128">
        <f t="shared" si="102"/>
        <v>17</v>
      </c>
      <c r="L174" s="129">
        <f t="shared" si="103"/>
        <v>0.26153846153846155</v>
      </c>
      <c r="M174" s="130" t="s">
        <v>599</v>
      </c>
      <c r="N174" s="131">
        <v>42578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41</v>
      </c>
      <c r="B175" s="106">
        <v>42291</v>
      </c>
      <c r="C175" s="106"/>
      <c r="D175" s="107" t="s">
        <v>684</v>
      </c>
      <c r="E175" s="108" t="s">
        <v>623</v>
      </c>
      <c r="F175" s="109">
        <v>144</v>
      </c>
      <c r="G175" s="108"/>
      <c r="H175" s="108">
        <v>182.5</v>
      </c>
      <c r="I175" s="126">
        <v>181</v>
      </c>
      <c r="J175" s="127" t="s">
        <v>682</v>
      </c>
      <c r="K175" s="128">
        <f t="shared" si="102"/>
        <v>38.5</v>
      </c>
      <c r="L175" s="129">
        <f t="shared" si="103"/>
        <v>0.2673611111111111</v>
      </c>
      <c r="M175" s="130" t="s">
        <v>599</v>
      </c>
      <c r="N175" s="131">
        <v>42817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42</v>
      </c>
      <c r="B176" s="106">
        <v>42291</v>
      </c>
      <c r="C176" s="106"/>
      <c r="D176" s="107" t="s">
        <v>685</v>
      </c>
      <c r="E176" s="108" t="s">
        <v>623</v>
      </c>
      <c r="F176" s="109">
        <v>264</v>
      </c>
      <c r="G176" s="108"/>
      <c r="H176" s="108">
        <v>311</v>
      </c>
      <c r="I176" s="126">
        <v>311</v>
      </c>
      <c r="J176" s="127" t="s">
        <v>682</v>
      </c>
      <c r="K176" s="128">
        <f t="shared" si="102"/>
        <v>47</v>
      </c>
      <c r="L176" s="129">
        <f t="shared" si="103"/>
        <v>0.17803030303030304</v>
      </c>
      <c r="M176" s="130" t="s">
        <v>599</v>
      </c>
      <c r="N176" s="131">
        <v>42604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43</v>
      </c>
      <c r="B177" s="106">
        <v>42318</v>
      </c>
      <c r="C177" s="106"/>
      <c r="D177" s="107" t="s">
        <v>686</v>
      </c>
      <c r="E177" s="108" t="s">
        <v>600</v>
      </c>
      <c r="F177" s="109">
        <v>549.5</v>
      </c>
      <c r="G177" s="108"/>
      <c r="H177" s="108">
        <v>630</v>
      </c>
      <c r="I177" s="126">
        <v>630</v>
      </c>
      <c r="J177" s="127" t="s">
        <v>682</v>
      </c>
      <c r="K177" s="128">
        <f t="shared" si="102"/>
        <v>80.5</v>
      </c>
      <c r="L177" s="129">
        <f t="shared" si="103"/>
        <v>0.1464968152866242</v>
      </c>
      <c r="M177" s="130" t="s">
        <v>599</v>
      </c>
      <c r="N177" s="131">
        <v>42419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44</v>
      </c>
      <c r="B178" s="106">
        <v>42342</v>
      </c>
      <c r="C178" s="106"/>
      <c r="D178" s="107" t="s">
        <v>687</v>
      </c>
      <c r="E178" s="108" t="s">
        <v>623</v>
      </c>
      <c r="F178" s="109">
        <v>1027.5</v>
      </c>
      <c r="G178" s="108"/>
      <c r="H178" s="108">
        <v>1315</v>
      </c>
      <c r="I178" s="126">
        <v>1250</v>
      </c>
      <c r="J178" s="127" t="s">
        <v>682</v>
      </c>
      <c r="K178" s="128">
        <f t="shared" si="102"/>
        <v>287.5</v>
      </c>
      <c r="L178" s="129">
        <f t="shared" si="103"/>
        <v>0.27980535279805352</v>
      </c>
      <c r="M178" s="130" t="s">
        <v>599</v>
      </c>
      <c r="N178" s="131">
        <v>43244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45</v>
      </c>
      <c r="B179" s="106">
        <v>42367</v>
      </c>
      <c r="C179" s="106"/>
      <c r="D179" s="107" t="s">
        <v>688</v>
      </c>
      <c r="E179" s="108" t="s">
        <v>623</v>
      </c>
      <c r="F179" s="109">
        <v>465</v>
      </c>
      <c r="G179" s="108"/>
      <c r="H179" s="108">
        <v>540</v>
      </c>
      <c r="I179" s="126">
        <v>540</v>
      </c>
      <c r="J179" s="127" t="s">
        <v>682</v>
      </c>
      <c r="K179" s="128">
        <f t="shared" si="102"/>
        <v>75</v>
      </c>
      <c r="L179" s="129">
        <f t="shared" si="103"/>
        <v>0.16129032258064516</v>
      </c>
      <c r="M179" s="130" t="s">
        <v>599</v>
      </c>
      <c r="N179" s="131">
        <v>42530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46</v>
      </c>
      <c r="B180" s="106">
        <v>42380</v>
      </c>
      <c r="C180" s="106"/>
      <c r="D180" s="107" t="s">
        <v>390</v>
      </c>
      <c r="E180" s="108" t="s">
        <v>600</v>
      </c>
      <c r="F180" s="109">
        <v>81</v>
      </c>
      <c r="G180" s="108"/>
      <c r="H180" s="108">
        <v>110</v>
      </c>
      <c r="I180" s="126">
        <v>110</v>
      </c>
      <c r="J180" s="127" t="s">
        <v>682</v>
      </c>
      <c r="K180" s="128">
        <f t="shared" si="102"/>
        <v>29</v>
      </c>
      <c r="L180" s="129">
        <f t="shared" si="103"/>
        <v>0.35802469135802467</v>
      </c>
      <c r="M180" s="130" t="s">
        <v>599</v>
      </c>
      <c r="N180" s="131">
        <v>42745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3">
        <v>47</v>
      </c>
      <c r="B181" s="106">
        <v>42382</v>
      </c>
      <c r="C181" s="106"/>
      <c r="D181" s="107" t="s">
        <v>689</v>
      </c>
      <c r="E181" s="108" t="s">
        <v>600</v>
      </c>
      <c r="F181" s="109">
        <v>417.5</v>
      </c>
      <c r="G181" s="108"/>
      <c r="H181" s="108">
        <v>547</v>
      </c>
      <c r="I181" s="126">
        <v>535</v>
      </c>
      <c r="J181" s="127" t="s">
        <v>682</v>
      </c>
      <c r="K181" s="128">
        <f t="shared" si="102"/>
        <v>129.5</v>
      </c>
      <c r="L181" s="129">
        <f t="shared" si="103"/>
        <v>0.31017964071856285</v>
      </c>
      <c r="M181" s="130" t="s">
        <v>599</v>
      </c>
      <c r="N181" s="131">
        <v>42578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48</v>
      </c>
      <c r="B182" s="106">
        <v>42408</v>
      </c>
      <c r="C182" s="106"/>
      <c r="D182" s="107" t="s">
        <v>690</v>
      </c>
      <c r="E182" s="108" t="s">
        <v>623</v>
      </c>
      <c r="F182" s="109">
        <v>650</v>
      </c>
      <c r="G182" s="108"/>
      <c r="H182" s="108">
        <v>800</v>
      </c>
      <c r="I182" s="126">
        <v>800</v>
      </c>
      <c r="J182" s="127" t="s">
        <v>682</v>
      </c>
      <c r="K182" s="128">
        <f t="shared" si="102"/>
        <v>150</v>
      </c>
      <c r="L182" s="129">
        <f t="shared" si="103"/>
        <v>0.23076923076923078</v>
      </c>
      <c r="M182" s="130" t="s">
        <v>599</v>
      </c>
      <c r="N182" s="131">
        <v>43154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49</v>
      </c>
      <c r="B183" s="106">
        <v>42433</v>
      </c>
      <c r="C183" s="106"/>
      <c r="D183" s="107" t="s">
        <v>197</v>
      </c>
      <c r="E183" s="108" t="s">
        <v>623</v>
      </c>
      <c r="F183" s="109">
        <v>437.5</v>
      </c>
      <c r="G183" s="108"/>
      <c r="H183" s="108">
        <v>504.5</v>
      </c>
      <c r="I183" s="126">
        <v>522</v>
      </c>
      <c r="J183" s="127" t="s">
        <v>691</v>
      </c>
      <c r="K183" s="128">
        <f t="shared" si="102"/>
        <v>67</v>
      </c>
      <c r="L183" s="129">
        <f t="shared" si="103"/>
        <v>0.15314285714285714</v>
      </c>
      <c r="M183" s="130" t="s">
        <v>599</v>
      </c>
      <c r="N183" s="131">
        <v>42480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50</v>
      </c>
      <c r="B184" s="106">
        <v>42438</v>
      </c>
      <c r="C184" s="106"/>
      <c r="D184" s="107" t="s">
        <v>692</v>
      </c>
      <c r="E184" s="108" t="s">
        <v>623</v>
      </c>
      <c r="F184" s="109">
        <v>189.5</v>
      </c>
      <c r="G184" s="108"/>
      <c r="H184" s="108">
        <v>218</v>
      </c>
      <c r="I184" s="126">
        <v>218</v>
      </c>
      <c r="J184" s="127" t="s">
        <v>682</v>
      </c>
      <c r="K184" s="128">
        <f t="shared" si="102"/>
        <v>28.5</v>
      </c>
      <c r="L184" s="129">
        <f t="shared" si="103"/>
        <v>0.15039577836411611</v>
      </c>
      <c r="M184" s="130" t="s">
        <v>599</v>
      </c>
      <c r="N184" s="131">
        <v>43034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364">
        <v>51</v>
      </c>
      <c r="B185" s="115">
        <v>42471</v>
      </c>
      <c r="C185" s="115"/>
      <c r="D185" s="116" t="s">
        <v>693</v>
      </c>
      <c r="E185" s="117" t="s">
        <v>623</v>
      </c>
      <c r="F185" s="118">
        <v>36.5</v>
      </c>
      <c r="G185" s="119"/>
      <c r="H185" s="119">
        <v>15.85</v>
      </c>
      <c r="I185" s="119">
        <v>60</v>
      </c>
      <c r="J185" s="138" t="s">
        <v>694</v>
      </c>
      <c r="K185" s="134">
        <f t="shared" si="102"/>
        <v>-20.65</v>
      </c>
      <c r="L185" s="168">
        <f t="shared" si="103"/>
        <v>-0.5657534246575342</v>
      </c>
      <c r="M185" s="136" t="s">
        <v>663</v>
      </c>
      <c r="N185" s="169">
        <v>43627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52</v>
      </c>
      <c r="B186" s="106">
        <v>42472</v>
      </c>
      <c r="C186" s="106"/>
      <c r="D186" s="107" t="s">
        <v>695</v>
      </c>
      <c r="E186" s="108" t="s">
        <v>623</v>
      </c>
      <c r="F186" s="109">
        <v>93</v>
      </c>
      <c r="G186" s="108"/>
      <c r="H186" s="108">
        <v>149</v>
      </c>
      <c r="I186" s="126">
        <v>140</v>
      </c>
      <c r="J186" s="141" t="s">
        <v>696</v>
      </c>
      <c r="K186" s="128">
        <f t="shared" si="102"/>
        <v>56</v>
      </c>
      <c r="L186" s="129">
        <f t="shared" si="103"/>
        <v>0.60215053763440862</v>
      </c>
      <c r="M186" s="130" t="s">
        <v>599</v>
      </c>
      <c r="N186" s="131">
        <v>42740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53</v>
      </c>
      <c r="B187" s="106">
        <v>42472</v>
      </c>
      <c r="C187" s="106"/>
      <c r="D187" s="107" t="s">
        <v>697</v>
      </c>
      <c r="E187" s="108" t="s">
        <v>623</v>
      </c>
      <c r="F187" s="109">
        <v>130</v>
      </c>
      <c r="G187" s="108"/>
      <c r="H187" s="108">
        <v>150</v>
      </c>
      <c r="I187" s="126" t="s">
        <v>698</v>
      </c>
      <c r="J187" s="127" t="s">
        <v>682</v>
      </c>
      <c r="K187" s="128">
        <f t="shared" si="102"/>
        <v>20</v>
      </c>
      <c r="L187" s="129">
        <f t="shared" si="103"/>
        <v>0.15384615384615385</v>
      </c>
      <c r="M187" s="130" t="s">
        <v>599</v>
      </c>
      <c r="N187" s="131">
        <v>42564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54</v>
      </c>
      <c r="B188" s="106">
        <v>42473</v>
      </c>
      <c r="C188" s="106"/>
      <c r="D188" s="107" t="s">
        <v>354</v>
      </c>
      <c r="E188" s="108" t="s">
        <v>623</v>
      </c>
      <c r="F188" s="109">
        <v>196</v>
      </c>
      <c r="G188" s="108"/>
      <c r="H188" s="108">
        <v>299</v>
      </c>
      <c r="I188" s="126">
        <v>299</v>
      </c>
      <c r="J188" s="127" t="s">
        <v>682</v>
      </c>
      <c r="K188" s="128">
        <v>103</v>
      </c>
      <c r="L188" s="129">
        <v>0.52551020408163296</v>
      </c>
      <c r="M188" s="130" t="s">
        <v>599</v>
      </c>
      <c r="N188" s="131">
        <v>42620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55</v>
      </c>
      <c r="B189" s="106">
        <v>42473</v>
      </c>
      <c r="C189" s="106"/>
      <c r="D189" s="107" t="s">
        <v>756</v>
      </c>
      <c r="E189" s="108" t="s">
        <v>623</v>
      </c>
      <c r="F189" s="109">
        <v>88</v>
      </c>
      <c r="G189" s="108"/>
      <c r="H189" s="108">
        <v>103</v>
      </c>
      <c r="I189" s="126">
        <v>103</v>
      </c>
      <c r="J189" s="127" t="s">
        <v>682</v>
      </c>
      <c r="K189" s="128">
        <v>15</v>
      </c>
      <c r="L189" s="129">
        <v>0.170454545454545</v>
      </c>
      <c r="M189" s="130" t="s">
        <v>599</v>
      </c>
      <c r="N189" s="131">
        <v>42530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56</v>
      </c>
      <c r="B190" s="106">
        <v>42492</v>
      </c>
      <c r="C190" s="106"/>
      <c r="D190" s="107" t="s">
        <v>699</v>
      </c>
      <c r="E190" s="108" t="s">
        <v>623</v>
      </c>
      <c r="F190" s="109">
        <v>127.5</v>
      </c>
      <c r="G190" s="108"/>
      <c r="H190" s="108">
        <v>148</v>
      </c>
      <c r="I190" s="126" t="s">
        <v>700</v>
      </c>
      <c r="J190" s="127" t="s">
        <v>682</v>
      </c>
      <c r="K190" s="128">
        <f>H190-F190</f>
        <v>20.5</v>
      </c>
      <c r="L190" s="129">
        <f>K190/F190</f>
        <v>0.16078431372549021</v>
      </c>
      <c r="M190" s="130" t="s">
        <v>599</v>
      </c>
      <c r="N190" s="131">
        <v>42564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57</v>
      </c>
      <c r="B191" s="106">
        <v>42493</v>
      </c>
      <c r="C191" s="106"/>
      <c r="D191" s="107" t="s">
        <v>701</v>
      </c>
      <c r="E191" s="108" t="s">
        <v>623</v>
      </c>
      <c r="F191" s="109">
        <v>675</v>
      </c>
      <c r="G191" s="108"/>
      <c r="H191" s="108">
        <v>815</v>
      </c>
      <c r="I191" s="126" t="s">
        <v>702</v>
      </c>
      <c r="J191" s="127" t="s">
        <v>682</v>
      </c>
      <c r="K191" s="128">
        <f>H191-F191</f>
        <v>140</v>
      </c>
      <c r="L191" s="129">
        <f>K191/F191</f>
        <v>0.2074074074074074</v>
      </c>
      <c r="M191" s="130" t="s">
        <v>599</v>
      </c>
      <c r="N191" s="131">
        <v>43154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58</v>
      </c>
      <c r="B192" s="110">
        <v>42522</v>
      </c>
      <c r="C192" s="110"/>
      <c r="D192" s="111" t="s">
        <v>757</v>
      </c>
      <c r="E192" s="112" t="s">
        <v>623</v>
      </c>
      <c r="F192" s="113">
        <v>500</v>
      </c>
      <c r="G192" s="113"/>
      <c r="H192" s="114">
        <v>232.5</v>
      </c>
      <c r="I192" s="132" t="s">
        <v>758</v>
      </c>
      <c r="J192" s="133" t="s">
        <v>759</v>
      </c>
      <c r="K192" s="134">
        <f>H192-F192</f>
        <v>-267.5</v>
      </c>
      <c r="L192" s="135">
        <f>K192/F192</f>
        <v>-0.53500000000000003</v>
      </c>
      <c r="M192" s="136" t="s">
        <v>663</v>
      </c>
      <c r="N192" s="137">
        <v>43735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59</v>
      </c>
      <c r="B193" s="106">
        <v>42527</v>
      </c>
      <c r="C193" s="106"/>
      <c r="D193" s="107" t="s">
        <v>703</v>
      </c>
      <c r="E193" s="108" t="s">
        <v>623</v>
      </c>
      <c r="F193" s="109">
        <v>110</v>
      </c>
      <c r="G193" s="108"/>
      <c r="H193" s="108">
        <v>126.5</v>
      </c>
      <c r="I193" s="126">
        <v>125</v>
      </c>
      <c r="J193" s="127" t="s">
        <v>632</v>
      </c>
      <c r="K193" s="128">
        <f>H193-F193</f>
        <v>16.5</v>
      </c>
      <c r="L193" s="129">
        <f>K193/F193</f>
        <v>0.15</v>
      </c>
      <c r="M193" s="130" t="s">
        <v>599</v>
      </c>
      <c r="N193" s="131">
        <v>42552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60</v>
      </c>
      <c r="B194" s="106">
        <v>42538</v>
      </c>
      <c r="C194" s="106"/>
      <c r="D194" s="107" t="s">
        <v>704</v>
      </c>
      <c r="E194" s="108" t="s">
        <v>623</v>
      </c>
      <c r="F194" s="109">
        <v>44</v>
      </c>
      <c r="G194" s="108"/>
      <c r="H194" s="108">
        <v>69.5</v>
      </c>
      <c r="I194" s="126">
        <v>69.5</v>
      </c>
      <c r="J194" s="127" t="s">
        <v>705</v>
      </c>
      <c r="K194" s="128">
        <f>H194-F194</f>
        <v>25.5</v>
      </c>
      <c r="L194" s="129">
        <f>K194/F194</f>
        <v>0.57954545454545459</v>
      </c>
      <c r="M194" s="130" t="s">
        <v>599</v>
      </c>
      <c r="N194" s="131">
        <v>42977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61</v>
      </c>
      <c r="B195" s="106">
        <v>42549</v>
      </c>
      <c r="C195" s="106"/>
      <c r="D195" s="148" t="s">
        <v>760</v>
      </c>
      <c r="E195" s="108" t="s">
        <v>623</v>
      </c>
      <c r="F195" s="109">
        <v>262.5</v>
      </c>
      <c r="G195" s="108"/>
      <c r="H195" s="108">
        <v>340</v>
      </c>
      <c r="I195" s="126">
        <v>333</v>
      </c>
      <c r="J195" s="127" t="s">
        <v>761</v>
      </c>
      <c r="K195" s="128">
        <v>77.5</v>
      </c>
      <c r="L195" s="129">
        <v>0.29523809523809502</v>
      </c>
      <c r="M195" s="130" t="s">
        <v>599</v>
      </c>
      <c r="N195" s="131">
        <v>43017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62</v>
      </c>
      <c r="B196" s="106">
        <v>42549</v>
      </c>
      <c r="C196" s="106"/>
      <c r="D196" s="148" t="s">
        <v>762</v>
      </c>
      <c r="E196" s="108" t="s">
        <v>623</v>
      </c>
      <c r="F196" s="109">
        <v>840</v>
      </c>
      <c r="G196" s="108"/>
      <c r="H196" s="108">
        <v>1230</v>
      </c>
      <c r="I196" s="126">
        <v>1230</v>
      </c>
      <c r="J196" s="127" t="s">
        <v>682</v>
      </c>
      <c r="K196" s="128">
        <v>390</v>
      </c>
      <c r="L196" s="129">
        <v>0.46428571428571402</v>
      </c>
      <c r="M196" s="130" t="s">
        <v>599</v>
      </c>
      <c r="N196" s="131">
        <v>42649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365">
        <v>63</v>
      </c>
      <c r="B197" s="143">
        <v>42556</v>
      </c>
      <c r="C197" s="143"/>
      <c r="D197" s="144" t="s">
        <v>706</v>
      </c>
      <c r="E197" s="145" t="s">
        <v>623</v>
      </c>
      <c r="F197" s="146">
        <v>395</v>
      </c>
      <c r="G197" s="147"/>
      <c r="H197" s="147">
        <f>(468.5+342.5)/2</f>
        <v>405.5</v>
      </c>
      <c r="I197" s="147">
        <v>510</v>
      </c>
      <c r="J197" s="170" t="s">
        <v>707</v>
      </c>
      <c r="K197" s="171">
        <f t="shared" ref="K197:K203" si="104">H197-F197</f>
        <v>10.5</v>
      </c>
      <c r="L197" s="172">
        <f t="shared" ref="L197:L203" si="105">K197/F197</f>
        <v>2.6582278481012658E-2</v>
      </c>
      <c r="M197" s="173" t="s">
        <v>708</v>
      </c>
      <c r="N197" s="174">
        <v>43606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64</v>
      </c>
      <c r="B198" s="110">
        <v>42584</v>
      </c>
      <c r="C198" s="110"/>
      <c r="D198" s="111" t="s">
        <v>709</v>
      </c>
      <c r="E198" s="112" t="s">
        <v>600</v>
      </c>
      <c r="F198" s="113">
        <f>169.5-12.8</f>
        <v>156.69999999999999</v>
      </c>
      <c r="G198" s="113"/>
      <c r="H198" s="114">
        <v>77</v>
      </c>
      <c r="I198" s="132" t="s">
        <v>710</v>
      </c>
      <c r="J198" s="384" t="s">
        <v>3401</v>
      </c>
      <c r="K198" s="134">
        <f t="shared" si="104"/>
        <v>-79.699999999999989</v>
      </c>
      <c r="L198" s="135">
        <f t="shared" si="105"/>
        <v>-0.50861518825781749</v>
      </c>
      <c r="M198" s="136" t="s">
        <v>663</v>
      </c>
      <c r="N198" s="137">
        <v>43522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65</v>
      </c>
      <c r="B199" s="110">
        <v>42586</v>
      </c>
      <c r="C199" s="110"/>
      <c r="D199" s="111" t="s">
        <v>711</v>
      </c>
      <c r="E199" s="112" t="s">
        <v>623</v>
      </c>
      <c r="F199" s="113">
        <v>400</v>
      </c>
      <c r="G199" s="113"/>
      <c r="H199" s="114">
        <v>305</v>
      </c>
      <c r="I199" s="132">
        <v>475</v>
      </c>
      <c r="J199" s="133" t="s">
        <v>712</v>
      </c>
      <c r="K199" s="134">
        <f t="shared" si="104"/>
        <v>-95</v>
      </c>
      <c r="L199" s="135">
        <f t="shared" si="105"/>
        <v>-0.23749999999999999</v>
      </c>
      <c r="M199" s="136" t="s">
        <v>663</v>
      </c>
      <c r="N199" s="137">
        <v>43606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66</v>
      </c>
      <c r="B200" s="106">
        <v>42593</v>
      </c>
      <c r="C200" s="106"/>
      <c r="D200" s="107" t="s">
        <v>713</v>
      </c>
      <c r="E200" s="108" t="s">
        <v>623</v>
      </c>
      <c r="F200" s="109">
        <v>86.5</v>
      </c>
      <c r="G200" s="108"/>
      <c r="H200" s="108">
        <v>130</v>
      </c>
      <c r="I200" s="126">
        <v>130</v>
      </c>
      <c r="J200" s="141" t="s">
        <v>714</v>
      </c>
      <c r="K200" s="128">
        <f t="shared" si="104"/>
        <v>43.5</v>
      </c>
      <c r="L200" s="129">
        <f t="shared" si="105"/>
        <v>0.50289017341040465</v>
      </c>
      <c r="M200" s="130" t="s">
        <v>599</v>
      </c>
      <c r="N200" s="131">
        <v>43091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67</v>
      </c>
      <c r="B201" s="110">
        <v>42600</v>
      </c>
      <c r="C201" s="110"/>
      <c r="D201" s="111" t="s">
        <v>381</v>
      </c>
      <c r="E201" s="112" t="s">
        <v>623</v>
      </c>
      <c r="F201" s="113">
        <v>133.5</v>
      </c>
      <c r="G201" s="113"/>
      <c r="H201" s="114">
        <v>126.5</v>
      </c>
      <c r="I201" s="132">
        <v>178</v>
      </c>
      <c r="J201" s="133" t="s">
        <v>715</v>
      </c>
      <c r="K201" s="134">
        <f t="shared" si="104"/>
        <v>-7</v>
      </c>
      <c r="L201" s="135">
        <f t="shared" si="105"/>
        <v>-5.2434456928838954E-2</v>
      </c>
      <c r="M201" s="136" t="s">
        <v>663</v>
      </c>
      <c r="N201" s="137">
        <v>42615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68</v>
      </c>
      <c r="B202" s="106">
        <v>42613</v>
      </c>
      <c r="C202" s="106"/>
      <c r="D202" s="107" t="s">
        <v>716</v>
      </c>
      <c r="E202" s="108" t="s">
        <v>623</v>
      </c>
      <c r="F202" s="109">
        <v>560</v>
      </c>
      <c r="G202" s="108"/>
      <c r="H202" s="108">
        <v>725</v>
      </c>
      <c r="I202" s="126">
        <v>725</v>
      </c>
      <c r="J202" s="127" t="s">
        <v>625</v>
      </c>
      <c r="K202" s="128">
        <f t="shared" si="104"/>
        <v>165</v>
      </c>
      <c r="L202" s="129">
        <f t="shared" si="105"/>
        <v>0.29464285714285715</v>
      </c>
      <c r="M202" s="130" t="s">
        <v>599</v>
      </c>
      <c r="N202" s="131">
        <v>42456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69</v>
      </c>
      <c r="B203" s="106">
        <v>42614</v>
      </c>
      <c r="C203" s="106"/>
      <c r="D203" s="107" t="s">
        <v>717</v>
      </c>
      <c r="E203" s="108" t="s">
        <v>623</v>
      </c>
      <c r="F203" s="109">
        <v>160.5</v>
      </c>
      <c r="G203" s="108"/>
      <c r="H203" s="108">
        <v>210</v>
      </c>
      <c r="I203" s="126">
        <v>210</v>
      </c>
      <c r="J203" s="127" t="s">
        <v>625</v>
      </c>
      <c r="K203" s="128">
        <f t="shared" si="104"/>
        <v>49.5</v>
      </c>
      <c r="L203" s="129">
        <f t="shared" si="105"/>
        <v>0.30841121495327101</v>
      </c>
      <c r="M203" s="130" t="s">
        <v>599</v>
      </c>
      <c r="N203" s="131">
        <v>42871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70</v>
      </c>
      <c r="B204" s="106">
        <v>42646</v>
      </c>
      <c r="C204" s="106"/>
      <c r="D204" s="148" t="s">
        <v>405</v>
      </c>
      <c r="E204" s="108" t="s">
        <v>623</v>
      </c>
      <c r="F204" s="109">
        <v>430</v>
      </c>
      <c r="G204" s="108"/>
      <c r="H204" s="108">
        <v>596</v>
      </c>
      <c r="I204" s="126">
        <v>575</v>
      </c>
      <c r="J204" s="127" t="s">
        <v>763</v>
      </c>
      <c r="K204" s="128">
        <v>166</v>
      </c>
      <c r="L204" s="129">
        <v>0.38604651162790699</v>
      </c>
      <c r="M204" s="130" t="s">
        <v>599</v>
      </c>
      <c r="N204" s="131">
        <v>42769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3">
        <v>71</v>
      </c>
      <c r="B205" s="106">
        <v>42657</v>
      </c>
      <c r="C205" s="106"/>
      <c r="D205" s="107" t="s">
        <v>718</v>
      </c>
      <c r="E205" s="108" t="s">
        <v>623</v>
      </c>
      <c r="F205" s="109">
        <v>280</v>
      </c>
      <c r="G205" s="108"/>
      <c r="H205" s="108">
        <v>345</v>
      </c>
      <c r="I205" s="126">
        <v>345</v>
      </c>
      <c r="J205" s="127" t="s">
        <v>625</v>
      </c>
      <c r="K205" s="128">
        <f t="shared" ref="K205:K210" si="106">H205-F205</f>
        <v>65</v>
      </c>
      <c r="L205" s="129">
        <f>K205/F205</f>
        <v>0.23214285714285715</v>
      </c>
      <c r="M205" s="130" t="s">
        <v>599</v>
      </c>
      <c r="N205" s="131">
        <v>42814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72</v>
      </c>
      <c r="B206" s="106">
        <v>42657</v>
      </c>
      <c r="C206" s="106"/>
      <c r="D206" s="107" t="s">
        <v>719</v>
      </c>
      <c r="E206" s="108" t="s">
        <v>623</v>
      </c>
      <c r="F206" s="109">
        <v>245</v>
      </c>
      <c r="G206" s="108"/>
      <c r="H206" s="108">
        <v>325.5</v>
      </c>
      <c r="I206" s="126">
        <v>330</v>
      </c>
      <c r="J206" s="127" t="s">
        <v>720</v>
      </c>
      <c r="K206" s="128">
        <f t="shared" si="106"/>
        <v>80.5</v>
      </c>
      <c r="L206" s="129">
        <f>K206/F206</f>
        <v>0.32857142857142857</v>
      </c>
      <c r="M206" s="130" t="s">
        <v>599</v>
      </c>
      <c r="N206" s="131">
        <v>42769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73</v>
      </c>
      <c r="B207" s="106">
        <v>42660</v>
      </c>
      <c r="C207" s="106"/>
      <c r="D207" s="107" t="s">
        <v>349</v>
      </c>
      <c r="E207" s="108" t="s">
        <v>623</v>
      </c>
      <c r="F207" s="109">
        <v>125</v>
      </c>
      <c r="G207" s="108"/>
      <c r="H207" s="108">
        <v>160</v>
      </c>
      <c r="I207" s="126">
        <v>160</v>
      </c>
      <c r="J207" s="127" t="s">
        <v>682</v>
      </c>
      <c r="K207" s="128">
        <f t="shared" si="106"/>
        <v>35</v>
      </c>
      <c r="L207" s="129">
        <v>0.28000000000000003</v>
      </c>
      <c r="M207" s="130" t="s">
        <v>599</v>
      </c>
      <c r="N207" s="131">
        <v>42803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74</v>
      </c>
      <c r="B208" s="106">
        <v>42660</v>
      </c>
      <c r="C208" s="106"/>
      <c r="D208" s="107" t="s">
        <v>483</v>
      </c>
      <c r="E208" s="108" t="s">
        <v>623</v>
      </c>
      <c r="F208" s="109">
        <v>114</v>
      </c>
      <c r="G208" s="108"/>
      <c r="H208" s="108">
        <v>145</v>
      </c>
      <c r="I208" s="126">
        <v>145</v>
      </c>
      <c r="J208" s="127" t="s">
        <v>682</v>
      </c>
      <c r="K208" s="128">
        <f t="shared" si="106"/>
        <v>31</v>
      </c>
      <c r="L208" s="129">
        <f>K208/F208</f>
        <v>0.27192982456140352</v>
      </c>
      <c r="M208" s="130" t="s">
        <v>599</v>
      </c>
      <c r="N208" s="131">
        <v>42859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75</v>
      </c>
      <c r="B209" s="106">
        <v>42660</v>
      </c>
      <c r="C209" s="106"/>
      <c r="D209" s="107" t="s">
        <v>721</v>
      </c>
      <c r="E209" s="108" t="s">
        <v>623</v>
      </c>
      <c r="F209" s="109">
        <v>212</v>
      </c>
      <c r="G209" s="108"/>
      <c r="H209" s="108">
        <v>280</v>
      </c>
      <c r="I209" s="126">
        <v>276</v>
      </c>
      <c r="J209" s="127" t="s">
        <v>722</v>
      </c>
      <c r="K209" s="128">
        <f t="shared" si="106"/>
        <v>68</v>
      </c>
      <c r="L209" s="129">
        <f>K209/F209</f>
        <v>0.32075471698113206</v>
      </c>
      <c r="M209" s="130" t="s">
        <v>599</v>
      </c>
      <c r="N209" s="131">
        <v>42858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3">
        <v>76</v>
      </c>
      <c r="B210" s="106">
        <v>42678</v>
      </c>
      <c r="C210" s="106"/>
      <c r="D210" s="107" t="s">
        <v>151</v>
      </c>
      <c r="E210" s="108" t="s">
        <v>623</v>
      </c>
      <c r="F210" s="109">
        <v>155</v>
      </c>
      <c r="G210" s="108"/>
      <c r="H210" s="108">
        <v>210</v>
      </c>
      <c r="I210" s="126">
        <v>210</v>
      </c>
      <c r="J210" s="127" t="s">
        <v>723</v>
      </c>
      <c r="K210" s="128">
        <f t="shared" si="106"/>
        <v>55</v>
      </c>
      <c r="L210" s="129">
        <f>K210/F210</f>
        <v>0.35483870967741937</v>
      </c>
      <c r="M210" s="130" t="s">
        <v>599</v>
      </c>
      <c r="N210" s="131">
        <v>42944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77</v>
      </c>
      <c r="B211" s="110">
        <v>42710</v>
      </c>
      <c r="C211" s="110"/>
      <c r="D211" s="111" t="s">
        <v>764</v>
      </c>
      <c r="E211" s="112" t="s">
        <v>623</v>
      </c>
      <c r="F211" s="113">
        <v>150.5</v>
      </c>
      <c r="G211" s="113"/>
      <c r="H211" s="114">
        <v>72.5</v>
      </c>
      <c r="I211" s="132">
        <v>174</v>
      </c>
      <c r="J211" s="133" t="s">
        <v>765</v>
      </c>
      <c r="K211" s="134">
        <v>-78</v>
      </c>
      <c r="L211" s="135">
        <v>-0.51827242524916906</v>
      </c>
      <c r="M211" s="136" t="s">
        <v>663</v>
      </c>
      <c r="N211" s="137">
        <v>43333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3">
        <v>78</v>
      </c>
      <c r="B212" s="106">
        <v>42712</v>
      </c>
      <c r="C212" s="106"/>
      <c r="D212" s="107" t="s">
        <v>125</v>
      </c>
      <c r="E212" s="108" t="s">
        <v>623</v>
      </c>
      <c r="F212" s="109">
        <v>380</v>
      </c>
      <c r="G212" s="108"/>
      <c r="H212" s="108">
        <v>478</v>
      </c>
      <c r="I212" s="126">
        <v>468</v>
      </c>
      <c r="J212" s="127" t="s">
        <v>682</v>
      </c>
      <c r="K212" s="128">
        <f>H212-F212</f>
        <v>98</v>
      </c>
      <c r="L212" s="129">
        <f>K212/F212</f>
        <v>0.25789473684210529</v>
      </c>
      <c r="M212" s="130" t="s">
        <v>599</v>
      </c>
      <c r="N212" s="131">
        <v>43025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79</v>
      </c>
      <c r="B213" s="106">
        <v>42734</v>
      </c>
      <c r="C213" s="106"/>
      <c r="D213" s="107" t="s">
        <v>248</v>
      </c>
      <c r="E213" s="108" t="s">
        <v>623</v>
      </c>
      <c r="F213" s="109">
        <v>305</v>
      </c>
      <c r="G213" s="108"/>
      <c r="H213" s="108">
        <v>375</v>
      </c>
      <c r="I213" s="126">
        <v>375</v>
      </c>
      <c r="J213" s="127" t="s">
        <v>682</v>
      </c>
      <c r="K213" s="128">
        <f>H213-F213</f>
        <v>70</v>
      </c>
      <c r="L213" s="129">
        <f>K213/F213</f>
        <v>0.22950819672131148</v>
      </c>
      <c r="M213" s="130" t="s">
        <v>599</v>
      </c>
      <c r="N213" s="131">
        <v>42768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80</v>
      </c>
      <c r="B214" s="106">
        <v>42739</v>
      </c>
      <c r="C214" s="106"/>
      <c r="D214" s="107" t="s">
        <v>351</v>
      </c>
      <c r="E214" s="108" t="s">
        <v>623</v>
      </c>
      <c r="F214" s="109">
        <v>99.5</v>
      </c>
      <c r="G214" s="108"/>
      <c r="H214" s="108">
        <v>158</v>
      </c>
      <c r="I214" s="126">
        <v>158</v>
      </c>
      <c r="J214" s="127" t="s">
        <v>682</v>
      </c>
      <c r="K214" s="128">
        <f>H214-F214</f>
        <v>58.5</v>
      </c>
      <c r="L214" s="129">
        <f>K214/F214</f>
        <v>0.5879396984924623</v>
      </c>
      <c r="M214" s="130" t="s">
        <v>599</v>
      </c>
      <c r="N214" s="131">
        <v>42898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81</v>
      </c>
      <c r="B215" s="106">
        <v>42739</v>
      </c>
      <c r="C215" s="106"/>
      <c r="D215" s="107" t="s">
        <v>351</v>
      </c>
      <c r="E215" s="108" t="s">
        <v>623</v>
      </c>
      <c r="F215" s="109">
        <v>99.5</v>
      </c>
      <c r="G215" s="108"/>
      <c r="H215" s="108">
        <v>158</v>
      </c>
      <c r="I215" s="126">
        <v>158</v>
      </c>
      <c r="J215" s="127" t="s">
        <v>682</v>
      </c>
      <c r="K215" s="128">
        <v>58.5</v>
      </c>
      <c r="L215" s="129">
        <v>0.58793969849246197</v>
      </c>
      <c r="M215" s="130" t="s">
        <v>599</v>
      </c>
      <c r="N215" s="131">
        <v>42898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82</v>
      </c>
      <c r="B216" s="106">
        <v>42786</v>
      </c>
      <c r="C216" s="106"/>
      <c r="D216" s="107" t="s">
        <v>169</v>
      </c>
      <c r="E216" s="108" t="s">
        <v>623</v>
      </c>
      <c r="F216" s="109">
        <v>140.5</v>
      </c>
      <c r="G216" s="108"/>
      <c r="H216" s="108">
        <v>220</v>
      </c>
      <c r="I216" s="126">
        <v>220</v>
      </c>
      <c r="J216" s="127" t="s">
        <v>682</v>
      </c>
      <c r="K216" s="128">
        <f>H216-F216</f>
        <v>79.5</v>
      </c>
      <c r="L216" s="129">
        <f>K216/F216</f>
        <v>0.5658362989323843</v>
      </c>
      <c r="M216" s="130" t="s">
        <v>599</v>
      </c>
      <c r="N216" s="131">
        <v>42864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83</v>
      </c>
      <c r="B217" s="106">
        <v>42786</v>
      </c>
      <c r="C217" s="106"/>
      <c r="D217" s="107" t="s">
        <v>766</v>
      </c>
      <c r="E217" s="108" t="s">
        <v>623</v>
      </c>
      <c r="F217" s="109">
        <v>202.5</v>
      </c>
      <c r="G217" s="108"/>
      <c r="H217" s="108">
        <v>234</v>
      </c>
      <c r="I217" s="126">
        <v>234</v>
      </c>
      <c r="J217" s="127" t="s">
        <v>682</v>
      </c>
      <c r="K217" s="128">
        <v>31.5</v>
      </c>
      <c r="L217" s="129">
        <v>0.155555555555556</v>
      </c>
      <c r="M217" s="130" t="s">
        <v>599</v>
      </c>
      <c r="N217" s="131">
        <v>42836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84</v>
      </c>
      <c r="B218" s="106">
        <v>42818</v>
      </c>
      <c r="C218" s="106"/>
      <c r="D218" s="107" t="s">
        <v>557</v>
      </c>
      <c r="E218" s="108" t="s">
        <v>623</v>
      </c>
      <c r="F218" s="109">
        <v>300.5</v>
      </c>
      <c r="G218" s="108"/>
      <c r="H218" s="108">
        <v>417.5</v>
      </c>
      <c r="I218" s="126">
        <v>420</v>
      </c>
      <c r="J218" s="127" t="s">
        <v>724</v>
      </c>
      <c r="K218" s="128">
        <f>H218-F218</f>
        <v>117</v>
      </c>
      <c r="L218" s="129">
        <f>K218/F218</f>
        <v>0.38935108153078202</v>
      </c>
      <c r="M218" s="130" t="s">
        <v>599</v>
      </c>
      <c r="N218" s="131">
        <v>43070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85</v>
      </c>
      <c r="B219" s="106">
        <v>42818</v>
      </c>
      <c r="C219" s="106"/>
      <c r="D219" s="107" t="s">
        <v>762</v>
      </c>
      <c r="E219" s="108" t="s">
        <v>623</v>
      </c>
      <c r="F219" s="109">
        <v>850</v>
      </c>
      <c r="G219" s="108"/>
      <c r="H219" s="108">
        <v>1042.5</v>
      </c>
      <c r="I219" s="126">
        <v>1023</v>
      </c>
      <c r="J219" s="127" t="s">
        <v>767</v>
      </c>
      <c r="K219" s="128">
        <v>192.5</v>
      </c>
      <c r="L219" s="129">
        <v>0.22647058823529401</v>
      </c>
      <c r="M219" s="130" t="s">
        <v>599</v>
      </c>
      <c r="N219" s="131">
        <v>42830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86</v>
      </c>
      <c r="B220" s="106">
        <v>42830</v>
      </c>
      <c r="C220" s="106"/>
      <c r="D220" s="107" t="s">
        <v>501</v>
      </c>
      <c r="E220" s="108" t="s">
        <v>623</v>
      </c>
      <c r="F220" s="109">
        <v>785</v>
      </c>
      <c r="G220" s="108"/>
      <c r="H220" s="108">
        <v>930</v>
      </c>
      <c r="I220" s="126">
        <v>920</v>
      </c>
      <c r="J220" s="127" t="s">
        <v>725</v>
      </c>
      <c r="K220" s="128">
        <f>H220-F220</f>
        <v>145</v>
      </c>
      <c r="L220" s="129">
        <f>K220/F220</f>
        <v>0.18471337579617833</v>
      </c>
      <c r="M220" s="130" t="s">
        <v>599</v>
      </c>
      <c r="N220" s="131">
        <v>42976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87</v>
      </c>
      <c r="B221" s="110">
        <v>42831</v>
      </c>
      <c r="C221" s="110"/>
      <c r="D221" s="111" t="s">
        <v>768</v>
      </c>
      <c r="E221" s="112" t="s">
        <v>623</v>
      </c>
      <c r="F221" s="113">
        <v>40</v>
      </c>
      <c r="G221" s="113"/>
      <c r="H221" s="114">
        <v>13.1</v>
      </c>
      <c r="I221" s="132">
        <v>60</v>
      </c>
      <c r="J221" s="138" t="s">
        <v>769</v>
      </c>
      <c r="K221" s="134">
        <v>-26.9</v>
      </c>
      <c r="L221" s="135">
        <v>-0.67249999999999999</v>
      </c>
      <c r="M221" s="136" t="s">
        <v>663</v>
      </c>
      <c r="N221" s="137">
        <v>43138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88</v>
      </c>
      <c r="B222" s="106">
        <v>42837</v>
      </c>
      <c r="C222" s="106"/>
      <c r="D222" s="107" t="s">
        <v>88</v>
      </c>
      <c r="E222" s="108" t="s">
        <v>623</v>
      </c>
      <c r="F222" s="109">
        <v>289.5</v>
      </c>
      <c r="G222" s="108"/>
      <c r="H222" s="108">
        <v>354</v>
      </c>
      <c r="I222" s="126">
        <v>360</v>
      </c>
      <c r="J222" s="127" t="s">
        <v>726</v>
      </c>
      <c r="K222" s="128">
        <f t="shared" ref="K222:K230" si="107">H222-F222</f>
        <v>64.5</v>
      </c>
      <c r="L222" s="129">
        <f t="shared" ref="L222:L230" si="108">K222/F222</f>
        <v>0.22279792746113988</v>
      </c>
      <c r="M222" s="130" t="s">
        <v>599</v>
      </c>
      <c r="N222" s="131">
        <v>43040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89</v>
      </c>
      <c r="B223" s="106">
        <v>42845</v>
      </c>
      <c r="C223" s="106"/>
      <c r="D223" s="107" t="s">
        <v>438</v>
      </c>
      <c r="E223" s="108" t="s">
        <v>623</v>
      </c>
      <c r="F223" s="109">
        <v>700</v>
      </c>
      <c r="G223" s="108"/>
      <c r="H223" s="108">
        <v>840</v>
      </c>
      <c r="I223" s="126">
        <v>840</v>
      </c>
      <c r="J223" s="127" t="s">
        <v>727</v>
      </c>
      <c r="K223" s="128">
        <f t="shared" si="107"/>
        <v>140</v>
      </c>
      <c r="L223" s="129">
        <f t="shared" si="108"/>
        <v>0.2</v>
      </c>
      <c r="M223" s="130" t="s">
        <v>599</v>
      </c>
      <c r="N223" s="131">
        <v>42893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90</v>
      </c>
      <c r="B224" s="106">
        <v>42887</v>
      </c>
      <c r="C224" s="106"/>
      <c r="D224" s="148" t="s">
        <v>363</v>
      </c>
      <c r="E224" s="108" t="s">
        <v>623</v>
      </c>
      <c r="F224" s="109">
        <v>130</v>
      </c>
      <c r="G224" s="108"/>
      <c r="H224" s="108">
        <v>144.25</v>
      </c>
      <c r="I224" s="126">
        <v>170</v>
      </c>
      <c r="J224" s="127" t="s">
        <v>728</v>
      </c>
      <c r="K224" s="128">
        <f t="shared" si="107"/>
        <v>14.25</v>
      </c>
      <c r="L224" s="129">
        <f t="shared" si="108"/>
        <v>0.10961538461538461</v>
      </c>
      <c r="M224" s="130" t="s">
        <v>599</v>
      </c>
      <c r="N224" s="131">
        <v>43675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91</v>
      </c>
      <c r="B225" s="106">
        <v>42901</v>
      </c>
      <c r="C225" s="106"/>
      <c r="D225" s="148" t="s">
        <v>729</v>
      </c>
      <c r="E225" s="108" t="s">
        <v>623</v>
      </c>
      <c r="F225" s="109">
        <v>214.5</v>
      </c>
      <c r="G225" s="108"/>
      <c r="H225" s="108">
        <v>262</v>
      </c>
      <c r="I225" s="126">
        <v>262</v>
      </c>
      <c r="J225" s="127" t="s">
        <v>730</v>
      </c>
      <c r="K225" s="128">
        <f t="shared" si="107"/>
        <v>47.5</v>
      </c>
      <c r="L225" s="129">
        <f t="shared" si="108"/>
        <v>0.22144522144522144</v>
      </c>
      <c r="M225" s="130" t="s">
        <v>599</v>
      </c>
      <c r="N225" s="131">
        <v>42977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5">
        <v>92</v>
      </c>
      <c r="B226" s="154">
        <v>42933</v>
      </c>
      <c r="C226" s="154"/>
      <c r="D226" s="155" t="s">
        <v>731</v>
      </c>
      <c r="E226" s="156" t="s">
        <v>623</v>
      </c>
      <c r="F226" s="157">
        <v>370</v>
      </c>
      <c r="G226" s="156"/>
      <c r="H226" s="156">
        <v>447.5</v>
      </c>
      <c r="I226" s="178">
        <v>450</v>
      </c>
      <c r="J226" s="231" t="s">
        <v>682</v>
      </c>
      <c r="K226" s="128">
        <f t="shared" si="107"/>
        <v>77.5</v>
      </c>
      <c r="L226" s="180">
        <f t="shared" si="108"/>
        <v>0.20945945945945946</v>
      </c>
      <c r="M226" s="181" t="s">
        <v>599</v>
      </c>
      <c r="N226" s="182">
        <v>43035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5">
        <v>93</v>
      </c>
      <c r="B227" s="154">
        <v>42943</v>
      </c>
      <c r="C227" s="154"/>
      <c r="D227" s="155" t="s">
        <v>167</v>
      </c>
      <c r="E227" s="156" t="s">
        <v>623</v>
      </c>
      <c r="F227" s="157">
        <v>657.5</v>
      </c>
      <c r="G227" s="156"/>
      <c r="H227" s="156">
        <v>825</v>
      </c>
      <c r="I227" s="178">
        <v>820</v>
      </c>
      <c r="J227" s="231" t="s">
        <v>682</v>
      </c>
      <c r="K227" s="128">
        <f t="shared" si="107"/>
        <v>167.5</v>
      </c>
      <c r="L227" s="180">
        <f t="shared" si="108"/>
        <v>0.25475285171102663</v>
      </c>
      <c r="M227" s="181" t="s">
        <v>599</v>
      </c>
      <c r="N227" s="182">
        <v>43090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94</v>
      </c>
      <c r="B228" s="106">
        <v>42964</v>
      </c>
      <c r="C228" s="106"/>
      <c r="D228" s="107" t="s">
        <v>368</v>
      </c>
      <c r="E228" s="108" t="s">
        <v>623</v>
      </c>
      <c r="F228" s="109">
        <v>605</v>
      </c>
      <c r="G228" s="108"/>
      <c r="H228" s="108">
        <v>750</v>
      </c>
      <c r="I228" s="126">
        <v>750</v>
      </c>
      <c r="J228" s="127" t="s">
        <v>725</v>
      </c>
      <c r="K228" s="128">
        <f t="shared" si="107"/>
        <v>145</v>
      </c>
      <c r="L228" s="129">
        <f t="shared" si="108"/>
        <v>0.23966942148760331</v>
      </c>
      <c r="M228" s="130" t="s">
        <v>599</v>
      </c>
      <c r="N228" s="131">
        <v>43027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66">
        <v>95</v>
      </c>
      <c r="B229" s="149">
        <v>42979</v>
      </c>
      <c r="C229" s="149"/>
      <c r="D229" s="150" t="s">
        <v>509</v>
      </c>
      <c r="E229" s="151" t="s">
        <v>623</v>
      </c>
      <c r="F229" s="152">
        <v>255</v>
      </c>
      <c r="G229" s="153"/>
      <c r="H229" s="153">
        <v>217.25</v>
      </c>
      <c r="I229" s="153">
        <v>320</v>
      </c>
      <c r="J229" s="175" t="s">
        <v>732</v>
      </c>
      <c r="K229" s="134">
        <f t="shared" si="107"/>
        <v>-37.75</v>
      </c>
      <c r="L229" s="176">
        <f t="shared" si="108"/>
        <v>-0.14803921568627451</v>
      </c>
      <c r="M229" s="136" t="s">
        <v>663</v>
      </c>
      <c r="N229" s="177">
        <v>43661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96</v>
      </c>
      <c r="B230" s="106">
        <v>42997</v>
      </c>
      <c r="C230" s="106"/>
      <c r="D230" s="107" t="s">
        <v>733</v>
      </c>
      <c r="E230" s="108" t="s">
        <v>623</v>
      </c>
      <c r="F230" s="109">
        <v>215</v>
      </c>
      <c r="G230" s="108"/>
      <c r="H230" s="108">
        <v>258</v>
      </c>
      <c r="I230" s="126">
        <v>258</v>
      </c>
      <c r="J230" s="127" t="s">
        <v>682</v>
      </c>
      <c r="K230" s="128">
        <f t="shared" si="107"/>
        <v>43</v>
      </c>
      <c r="L230" s="129">
        <f t="shared" si="108"/>
        <v>0.2</v>
      </c>
      <c r="M230" s="130" t="s">
        <v>599</v>
      </c>
      <c r="N230" s="131">
        <v>43040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97</v>
      </c>
      <c r="B231" s="106">
        <v>42997</v>
      </c>
      <c r="C231" s="106"/>
      <c r="D231" s="107" t="s">
        <v>733</v>
      </c>
      <c r="E231" s="108" t="s">
        <v>623</v>
      </c>
      <c r="F231" s="109">
        <v>215</v>
      </c>
      <c r="G231" s="108"/>
      <c r="H231" s="108">
        <v>258</v>
      </c>
      <c r="I231" s="126">
        <v>258</v>
      </c>
      <c r="J231" s="231" t="s">
        <v>682</v>
      </c>
      <c r="K231" s="128">
        <v>43</v>
      </c>
      <c r="L231" s="129">
        <v>0.2</v>
      </c>
      <c r="M231" s="130" t="s">
        <v>599</v>
      </c>
      <c r="N231" s="131">
        <v>43040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6">
        <v>98</v>
      </c>
      <c r="B232" s="207">
        <v>42998</v>
      </c>
      <c r="C232" s="207"/>
      <c r="D232" s="375" t="s">
        <v>2979</v>
      </c>
      <c r="E232" s="208" t="s">
        <v>623</v>
      </c>
      <c r="F232" s="209">
        <v>75</v>
      </c>
      <c r="G232" s="208"/>
      <c r="H232" s="208">
        <v>90</v>
      </c>
      <c r="I232" s="232">
        <v>90</v>
      </c>
      <c r="J232" s="127" t="s">
        <v>734</v>
      </c>
      <c r="K232" s="128">
        <f t="shared" ref="K232:K237" si="109">H232-F232</f>
        <v>15</v>
      </c>
      <c r="L232" s="129">
        <f t="shared" ref="L232:L237" si="110">K232/F232</f>
        <v>0.2</v>
      </c>
      <c r="M232" s="130" t="s">
        <v>599</v>
      </c>
      <c r="N232" s="131">
        <v>43019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5">
        <v>99</v>
      </c>
      <c r="B233" s="154">
        <v>43011</v>
      </c>
      <c r="C233" s="154"/>
      <c r="D233" s="155" t="s">
        <v>735</v>
      </c>
      <c r="E233" s="156" t="s">
        <v>623</v>
      </c>
      <c r="F233" s="157">
        <v>315</v>
      </c>
      <c r="G233" s="156"/>
      <c r="H233" s="156">
        <v>392</v>
      </c>
      <c r="I233" s="178">
        <v>384</v>
      </c>
      <c r="J233" s="231" t="s">
        <v>736</v>
      </c>
      <c r="K233" s="128">
        <f t="shared" si="109"/>
        <v>77</v>
      </c>
      <c r="L233" s="180">
        <f t="shared" si="110"/>
        <v>0.24444444444444444</v>
      </c>
      <c r="M233" s="181" t="s">
        <v>599</v>
      </c>
      <c r="N233" s="182">
        <v>43017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5">
        <v>100</v>
      </c>
      <c r="B234" s="154">
        <v>43013</v>
      </c>
      <c r="C234" s="154"/>
      <c r="D234" s="155" t="s">
        <v>737</v>
      </c>
      <c r="E234" s="156" t="s">
        <v>623</v>
      </c>
      <c r="F234" s="157">
        <v>145</v>
      </c>
      <c r="G234" s="156"/>
      <c r="H234" s="156">
        <v>179</v>
      </c>
      <c r="I234" s="178">
        <v>180</v>
      </c>
      <c r="J234" s="231" t="s">
        <v>613</v>
      </c>
      <c r="K234" s="128">
        <f t="shared" si="109"/>
        <v>34</v>
      </c>
      <c r="L234" s="180">
        <f t="shared" si="110"/>
        <v>0.23448275862068965</v>
      </c>
      <c r="M234" s="181" t="s">
        <v>599</v>
      </c>
      <c r="N234" s="182">
        <v>43025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5">
        <v>101</v>
      </c>
      <c r="B235" s="154">
        <v>43014</v>
      </c>
      <c r="C235" s="154"/>
      <c r="D235" s="155" t="s">
        <v>339</v>
      </c>
      <c r="E235" s="156" t="s">
        <v>623</v>
      </c>
      <c r="F235" s="157">
        <v>256</v>
      </c>
      <c r="G235" s="156"/>
      <c r="H235" s="156">
        <v>323</v>
      </c>
      <c r="I235" s="178">
        <v>320</v>
      </c>
      <c r="J235" s="231" t="s">
        <v>682</v>
      </c>
      <c r="K235" s="128">
        <f t="shared" si="109"/>
        <v>67</v>
      </c>
      <c r="L235" s="180">
        <f t="shared" si="110"/>
        <v>0.26171875</v>
      </c>
      <c r="M235" s="181" t="s">
        <v>599</v>
      </c>
      <c r="N235" s="182">
        <v>43067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5">
        <v>102</v>
      </c>
      <c r="B236" s="154">
        <v>43017</v>
      </c>
      <c r="C236" s="154"/>
      <c r="D236" s="155" t="s">
        <v>360</v>
      </c>
      <c r="E236" s="156" t="s">
        <v>623</v>
      </c>
      <c r="F236" s="157">
        <v>137.5</v>
      </c>
      <c r="G236" s="156"/>
      <c r="H236" s="156">
        <v>184</v>
      </c>
      <c r="I236" s="178">
        <v>183</v>
      </c>
      <c r="J236" s="179" t="s">
        <v>738</v>
      </c>
      <c r="K236" s="128">
        <f t="shared" si="109"/>
        <v>46.5</v>
      </c>
      <c r="L236" s="180">
        <f t="shared" si="110"/>
        <v>0.33818181818181819</v>
      </c>
      <c r="M236" s="181" t="s">
        <v>599</v>
      </c>
      <c r="N236" s="182">
        <v>43108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103</v>
      </c>
      <c r="B237" s="154">
        <v>43018</v>
      </c>
      <c r="C237" s="154"/>
      <c r="D237" s="155" t="s">
        <v>739</v>
      </c>
      <c r="E237" s="156" t="s">
        <v>623</v>
      </c>
      <c r="F237" s="157">
        <v>125.5</v>
      </c>
      <c r="G237" s="156"/>
      <c r="H237" s="156">
        <v>158</v>
      </c>
      <c r="I237" s="178">
        <v>155</v>
      </c>
      <c r="J237" s="179" t="s">
        <v>740</v>
      </c>
      <c r="K237" s="128">
        <f t="shared" si="109"/>
        <v>32.5</v>
      </c>
      <c r="L237" s="180">
        <f t="shared" si="110"/>
        <v>0.25896414342629481</v>
      </c>
      <c r="M237" s="181" t="s">
        <v>599</v>
      </c>
      <c r="N237" s="182">
        <v>43067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5">
        <v>104</v>
      </c>
      <c r="B238" s="154">
        <v>43018</v>
      </c>
      <c r="C238" s="154"/>
      <c r="D238" s="155" t="s">
        <v>770</v>
      </c>
      <c r="E238" s="156" t="s">
        <v>623</v>
      </c>
      <c r="F238" s="157">
        <v>895</v>
      </c>
      <c r="G238" s="156"/>
      <c r="H238" s="156">
        <v>1122.5</v>
      </c>
      <c r="I238" s="178">
        <v>1078</v>
      </c>
      <c r="J238" s="179" t="s">
        <v>771</v>
      </c>
      <c r="K238" s="128">
        <v>227.5</v>
      </c>
      <c r="L238" s="180">
        <v>0.25418994413407803</v>
      </c>
      <c r="M238" s="181" t="s">
        <v>599</v>
      </c>
      <c r="N238" s="182">
        <v>43117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5">
        <v>105</v>
      </c>
      <c r="B239" s="154">
        <v>43020</v>
      </c>
      <c r="C239" s="154"/>
      <c r="D239" s="155" t="s">
        <v>347</v>
      </c>
      <c r="E239" s="156" t="s">
        <v>623</v>
      </c>
      <c r="F239" s="157">
        <v>525</v>
      </c>
      <c r="G239" s="156"/>
      <c r="H239" s="156">
        <v>629</v>
      </c>
      <c r="I239" s="178">
        <v>629</v>
      </c>
      <c r="J239" s="231" t="s">
        <v>682</v>
      </c>
      <c r="K239" s="128">
        <v>104</v>
      </c>
      <c r="L239" s="180">
        <v>0.19809523809523799</v>
      </c>
      <c r="M239" s="181" t="s">
        <v>599</v>
      </c>
      <c r="N239" s="182">
        <v>43119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5">
        <v>106</v>
      </c>
      <c r="B240" s="154">
        <v>43046</v>
      </c>
      <c r="C240" s="154"/>
      <c r="D240" s="155" t="s">
        <v>393</v>
      </c>
      <c r="E240" s="156" t="s">
        <v>623</v>
      </c>
      <c r="F240" s="157">
        <v>740</v>
      </c>
      <c r="G240" s="156"/>
      <c r="H240" s="156">
        <v>892.5</v>
      </c>
      <c r="I240" s="178">
        <v>900</v>
      </c>
      <c r="J240" s="179" t="s">
        <v>741</v>
      </c>
      <c r="K240" s="128">
        <f>H240-F240</f>
        <v>152.5</v>
      </c>
      <c r="L240" s="180">
        <f>K240/F240</f>
        <v>0.20608108108108109</v>
      </c>
      <c r="M240" s="181" t="s">
        <v>599</v>
      </c>
      <c r="N240" s="182">
        <v>43052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3">
        <v>107</v>
      </c>
      <c r="B241" s="106">
        <v>43073</v>
      </c>
      <c r="C241" s="106"/>
      <c r="D241" s="107" t="s">
        <v>742</v>
      </c>
      <c r="E241" s="108" t="s">
        <v>623</v>
      </c>
      <c r="F241" s="109">
        <v>118.5</v>
      </c>
      <c r="G241" s="108"/>
      <c r="H241" s="108">
        <v>143.5</v>
      </c>
      <c r="I241" s="126">
        <v>145</v>
      </c>
      <c r="J241" s="141" t="s">
        <v>743</v>
      </c>
      <c r="K241" s="128">
        <f>H241-F241</f>
        <v>25</v>
      </c>
      <c r="L241" s="129">
        <f>K241/F241</f>
        <v>0.2109704641350211</v>
      </c>
      <c r="M241" s="130" t="s">
        <v>599</v>
      </c>
      <c r="N241" s="131">
        <v>43097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108</v>
      </c>
      <c r="B242" s="110">
        <v>43090</v>
      </c>
      <c r="C242" s="110"/>
      <c r="D242" s="158" t="s">
        <v>443</v>
      </c>
      <c r="E242" s="112" t="s">
        <v>623</v>
      </c>
      <c r="F242" s="113">
        <v>715</v>
      </c>
      <c r="G242" s="113"/>
      <c r="H242" s="114">
        <v>500</v>
      </c>
      <c r="I242" s="132">
        <v>872</v>
      </c>
      <c r="J242" s="138" t="s">
        <v>744</v>
      </c>
      <c r="K242" s="134">
        <f>H242-F242</f>
        <v>-215</v>
      </c>
      <c r="L242" s="135">
        <f>K242/F242</f>
        <v>-0.30069930069930068</v>
      </c>
      <c r="M242" s="136" t="s">
        <v>663</v>
      </c>
      <c r="N242" s="137">
        <v>43670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3">
        <v>109</v>
      </c>
      <c r="B243" s="106">
        <v>43098</v>
      </c>
      <c r="C243" s="106"/>
      <c r="D243" s="107" t="s">
        <v>735</v>
      </c>
      <c r="E243" s="108" t="s">
        <v>623</v>
      </c>
      <c r="F243" s="109">
        <v>435</v>
      </c>
      <c r="G243" s="108"/>
      <c r="H243" s="108">
        <v>542.5</v>
      </c>
      <c r="I243" s="126">
        <v>539</v>
      </c>
      <c r="J243" s="141" t="s">
        <v>682</v>
      </c>
      <c r="K243" s="128">
        <v>107.5</v>
      </c>
      <c r="L243" s="129">
        <v>0.247126436781609</v>
      </c>
      <c r="M243" s="130" t="s">
        <v>599</v>
      </c>
      <c r="N243" s="131">
        <v>43206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3">
        <v>110</v>
      </c>
      <c r="B244" s="106">
        <v>43098</v>
      </c>
      <c r="C244" s="106"/>
      <c r="D244" s="107" t="s">
        <v>571</v>
      </c>
      <c r="E244" s="108" t="s">
        <v>623</v>
      </c>
      <c r="F244" s="109">
        <v>885</v>
      </c>
      <c r="G244" s="108"/>
      <c r="H244" s="108">
        <v>1090</v>
      </c>
      <c r="I244" s="126">
        <v>1084</v>
      </c>
      <c r="J244" s="141" t="s">
        <v>682</v>
      </c>
      <c r="K244" s="128">
        <v>205</v>
      </c>
      <c r="L244" s="129">
        <v>0.23163841807909599</v>
      </c>
      <c r="M244" s="130" t="s">
        <v>599</v>
      </c>
      <c r="N244" s="131">
        <v>43213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67">
        <v>111</v>
      </c>
      <c r="B245" s="348">
        <v>43192</v>
      </c>
      <c r="C245" s="348"/>
      <c r="D245" s="116" t="s">
        <v>752</v>
      </c>
      <c r="E245" s="351" t="s">
        <v>623</v>
      </c>
      <c r="F245" s="354">
        <v>478.5</v>
      </c>
      <c r="G245" s="351"/>
      <c r="H245" s="351">
        <v>442</v>
      </c>
      <c r="I245" s="357">
        <v>613</v>
      </c>
      <c r="J245" s="384" t="s">
        <v>3403</v>
      </c>
      <c r="K245" s="134">
        <f>H245-F245</f>
        <v>-36.5</v>
      </c>
      <c r="L245" s="135">
        <f>K245/F245</f>
        <v>-7.6280041797283177E-2</v>
      </c>
      <c r="M245" s="136" t="s">
        <v>663</v>
      </c>
      <c r="N245" s="137">
        <v>43762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112</v>
      </c>
      <c r="B246" s="110">
        <v>43194</v>
      </c>
      <c r="C246" s="110"/>
      <c r="D246" s="374" t="s">
        <v>2978</v>
      </c>
      <c r="E246" s="112" t="s">
        <v>623</v>
      </c>
      <c r="F246" s="113">
        <f>141.5-7.3</f>
        <v>134.19999999999999</v>
      </c>
      <c r="G246" s="113"/>
      <c r="H246" s="114">
        <v>77</v>
      </c>
      <c r="I246" s="132">
        <v>180</v>
      </c>
      <c r="J246" s="384" t="s">
        <v>3402</v>
      </c>
      <c r="K246" s="134">
        <f>H246-F246</f>
        <v>-57.199999999999989</v>
      </c>
      <c r="L246" s="135">
        <f>K246/F246</f>
        <v>-0.42622950819672129</v>
      </c>
      <c r="M246" s="136" t="s">
        <v>663</v>
      </c>
      <c r="N246" s="137">
        <v>43522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4">
        <v>113</v>
      </c>
      <c r="B247" s="110">
        <v>43209</v>
      </c>
      <c r="C247" s="110"/>
      <c r="D247" s="111" t="s">
        <v>745</v>
      </c>
      <c r="E247" s="112" t="s">
        <v>623</v>
      </c>
      <c r="F247" s="113">
        <v>430</v>
      </c>
      <c r="G247" s="113"/>
      <c r="H247" s="114">
        <v>220</v>
      </c>
      <c r="I247" s="132">
        <v>537</v>
      </c>
      <c r="J247" s="138" t="s">
        <v>746</v>
      </c>
      <c r="K247" s="134">
        <f>H247-F247</f>
        <v>-210</v>
      </c>
      <c r="L247" s="135">
        <f>K247/F247</f>
        <v>-0.48837209302325579</v>
      </c>
      <c r="M247" s="136" t="s">
        <v>663</v>
      </c>
      <c r="N247" s="137">
        <v>43252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68">
        <v>114</v>
      </c>
      <c r="B248" s="159">
        <v>43220</v>
      </c>
      <c r="C248" s="159"/>
      <c r="D248" s="160" t="s">
        <v>394</v>
      </c>
      <c r="E248" s="161" t="s">
        <v>623</v>
      </c>
      <c r="F248" s="163">
        <v>153.5</v>
      </c>
      <c r="G248" s="163"/>
      <c r="H248" s="163">
        <v>196</v>
      </c>
      <c r="I248" s="163">
        <v>196</v>
      </c>
      <c r="J248" s="359" t="s">
        <v>3494</v>
      </c>
      <c r="K248" s="183">
        <f>H248-F248</f>
        <v>42.5</v>
      </c>
      <c r="L248" s="184">
        <f>K248/F248</f>
        <v>0.27687296416938112</v>
      </c>
      <c r="M248" s="162" t="s">
        <v>599</v>
      </c>
      <c r="N248" s="185">
        <v>43605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4">
        <v>115</v>
      </c>
      <c r="B249" s="110">
        <v>43306</v>
      </c>
      <c r="C249" s="110"/>
      <c r="D249" s="111" t="s">
        <v>768</v>
      </c>
      <c r="E249" s="112" t="s">
        <v>623</v>
      </c>
      <c r="F249" s="113">
        <v>27.5</v>
      </c>
      <c r="G249" s="113"/>
      <c r="H249" s="114">
        <v>13.1</v>
      </c>
      <c r="I249" s="132">
        <v>60</v>
      </c>
      <c r="J249" s="138" t="s">
        <v>772</v>
      </c>
      <c r="K249" s="134">
        <v>-14.4</v>
      </c>
      <c r="L249" s="135">
        <v>-0.52363636363636401</v>
      </c>
      <c r="M249" s="136" t="s">
        <v>663</v>
      </c>
      <c r="N249" s="137">
        <v>43138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67">
        <v>116</v>
      </c>
      <c r="B250" s="348">
        <v>43318</v>
      </c>
      <c r="C250" s="348"/>
      <c r="D250" s="116" t="s">
        <v>747</v>
      </c>
      <c r="E250" s="351" t="s">
        <v>623</v>
      </c>
      <c r="F250" s="351">
        <v>148.5</v>
      </c>
      <c r="G250" s="351"/>
      <c r="H250" s="351">
        <v>102</v>
      </c>
      <c r="I250" s="357">
        <v>182</v>
      </c>
      <c r="J250" s="138" t="s">
        <v>3493</v>
      </c>
      <c r="K250" s="134">
        <f>H250-F250</f>
        <v>-46.5</v>
      </c>
      <c r="L250" s="135">
        <f>K250/F250</f>
        <v>-0.31313131313131315</v>
      </c>
      <c r="M250" s="136" t="s">
        <v>663</v>
      </c>
      <c r="N250" s="137">
        <v>43661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3">
        <v>117</v>
      </c>
      <c r="B251" s="106">
        <v>43335</v>
      </c>
      <c r="C251" s="106"/>
      <c r="D251" s="107" t="s">
        <v>773</v>
      </c>
      <c r="E251" s="108" t="s">
        <v>623</v>
      </c>
      <c r="F251" s="156">
        <v>285</v>
      </c>
      <c r="G251" s="108"/>
      <c r="H251" s="108">
        <v>355</v>
      </c>
      <c r="I251" s="126">
        <v>364</v>
      </c>
      <c r="J251" s="141" t="s">
        <v>774</v>
      </c>
      <c r="K251" s="128">
        <v>70</v>
      </c>
      <c r="L251" s="129">
        <v>0.24561403508771901</v>
      </c>
      <c r="M251" s="130" t="s">
        <v>599</v>
      </c>
      <c r="N251" s="131">
        <v>43455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3">
        <v>118</v>
      </c>
      <c r="B252" s="106">
        <v>43341</v>
      </c>
      <c r="C252" s="106"/>
      <c r="D252" s="107" t="s">
        <v>384</v>
      </c>
      <c r="E252" s="108" t="s">
        <v>623</v>
      </c>
      <c r="F252" s="156">
        <v>525</v>
      </c>
      <c r="G252" s="108"/>
      <c r="H252" s="108">
        <v>585</v>
      </c>
      <c r="I252" s="126">
        <v>635</v>
      </c>
      <c r="J252" s="141" t="s">
        <v>748</v>
      </c>
      <c r="K252" s="128">
        <f t="shared" ref="K252:K264" si="111">H252-F252</f>
        <v>60</v>
      </c>
      <c r="L252" s="129">
        <f t="shared" ref="L252:L264" si="112">K252/F252</f>
        <v>0.11428571428571428</v>
      </c>
      <c r="M252" s="130" t="s">
        <v>599</v>
      </c>
      <c r="N252" s="131">
        <v>43662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3">
        <v>119</v>
      </c>
      <c r="B253" s="106">
        <v>43395</v>
      </c>
      <c r="C253" s="106"/>
      <c r="D253" s="107" t="s">
        <v>368</v>
      </c>
      <c r="E253" s="108" t="s">
        <v>623</v>
      </c>
      <c r="F253" s="156">
        <v>475</v>
      </c>
      <c r="G253" s="108"/>
      <c r="H253" s="108">
        <v>574</v>
      </c>
      <c r="I253" s="126">
        <v>570</v>
      </c>
      <c r="J253" s="141" t="s">
        <v>682</v>
      </c>
      <c r="K253" s="128">
        <f t="shared" si="111"/>
        <v>99</v>
      </c>
      <c r="L253" s="129">
        <f t="shared" si="112"/>
        <v>0.20842105263157895</v>
      </c>
      <c r="M253" s="130" t="s">
        <v>599</v>
      </c>
      <c r="N253" s="131">
        <v>43403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5">
        <v>120</v>
      </c>
      <c r="B254" s="154">
        <v>43397</v>
      </c>
      <c r="C254" s="154"/>
      <c r="D254" s="413" t="s">
        <v>391</v>
      </c>
      <c r="E254" s="156" t="s">
        <v>623</v>
      </c>
      <c r="F254" s="156">
        <v>707.5</v>
      </c>
      <c r="G254" s="156"/>
      <c r="H254" s="156">
        <v>872</v>
      </c>
      <c r="I254" s="178">
        <v>872</v>
      </c>
      <c r="J254" s="179" t="s">
        <v>682</v>
      </c>
      <c r="K254" s="128">
        <f t="shared" si="111"/>
        <v>164.5</v>
      </c>
      <c r="L254" s="180">
        <f t="shared" si="112"/>
        <v>0.23250883392226149</v>
      </c>
      <c r="M254" s="181" t="s">
        <v>599</v>
      </c>
      <c r="N254" s="182">
        <v>43482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5">
        <v>121</v>
      </c>
      <c r="B255" s="154">
        <v>43398</v>
      </c>
      <c r="C255" s="154"/>
      <c r="D255" s="413" t="s">
        <v>348</v>
      </c>
      <c r="E255" s="156" t="s">
        <v>623</v>
      </c>
      <c r="F255" s="156">
        <v>162</v>
      </c>
      <c r="G255" s="156"/>
      <c r="H255" s="156">
        <v>204</v>
      </c>
      <c r="I255" s="178">
        <v>209</v>
      </c>
      <c r="J255" s="179" t="s">
        <v>3492</v>
      </c>
      <c r="K255" s="128">
        <f t="shared" si="111"/>
        <v>42</v>
      </c>
      <c r="L255" s="180">
        <f t="shared" si="112"/>
        <v>0.25925925925925924</v>
      </c>
      <c r="M255" s="181" t="s">
        <v>599</v>
      </c>
      <c r="N255" s="182">
        <v>43539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6">
        <v>122</v>
      </c>
      <c r="B256" s="207">
        <v>43399</v>
      </c>
      <c r="C256" s="207"/>
      <c r="D256" s="155" t="s">
        <v>495</v>
      </c>
      <c r="E256" s="208" t="s">
        <v>623</v>
      </c>
      <c r="F256" s="208">
        <v>240</v>
      </c>
      <c r="G256" s="208"/>
      <c r="H256" s="208">
        <v>297</v>
      </c>
      <c r="I256" s="232">
        <v>297</v>
      </c>
      <c r="J256" s="179" t="s">
        <v>682</v>
      </c>
      <c r="K256" s="233">
        <f t="shared" si="111"/>
        <v>57</v>
      </c>
      <c r="L256" s="234">
        <f t="shared" si="112"/>
        <v>0.23749999999999999</v>
      </c>
      <c r="M256" s="235" t="s">
        <v>599</v>
      </c>
      <c r="N256" s="236">
        <v>43417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3">
        <v>123</v>
      </c>
      <c r="B257" s="106">
        <v>43439</v>
      </c>
      <c r="C257" s="106"/>
      <c r="D257" s="148" t="s">
        <v>749</v>
      </c>
      <c r="E257" s="108" t="s">
        <v>623</v>
      </c>
      <c r="F257" s="108">
        <v>202.5</v>
      </c>
      <c r="G257" s="108"/>
      <c r="H257" s="108">
        <v>255</v>
      </c>
      <c r="I257" s="126">
        <v>252</v>
      </c>
      <c r="J257" s="141" t="s">
        <v>682</v>
      </c>
      <c r="K257" s="128">
        <f t="shared" si="111"/>
        <v>52.5</v>
      </c>
      <c r="L257" s="129">
        <f t="shared" si="112"/>
        <v>0.25925925925925924</v>
      </c>
      <c r="M257" s="130" t="s">
        <v>599</v>
      </c>
      <c r="N257" s="131">
        <v>43542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6">
        <v>124</v>
      </c>
      <c r="B258" s="207">
        <v>43465</v>
      </c>
      <c r="C258" s="106"/>
      <c r="D258" s="413" t="s">
        <v>423</v>
      </c>
      <c r="E258" s="208" t="s">
        <v>623</v>
      </c>
      <c r="F258" s="208">
        <v>710</v>
      </c>
      <c r="G258" s="208"/>
      <c r="H258" s="208">
        <v>866</v>
      </c>
      <c r="I258" s="232">
        <v>866</v>
      </c>
      <c r="J258" s="179" t="s">
        <v>682</v>
      </c>
      <c r="K258" s="128">
        <f t="shared" si="111"/>
        <v>156</v>
      </c>
      <c r="L258" s="129">
        <f t="shared" si="112"/>
        <v>0.21971830985915494</v>
      </c>
      <c r="M258" s="130" t="s">
        <v>599</v>
      </c>
      <c r="N258" s="362">
        <v>43553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6">
        <v>125</v>
      </c>
      <c r="B259" s="207">
        <v>43522</v>
      </c>
      <c r="C259" s="207"/>
      <c r="D259" s="413" t="s">
        <v>141</v>
      </c>
      <c r="E259" s="208" t="s">
        <v>623</v>
      </c>
      <c r="F259" s="208">
        <v>337.25</v>
      </c>
      <c r="G259" s="208"/>
      <c r="H259" s="208">
        <v>398.5</v>
      </c>
      <c r="I259" s="232">
        <v>411</v>
      </c>
      <c r="J259" s="141" t="s">
        <v>3491</v>
      </c>
      <c r="K259" s="128">
        <f t="shared" si="111"/>
        <v>61.25</v>
      </c>
      <c r="L259" s="129">
        <f t="shared" si="112"/>
        <v>0.1816160118606375</v>
      </c>
      <c r="M259" s="130" t="s">
        <v>599</v>
      </c>
      <c r="N259" s="362">
        <v>43760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69">
        <v>126</v>
      </c>
      <c r="B260" s="164">
        <v>43559</v>
      </c>
      <c r="C260" s="164"/>
      <c r="D260" s="165" t="s">
        <v>410</v>
      </c>
      <c r="E260" s="166" t="s">
        <v>623</v>
      </c>
      <c r="F260" s="166">
        <v>130</v>
      </c>
      <c r="G260" s="166"/>
      <c r="H260" s="166">
        <v>65</v>
      </c>
      <c r="I260" s="186">
        <v>158</v>
      </c>
      <c r="J260" s="138" t="s">
        <v>750</v>
      </c>
      <c r="K260" s="134">
        <f t="shared" si="111"/>
        <v>-65</v>
      </c>
      <c r="L260" s="135">
        <f t="shared" si="112"/>
        <v>-0.5</v>
      </c>
      <c r="M260" s="136" t="s">
        <v>663</v>
      </c>
      <c r="N260" s="137">
        <v>43726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70">
        <v>127</v>
      </c>
      <c r="B261" s="187">
        <v>43017</v>
      </c>
      <c r="C261" s="187"/>
      <c r="D261" s="188" t="s">
        <v>169</v>
      </c>
      <c r="E261" s="189" t="s">
        <v>623</v>
      </c>
      <c r="F261" s="190">
        <v>141.5</v>
      </c>
      <c r="G261" s="191"/>
      <c r="H261" s="191">
        <v>183.5</v>
      </c>
      <c r="I261" s="191">
        <v>210</v>
      </c>
      <c r="J261" s="218" t="s">
        <v>3440</v>
      </c>
      <c r="K261" s="219">
        <f t="shared" si="111"/>
        <v>42</v>
      </c>
      <c r="L261" s="220">
        <f t="shared" si="112"/>
        <v>0.29681978798586572</v>
      </c>
      <c r="M261" s="190" t="s">
        <v>599</v>
      </c>
      <c r="N261" s="221">
        <v>43042</v>
      </c>
      <c r="O261" s="57"/>
      <c r="P261" s="16"/>
      <c r="Q261" s="16"/>
      <c r="R261" s="94" t="s">
        <v>751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69">
        <v>128</v>
      </c>
      <c r="B262" s="164">
        <v>43074</v>
      </c>
      <c r="C262" s="164"/>
      <c r="D262" s="165" t="s">
        <v>303</v>
      </c>
      <c r="E262" s="166" t="s">
        <v>623</v>
      </c>
      <c r="F262" s="167">
        <v>172</v>
      </c>
      <c r="G262" s="166"/>
      <c r="H262" s="166">
        <v>155.25</v>
      </c>
      <c r="I262" s="186">
        <v>230</v>
      </c>
      <c r="J262" s="384" t="s">
        <v>3400</v>
      </c>
      <c r="K262" s="134">
        <f t="shared" ref="K262" si="113">H262-F262</f>
        <v>-16.75</v>
      </c>
      <c r="L262" s="135">
        <f t="shared" ref="L262" si="114">K262/F262</f>
        <v>-9.7383720930232565E-2</v>
      </c>
      <c r="M262" s="136" t="s">
        <v>663</v>
      </c>
      <c r="N262" s="137">
        <v>43787</v>
      </c>
      <c r="O262" s="57"/>
      <c r="P262" s="16"/>
      <c r="Q262" s="16"/>
      <c r="R262" s="17" t="s">
        <v>751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70">
        <v>129</v>
      </c>
      <c r="B263" s="187">
        <v>43398</v>
      </c>
      <c r="C263" s="187"/>
      <c r="D263" s="188" t="s">
        <v>104</v>
      </c>
      <c r="E263" s="189" t="s">
        <v>623</v>
      </c>
      <c r="F263" s="191">
        <v>698.5</v>
      </c>
      <c r="G263" s="191"/>
      <c r="H263" s="191">
        <v>850</v>
      </c>
      <c r="I263" s="191">
        <v>890</v>
      </c>
      <c r="J263" s="222" t="s">
        <v>3488</v>
      </c>
      <c r="K263" s="219">
        <f t="shared" si="111"/>
        <v>151.5</v>
      </c>
      <c r="L263" s="220">
        <f t="shared" si="112"/>
        <v>0.21689334287759485</v>
      </c>
      <c r="M263" s="190" t="s">
        <v>599</v>
      </c>
      <c r="N263" s="221">
        <v>43453</v>
      </c>
      <c r="O263" s="57"/>
      <c r="P263" s="16"/>
      <c r="Q263" s="16"/>
      <c r="R263" s="94" t="s">
        <v>751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6">
        <v>130</v>
      </c>
      <c r="B264" s="159">
        <v>42877</v>
      </c>
      <c r="C264" s="159"/>
      <c r="D264" s="160" t="s">
        <v>383</v>
      </c>
      <c r="E264" s="161" t="s">
        <v>623</v>
      </c>
      <c r="F264" s="162">
        <v>127.6</v>
      </c>
      <c r="G264" s="163"/>
      <c r="H264" s="163">
        <v>138</v>
      </c>
      <c r="I264" s="163">
        <v>190</v>
      </c>
      <c r="J264" s="385" t="s">
        <v>3404</v>
      </c>
      <c r="K264" s="183">
        <f t="shared" si="111"/>
        <v>10.400000000000006</v>
      </c>
      <c r="L264" s="184">
        <f t="shared" si="112"/>
        <v>8.1504702194357417E-2</v>
      </c>
      <c r="M264" s="162" t="s">
        <v>599</v>
      </c>
      <c r="N264" s="185">
        <v>43774</v>
      </c>
      <c r="O264" s="57"/>
      <c r="P264" s="16"/>
      <c r="Q264" s="16"/>
      <c r="R264" s="17" t="s">
        <v>753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71">
        <v>131</v>
      </c>
      <c r="B265" s="195">
        <v>43158</v>
      </c>
      <c r="C265" s="195"/>
      <c r="D265" s="192" t="s">
        <v>754</v>
      </c>
      <c r="E265" s="196" t="s">
        <v>623</v>
      </c>
      <c r="F265" s="197">
        <v>317</v>
      </c>
      <c r="G265" s="196"/>
      <c r="H265" s="196"/>
      <c r="I265" s="225">
        <v>398</v>
      </c>
      <c r="J265" s="238" t="s">
        <v>601</v>
      </c>
      <c r="K265" s="194"/>
      <c r="L265" s="193"/>
      <c r="M265" s="224" t="s">
        <v>601</v>
      </c>
      <c r="N265" s="223"/>
      <c r="O265" s="57"/>
      <c r="P265" s="16"/>
      <c r="Q265" s="16"/>
      <c r="R265" s="94" t="s">
        <v>753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69">
        <v>132</v>
      </c>
      <c r="B266" s="164">
        <v>43164</v>
      </c>
      <c r="C266" s="164"/>
      <c r="D266" s="165" t="s">
        <v>135</v>
      </c>
      <c r="E266" s="166" t="s">
        <v>623</v>
      </c>
      <c r="F266" s="167">
        <f>510-14.4</f>
        <v>495.6</v>
      </c>
      <c r="G266" s="166"/>
      <c r="H266" s="166">
        <v>350</v>
      </c>
      <c r="I266" s="186">
        <v>672</v>
      </c>
      <c r="J266" s="384" t="s">
        <v>3461</v>
      </c>
      <c r="K266" s="134">
        <f t="shared" ref="K266" si="115">H266-F266</f>
        <v>-145.60000000000002</v>
      </c>
      <c r="L266" s="135">
        <f t="shared" ref="L266" si="116">K266/F266</f>
        <v>-0.29378531073446329</v>
      </c>
      <c r="M266" s="136" t="s">
        <v>663</v>
      </c>
      <c r="N266" s="137">
        <v>43887</v>
      </c>
      <c r="O266" s="57"/>
      <c r="P266" s="16"/>
      <c r="Q266" s="16"/>
      <c r="R266" s="17" t="s">
        <v>753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369">
        <v>133</v>
      </c>
      <c r="B267" s="164">
        <v>43237</v>
      </c>
      <c r="C267" s="164"/>
      <c r="D267" s="165" t="s">
        <v>489</v>
      </c>
      <c r="E267" s="166" t="s">
        <v>623</v>
      </c>
      <c r="F267" s="167">
        <v>230.3</v>
      </c>
      <c r="G267" s="166"/>
      <c r="H267" s="166">
        <v>102.5</v>
      </c>
      <c r="I267" s="186">
        <v>348</v>
      </c>
      <c r="J267" s="384" t="s">
        <v>3482</v>
      </c>
      <c r="K267" s="134">
        <f t="shared" ref="K267" si="117">H267-F267</f>
        <v>-127.80000000000001</v>
      </c>
      <c r="L267" s="135">
        <f t="shared" ref="L267" si="118">K267/F267</f>
        <v>-0.55492835432045162</v>
      </c>
      <c r="M267" s="136" t="s">
        <v>663</v>
      </c>
      <c r="N267" s="137">
        <v>43896</v>
      </c>
      <c r="O267" s="57"/>
      <c r="P267" s="16"/>
      <c r="Q267" s="16"/>
      <c r="R267" s="17" t="s">
        <v>751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15">
        <v>134</v>
      </c>
      <c r="B268" s="198">
        <v>43258</v>
      </c>
      <c r="C268" s="198"/>
      <c r="D268" s="201" t="s">
        <v>449</v>
      </c>
      <c r="E268" s="199" t="s">
        <v>623</v>
      </c>
      <c r="F268" s="197">
        <f>342.5-5.1</f>
        <v>337.4</v>
      </c>
      <c r="G268" s="199"/>
      <c r="H268" s="199"/>
      <c r="I268" s="226">
        <v>439</v>
      </c>
      <c r="J268" s="238" t="s">
        <v>601</v>
      </c>
      <c r="K268" s="228"/>
      <c r="L268" s="229"/>
      <c r="M268" s="227" t="s">
        <v>601</v>
      </c>
      <c r="N268" s="230"/>
      <c r="O268" s="57"/>
      <c r="P268" s="16"/>
      <c r="Q268" s="16"/>
      <c r="R268" s="94" t="s">
        <v>753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15">
        <v>135</v>
      </c>
      <c r="B269" s="198">
        <v>43285</v>
      </c>
      <c r="C269" s="198"/>
      <c r="D269" s="202" t="s">
        <v>49</v>
      </c>
      <c r="E269" s="199" t="s">
        <v>623</v>
      </c>
      <c r="F269" s="197">
        <f>127.5-5.53</f>
        <v>121.97</v>
      </c>
      <c r="G269" s="199"/>
      <c r="H269" s="199"/>
      <c r="I269" s="226">
        <v>170</v>
      </c>
      <c r="J269" s="238" t="s">
        <v>601</v>
      </c>
      <c r="K269" s="228"/>
      <c r="L269" s="229"/>
      <c r="M269" s="227" t="s">
        <v>601</v>
      </c>
      <c r="N269" s="230"/>
      <c r="O269" s="57"/>
      <c r="P269" s="16"/>
      <c r="Q269" s="16"/>
      <c r="R269" s="342" t="s">
        <v>753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369">
        <v>136</v>
      </c>
      <c r="B270" s="164">
        <v>43294</v>
      </c>
      <c r="C270" s="164"/>
      <c r="D270" s="165" t="s">
        <v>243</v>
      </c>
      <c r="E270" s="166" t="s">
        <v>623</v>
      </c>
      <c r="F270" s="167">
        <v>46.5</v>
      </c>
      <c r="G270" s="166"/>
      <c r="H270" s="166">
        <v>17</v>
      </c>
      <c r="I270" s="186">
        <v>59</v>
      </c>
      <c r="J270" s="384" t="s">
        <v>3460</v>
      </c>
      <c r="K270" s="134">
        <f t="shared" ref="K270" si="119">H270-F270</f>
        <v>-29.5</v>
      </c>
      <c r="L270" s="135">
        <f t="shared" ref="L270" si="120">K270/F270</f>
        <v>-0.63440860215053763</v>
      </c>
      <c r="M270" s="136" t="s">
        <v>663</v>
      </c>
      <c r="N270" s="137">
        <v>43887</v>
      </c>
      <c r="O270" s="57"/>
      <c r="P270" s="16"/>
      <c r="Q270" s="16"/>
      <c r="R270" s="17" t="s">
        <v>751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371">
        <v>137</v>
      </c>
      <c r="B271" s="195">
        <v>43396</v>
      </c>
      <c r="C271" s="195"/>
      <c r="D271" s="202" t="s">
        <v>425</v>
      </c>
      <c r="E271" s="199" t="s">
        <v>623</v>
      </c>
      <c r="F271" s="200">
        <v>156.5</v>
      </c>
      <c r="G271" s="199"/>
      <c r="H271" s="199"/>
      <c r="I271" s="226">
        <v>191</v>
      </c>
      <c r="J271" s="238" t="s">
        <v>601</v>
      </c>
      <c r="K271" s="228"/>
      <c r="L271" s="229"/>
      <c r="M271" s="227" t="s">
        <v>601</v>
      </c>
      <c r="N271" s="230"/>
      <c r="O271" s="57"/>
      <c r="P271" s="16"/>
      <c r="Q271" s="16"/>
      <c r="R271" s="344" t="s">
        <v>751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71">
        <v>138</v>
      </c>
      <c r="B272" s="195">
        <v>43439</v>
      </c>
      <c r="C272" s="195"/>
      <c r="D272" s="202" t="s">
        <v>330</v>
      </c>
      <c r="E272" s="199" t="s">
        <v>623</v>
      </c>
      <c r="F272" s="200">
        <v>259.5</v>
      </c>
      <c r="G272" s="199"/>
      <c r="H272" s="199"/>
      <c r="I272" s="226">
        <v>321</v>
      </c>
      <c r="J272" s="238" t="s">
        <v>601</v>
      </c>
      <c r="K272" s="228"/>
      <c r="L272" s="229"/>
      <c r="M272" s="227" t="s">
        <v>601</v>
      </c>
      <c r="N272" s="230"/>
      <c r="O272" s="16"/>
      <c r="P272" s="16"/>
      <c r="Q272" s="16"/>
      <c r="R272" s="342" t="s">
        <v>753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69">
        <v>139</v>
      </c>
      <c r="B273" s="164">
        <v>43439</v>
      </c>
      <c r="C273" s="164"/>
      <c r="D273" s="165" t="s">
        <v>775</v>
      </c>
      <c r="E273" s="166" t="s">
        <v>623</v>
      </c>
      <c r="F273" s="166">
        <v>715</v>
      </c>
      <c r="G273" s="166"/>
      <c r="H273" s="166">
        <v>445</v>
      </c>
      <c r="I273" s="186">
        <v>840</v>
      </c>
      <c r="J273" s="138" t="s">
        <v>2994</v>
      </c>
      <c r="K273" s="134">
        <f t="shared" ref="K273:K276" si="121">H273-F273</f>
        <v>-270</v>
      </c>
      <c r="L273" s="135">
        <f t="shared" ref="L273:L276" si="122">K273/F273</f>
        <v>-0.3776223776223776</v>
      </c>
      <c r="M273" s="136" t="s">
        <v>663</v>
      </c>
      <c r="N273" s="137">
        <v>43800</v>
      </c>
      <c r="O273" s="57"/>
      <c r="P273" s="16"/>
      <c r="Q273" s="16"/>
      <c r="R273" s="17" t="s">
        <v>751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6">
        <v>140</v>
      </c>
      <c r="B274" s="207">
        <v>43469</v>
      </c>
      <c r="C274" s="207"/>
      <c r="D274" s="155" t="s">
        <v>145</v>
      </c>
      <c r="E274" s="208" t="s">
        <v>623</v>
      </c>
      <c r="F274" s="208">
        <v>875</v>
      </c>
      <c r="G274" s="208"/>
      <c r="H274" s="208">
        <v>1165</v>
      </c>
      <c r="I274" s="232">
        <v>1185</v>
      </c>
      <c r="J274" s="141" t="s">
        <v>3489</v>
      </c>
      <c r="K274" s="128">
        <f t="shared" si="121"/>
        <v>290</v>
      </c>
      <c r="L274" s="129">
        <f t="shared" si="122"/>
        <v>0.33142857142857141</v>
      </c>
      <c r="M274" s="130" t="s">
        <v>599</v>
      </c>
      <c r="N274" s="362">
        <v>43847</v>
      </c>
      <c r="O274" s="57"/>
      <c r="P274" s="16"/>
      <c r="Q274" s="16"/>
      <c r="R274" s="17" t="s">
        <v>751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6">
        <v>141</v>
      </c>
      <c r="B275" s="207">
        <v>43559</v>
      </c>
      <c r="C275" s="207"/>
      <c r="D275" s="413" t="s">
        <v>345</v>
      </c>
      <c r="E275" s="208" t="s">
        <v>623</v>
      </c>
      <c r="F275" s="208">
        <f>387-14.63</f>
        <v>372.37</v>
      </c>
      <c r="G275" s="208"/>
      <c r="H275" s="208">
        <v>490</v>
      </c>
      <c r="I275" s="232">
        <v>490</v>
      </c>
      <c r="J275" s="141" t="s">
        <v>682</v>
      </c>
      <c r="K275" s="128">
        <f t="shared" si="121"/>
        <v>117.63</v>
      </c>
      <c r="L275" s="129">
        <f t="shared" si="122"/>
        <v>0.31589548030185027</v>
      </c>
      <c r="M275" s="130" t="s">
        <v>599</v>
      </c>
      <c r="N275" s="362">
        <v>43850</v>
      </c>
      <c r="O275" s="57"/>
      <c r="P275" s="16"/>
      <c r="Q275" s="16"/>
      <c r="R275" s="17" t="s">
        <v>751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69">
        <v>142</v>
      </c>
      <c r="B276" s="164">
        <v>43578</v>
      </c>
      <c r="C276" s="164"/>
      <c r="D276" s="165" t="s">
        <v>776</v>
      </c>
      <c r="E276" s="166" t="s">
        <v>600</v>
      </c>
      <c r="F276" s="166">
        <v>220</v>
      </c>
      <c r="G276" s="166"/>
      <c r="H276" s="166">
        <v>127.5</v>
      </c>
      <c r="I276" s="186">
        <v>284</v>
      </c>
      <c r="J276" s="384" t="s">
        <v>3483</v>
      </c>
      <c r="K276" s="134">
        <f t="shared" si="121"/>
        <v>-92.5</v>
      </c>
      <c r="L276" s="135">
        <f t="shared" si="122"/>
        <v>-0.42045454545454547</v>
      </c>
      <c r="M276" s="136" t="s">
        <v>663</v>
      </c>
      <c r="N276" s="137">
        <v>43896</v>
      </c>
      <c r="O276" s="57"/>
      <c r="P276" s="16"/>
      <c r="Q276" s="16"/>
      <c r="R276" s="17" t="s">
        <v>751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6">
        <v>143</v>
      </c>
      <c r="B277" s="207">
        <v>43622</v>
      </c>
      <c r="C277" s="207"/>
      <c r="D277" s="413" t="s">
        <v>496</v>
      </c>
      <c r="E277" s="208" t="s">
        <v>600</v>
      </c>
      <c r="F277" s="208">
        <v>332.8</v>
      </c>
      <c r="G277" s="208"/>
      <c r="H277" s="208">
        <v>405</v>
      </c>
      <c r="I277" s="232">
        <v>419</v>
      </c>
      <c r="J277" s="141" t="s">
        <v>3490</v>
      </c>
      <c r="K277" s="128">
        <f t="shared" ref="K277" si="123">H277-F277</f>
        <v>72.199999999999989</v>
      </c>
      <c r="L277" s="129">
        <f t="shared" ref="L277" si="124">K277/F277</f>
        <v>0.21694711538461534</v>
      </c>
      <c r="M277" s="130" t="s">
        <v>599</v>
      </c>
      <c r="N277" s="362">
        <v>43860</v>
      </c>
      <c r="O277" s="57"/>
      <c r="P277" s="16"/>
      <c r="Q277" s="16"/>
      <c r="R277" s="17" t="s">
        <v>751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144">
        <v>144</v>
      </c>
      <c r="B278" s="143">
        <v>43641</v>
      </c>
      <c r="C278" s="143"/>
      <c r="D278" s="144" t="s">
        <v>139</v>
      </c>
      <c r="E278" s="145" t="s">
        <v>623</v>
      </c>
      <c r="F278" s="146">
        <v>386</v>
      </c>
      <c r="G278" s="147"/>
      <c r="H278" s="147">
        <v>395</v>
      </c>
      <c r="I278" s="147">
        <v>452</v>
      </c>
      <c r="J278" s="170" t="s">
        <v>3405</v>
      </c>
      <c r="K278" s="171">
        <f t="shared" ref="K278" si="125">H278-F278</f>
        <v>9</v>
      </c>
      <c r="L278" s="172">
        <f t="shared" ref="L278" si="126">K278/F278</f>
        <v>2.3316062176165803E-2</v>
      </c>
      <c r="M278" s="173" t="s">
        <v>708</v>
      </c>
      <c r="N278" s="174">
        <v>43868</v>
      </c>
      <c r="O278" s="16"/>
      <c r="P278" s="16"/>
      <c r="Q278" s="16"/>
      <c r="R278" s="344" t="s">
        <v>751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72">
        <v>145</v>
      </c>
      <c r="B279" s="195">
        <v>43707</v>
      </c>
      <c r="C279" s="195"/>
      <c r="D279" s="202" t="s">
        <v>260</v>
      </c>
      <c r="E279" s="199" t="s">
        <v>623</v>
      </c>
      <c r="F279" s="199" t="s">
        <v>755</v>
      </c>
      <c r="G279" s="199"/>
      <c r="H279" s="199"/>
      <c r="I279" s="226">
        <v>190</v>
      </c>
      <c r="J279" s="238" t="s">
        <v>601</v>
      </c>
      <c r="K279" s="228"/>
      <c r="L279" s="229"/>
      <c r="M279" s="358" t="s">
        <v>601</v>
      </c>
      <c r="N279" s="230"/>
      <c r="O279" s="16"/>
      <c r="P279" s="16"/>
      <c r="Q279" s="16"/>
      <c r="R279" s="344" t="s">
        <v>751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6">
        <v>146</v>
      </c>
      <c r="B280" s="207">
        <v>43731</v>
      </c>
      <c r="C280" s="207"/>
      <c r="D280" s="155" t="s">
        <v>440</v>
      </c>
      <c r="E280" s="208" t="s">
        <v>623</v>
      </c>
      <c r="F280" s="208">
        <v>235</v>
      </c>
      <c r="G280" s="208"/>
      <c r="H280" s="208">
        <v>295</v>
      </c>
      <c r="I280" s="232">
        <v>296</v>
      </c>
      <c r="J280" s="141" t="s">
        <v>3147</v>
      </c>
      <c r="K280" s="128">
        <f t="shared" ref="K280" si="127">H280-F280</f>
        <v>60</v>
      </c>
      <c r="L280" s="129">
        <f t="shared" ref="L280" si="128">K280/F280</f>
        <v>0.25531914893617019</v>
      </c>
      <c r="M280" s="130" t="s">
        <v>599</v>
      </c>
      <c r="N280" s="362">
        <v>43844</v>
      </c>
      <c r="O280" s="57"/>
      <c r="P280" s="16"/>
      <c r="Q280" s="16"/>
      <c r="R280" s="17" t="s">
        <v>751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6">
        <v>147</v>
      </c>
      <c r="B281" s="207">
        <v>43752</v>
      </c>
      <c r="C281" s="207"/>
      <c r="D281" s="155" t="s">
        <v>2977</v>
      </c>
      <c r="E281" s="208" t="s">
        <v>623</v>
      </c>
      <c r="F281" s="208">
        <v>277.5</v>
      </c>
      <c r="G281" s="208"/>
      <c r="H281" s="208">
        <v>333</v>
      </c>
      <c r="I281" s="232">
        <v>333</v>
      </c>
      <c r="J281" s="141" t="s">
        <v>3148</v>
      </c>
      <c r="K281" s="128">
        <f t="shared" ref="K281" si="129">H281-F281</f>
        <v>55.5</v>
      </c>
      <c r="L281" s="129">
        <f t="shared" ref="L281" si="130">K281/F281</f>
        <v>0.2</v>
      </c>
      <c r="M281" s="130" t="s">
        <v>599</v>
      </c>
      <c r="N281" s="362">
        <v>43846</v>
      </c>
      <c r="O281" s="57"/>
      <c r="P281" s="16"/>
      <c r="Q281" s="16"/>
      <c r="R281" s="17" t="s">
        <v>753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6">
        <v>148</v>
      </c>
      <c r="B282" s="207">
        <v>43752</v>
      </c>
      <c r="C282" s="207"/>
      <c r="D282" s="155" t="s">
        <v>2976</v>
      </c>
      <c r="E282" s="208" t="s">
        <v>623</v>
      </c>
      <c r="F282" s="208">
        <v>930</v>
      </c>
      <c r="G282" s="208"/>
      <c r="H282" s="208">
        <v>1165</v>
      </c>
      <c r="I282" s="232">
        <v>1200</v>
      </c>
      <c r="J282" s="141" t="s">
        <v>3150</v>
      </c>
      <c r="K282" s="128">
        <f t="shared" ref="K282" si="131">H282-F282</f>
        <v>235</v>
      </c>
      <c r="L282" s="129">
        <f t="shared" ref="L282" si="132">K282/F282</f>
        <v>0.25268817204301075</v>
      </c>
      <c r="M282" s="130" t="s">
        <v>599</v>
      </c>
      <c r="N282" s="362">
        <v>43847</v>
      </c>
      <c r="O282" s="57"/>
      <c r="P282" s="16"/>
      <c r="Q282" s="16"/>
      <c r="R282" s="17" t="s">
        <v>753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71">
        <v>149</v>
      </c>
      <c r="B283" s="347">
        <v>43753</v>
      </c>
      <c r="C283" s="212"/>
      <c r="D283" s="373" t="s">
        <v>2975</v>
      </c>
      <c r="E283" s="350" t="s">
        <v>623</v>
      </c>
      <c r="F283" s="353">
        <v>111</v>
      </c>
      <c r="G283" s="350"/>
      <c r="H283" s="350"/>
      <c r="I283" s="356">
        <v>141</v>
      </c>
      <c r="J283" s="238" t="s">
        <v>601</v>
      </c>
      <c r="K283" s="238"/>
      <c r="L283" s="123"/>
      <c r="M283" s="361" t="s">
        <v>601</v>
      </c>
      <c r="N283" s="240"/>
      <c r="O283" s="16"/>
      <c r="P283" s="16"/>
      <c r="Q283" s="16"/>
      <c r="R283" s="344" t="s">
        <v>751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6">
        <v>150</v>
      </c>
      <c r="B284" s="207">
        <v>43753</v>
      </c>
      <c r="C284" s="207"/>
      <c r="D284" s="155" t="s">
        <v>2974</v>
      </c>
      <c r="E284" s="208" t="s">
        <v>623</v>
      </c>
      <c r="F284" s="209">
        <v>296</v>
      </c>
      <c r="G284" s="208"/>
      <c r="H284" s="208">
        <v>370</v>
      </c>
      <c r="I284" s="232">
        <v>370</v>
      </c>
      <c r="J284" s="141" t="s">
        <v>682</v>
      </c>
      <c r="K284" s="128">
        <f t="shared" ref="K284" si="133">H284-F284</f>
        <v>74</v>
      </c>
      <c r="L284" s="129">
        <f t="shared" ref="L284" si="134">K284/F284</f>
        <v>0.25</v>
      </c>
      <c r="M284" s="130" t="s">
        <v>599</v>
      </c>
      <c r="N284" s="362">
        <v>43853</v>
      </c>
      <c r="O284" s="57"/>
      <c r="P284" s="16"/>
      <c r="Q284" s="16"/>
      <c r="R284" s="17" t="s">
        <v>753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372">
        <v>151</v>
      </c>
      <c r="B285" s="211">
        <v>43754</v>
      </c>
      <c r="C285" s="211"/>
      <c r="D285" s="192" t="s">
        <v>2973</v>
      </c>
      <c r="E285" s="349" t="s">
        <v>623</v>
      </c>
      <c r="F285" s="352" t="s">
        <v>2939</v>
      </c>
      <c r="G285" s="349"/>
      <c r="H285" s="349"/>
      <c r="I285" s="355">
        <v>344</v>
      </c>
      <c r="J285" s="238" t="s">
        <v>601</v>
      </c>
      <c r="K285" s="241"/>
      <c r="L285" s="360"/>
      <c r="M285" s="343" t="s">
        <v>601</v>
      </c>
      <c r="N285" s="363"/>
      <c r="O285" s="16"/>
      <c r="P285" s="16"/>
      <c r="Q285" s="16"/>
      <c r="R285" s="344" t="s">
        <v>751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346">
        <v>152</v>
      </c>
      <c r="B286" s="212">
        <v>43832</v>
      </c>
      <c r="C286" s="212"/>
      <c r="D286" s="216" t="s">
        <v>2253</v>
      </c>
      <c r="E286" s="213" t="s">
        <v>623</v>
      </c>
      <c r="F286" s="214" t="s">
        <v>3135</v>
      </c>
      <c r="G286" s="213"/>
      <c r="H286" s="213"/>
      <c r="I286" s="237">
        <v>590</v>
      </c>
      <c r="J286" s="238" t="s">
        <v>601</v>
      </c>
      <c r="K286" s="238"/>
      <c r="L286" s="123"/>
      <c r="M286" s="343" t="s">
        <v>601</v>
      </c>
      <c r="N286" s="240"/>
      <c r="O286" s="16"/>
      <c r="P286" s="16"/>
      <c r="Q286" s="16"/>
      <c r="R286" s="344" t="s">
        <v>753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6">
        <v>153</v>
      </c>
      <c r="B287" s="207">
        <v>43966</v>
      </c>
      <c r="C287" s="207"/>
      <c r="D287" s="155" t="s">
        <v>65</v>
      </c>
      <c r="E287" s="208" t="s">
        <v>623</v>
      </c>
      <c r="F287" s="209">
        <v>67.5</v>
      </c>
      <c r="G287" s="208"/>
      <c r="H287" s="208">
        <v>86</v>
      </c>
      <c r="I287" s="232">
        <v>86</v>
      </c>
      <c r="J287" s="141" t="s">
        <v>3628</v>
      </c>
      <c r="K287" s="128">
        <f t="shared" ref="K287" si="135">H287-F287</f>
        <v>18.5</v>
      </c>
      <c r="L287" s="129">
        <f t="shared" ref="L287" si="136">K287/F287</f>
        <v>0.27407407407407408</v>
      </c>
      <c r="M287" s="130" t="s">
        <v>599</v>
      </c>
      <c r="N287" s="362">
        <v>44008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10">
        <v>154</v>
      </c>
      <c r="B288" s="3">
        <v>44035</v>
      </c>
      <c r="C288" s="212"/>
      <c r="D288" s="216" t="s">
        <v>495</v>
      </c>
      <c r="E288" s="213" t="s">
        <v>623</v>
      </c>
      <c r="F288" s="214" t="s">
        <v>3633</v>
      </c>
      <c r="G288" s="213"/>
      <c r="H288" s="213"/>
      <c r="I288" s="237">
        <v>296</v>
      </c>
      <c r="J288" s="238" t="s">
        <v>601</v>
      </c>
      <c r="K288" s="238"/>
      <c r="L288" s="123"/>
      <c r="M288" s="239"/>
      <c r="N288" s="240"/>
      <c r="O288" s="16"/>
      <c r="P288" s="16"/>
      <c r="Q288" s="16"/>
      <c r="R288" s="344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10"/>
      <c r="B289" s="212"/>
      <c r="C289" s="212"/>
      <c r="D289" s="216"/>
      <c r="E289" s="213"/>
      <c r="F289" s="214"/>
      <c r="G289" s="213"/>
      <c r="H289" s="213"/>
      <c r="I289" s="237"/>
      <c r="J289" s="238"/>
      <c r="K289" s="238"/>
      <c r="L289" s="123"/>
      <c r="M289" s="239"/>
      <c r="N289" s="240"/>
      <c r="O289" s="16"/>
      <c r="P289" s="16"/>
      <c r="Q289" s="16"/>
      <c r="R289" s="344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10"/>
      <c r="B290" s="212"/>
      <c r="C290" s="212"/>
      <c r="D290" s="216"/>
      <c r="E290" s="213"/>
      <c r="F290" s="214"/>
      <c r="G290" s="213"/>
      <c r="H290" s="213"/>
      <c r="I290" s="237"/>
      <c r="J290" s="238"/>
      <c r="K290" s="238"/>
      <c r="L290" s="123"/>
      <c r="M290" s="239"/>
      <c r="N290" s="240"/>
      <c r="O290" s="16"/>
      <c r="P290" s="16"/>
      <c r="Q290" s="16"/>
      <c r="R290" s="344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10"/>
      <c r="B291" s="212"/>
      <c r="C291" s="212"/>
      <c r="D291" s="216"/>
      <c r="E291" s="213"/>
      <c r="F291" s="214"/>
      <c r="G291" s="213"/>
      <c r="H291" s="213"/>
      <c r="I291" s="237"/>
      <c r="J291" s="238"/>
      <c r="K291" s="238"/>
      <c r="L291" s="123"/>
      <c r="M291" s="239"/>
      <c r="N291" s="240"/>
      <c r="O291" s="16"/>
      <c r="P291" s="16"/>
      <c r="Q291" s="16"/>
      <c r="R291" s="344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10"/>
      <c r="B292" s="212"/>
      <c r="C292" s="212"/>
      <c r="D292" s="216"/>
      <c r="E292" s="213"/>
      <c r="F292" s="214"/>
      <c r="G292" s="213"/>
      <c r="H292" s="213"/>
      <c r="I292" s="237"/>
      <c r="J292" s="238"/>
      <c r="K292" s="238"/>
      <c r="L292" s="123"/>
      <c r="M292" s="239"/>
      <c r="N292" s="240"/>
      <c r="O292" s="16"/>
      <c r="P292" s="16"/>
      <c r="Q292" s="16"/>
      <c r="R292" s="344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10"/>
      <c r="B293" s="212"/>
      <c r="C293" s="212"/>
      <c r="D293" s="216"/>
      <c r="E293" s="213"/>
      <c r="F293" s="214"/>
      <c r="G293" s="213"/>
      <c r="H293" s="213"/>
      <c r="I293" s="237"/>
      <c r="J293" s="238"/>
      <c r="K293" s="238"/>
      <c r="L293" s="123"/>
      <c r="M293" s="239"/>
      <c r="N293" s="240"/>
      <c r="O293" s="16"/>
      <c r="P293" s="16"/>
      <c r="Q293" s="16"/>
      <c r="R293" s="344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10"/>
      <c r="B294" s="212"/>
      <c r="C294" s="212"/>
      <c r="D294" s="216"/>
      <c r="E294" s="213"/>
      <c r="F294" s="214"/>
      <c r="G294" s="213"/>
      <c r="H294" s="213"/>
      <c r="I294" s="237"/>
      <c r="J294" s="238"/>
      <c r="K294" s="238"/>
      <c r="L294" s="123"/>
      <c r="M294" s="239"/>
      <c r="N294" s="240"/>
      <c r="O294" s="16"/>
      <c r="P294" s="16"/>
      <c r="Q294" s="16"/>
      <c r="R294" s="344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10"/>
      <c r="B295" s="212"/>
      <c r="C295" s="212"/>
      <c r="D295" s="216"/>
      <c r="E295" s="213"/>
      <c r="F295" s="214"/>
      <c r="G295" s="213"/>
      <c r="H295" s="213"/>
      <c r="I295" s="237"/>
      <c r="J295" s="238"/>
      <c r="K295" s="238"/>
      <c r="L295" s="123"/>
      <c r="M295" s="239"/>
      <c r="N295" s="240"/>
      <c r="O295" s="16"/>
      <c r="P295" s="16"/>
      <c r="Q295" s="16"/>
      <c r="R295" s="344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10"/>
      <c r="B296" s="212"/>
      <c r="C296" s="212"/>
      <c r="D296" s="216"/>
      <c r="E296" s="213"/>
      <c r="F296" s="214"/>
      <c r="G296" s="213"/>
      <c r="H296" s="213"/>
      <c r="I296" s="237"/>
      <c r="J296" s="238"/>
      <c r="K296" s="238"/>
      <c r="L296" s="123"/>
      <c r="M296" s="239"/>
      <c r="N296" s="240"/>
      <c r="O296" s="16"/>
      <c r="P296" s="16"/>
      <c r="R296" s="344"/>
    </row>
    <row r="297" spans="1:26">
      <c r="A297" s="210"/>
      <c r="B297" s="212"/>
      <c r="C297" s="212"/>
      <c r="D297" s="216"/>
      <c r="E297" s="213"/>
      <c r="F297" s="214"/>
      <c r="G297" s="213"/>
      <c r="H297" s="213"/>
      <c r="I297" s="237"/>
      <c r="J297" s="238"/>
      <c r="K297" s="238"/>
      <c r="L297" s="123"/>
      <c r="M297" s="239"/>
      <c r="N297" s="240"/>
      <c r="O297" s="16"/>
      <c r="P297" s="16"/>
      <c r="R297" s="344"/>
    </row>
    <row r="298" spans="1:26">
      <c r="A298" s="210"/>
      <c r="B298" s="212"/>
      <c r="C298" s="212"/>
      <c r="D298" s="216"/>
      <c r="E298" s="213"/>
      <c r="F298" s="214"/>
      <c r="G298" s="213"/>
      <c r="H298" s="213"/>
      <c r="I298" s="237"/>
      <c r="J298" s="238"/>
      <c r="K298" s="238"/>
      <c r="L298" s="123"/>
      <c r="M298" s="239"/>
      <c r="N298" s="240"/>
      <c r="O298" s="16"/>
      <c r="P298" s="16"/>
      <c r="R298" s="344"/>
    </row>
    <row r="299" spans="1:26">
      <c r="A299" s="210"/>
      <c r="B299" s="212"/>
      <c r="C299" s="212"/>
      <c r="D299" s="216"/>
      <c r="E299" s="213"/>
      <c r="F299" s="214"/>
      <c r="G299" s="213"/>
      <c r="H299" s="213"/>
      <c r="I299" s="237"/>
      <c r="J299" s="238"/>
      <c r="K299" s="238"/>
      <c r="L299" s="123"/>
      <c r="M299" s="239"/>
      <c r="N299" s="240"/>
      <c r="O299" s="16"/>
      <c r="P299" s="16"/>
      <c r="R299" s="344"/>
    </row>
    <row r="300" spans="1:26">
      <c r="A300" s="210"/>
      <c r="B300" s="200" t="s">
        <v>2980</v>
      </c>
      <c r="O300" s="16"/>
      <c r="P300" s="16"/>
      <c r="R300" s="344"/>
    </row>
    <row r="301" spans="1:26">
      <c r="R301" s="242"/>
    </row>
    <row r="302" spans="1:26">
      <c r="R302" s="242"/>
    </row>
    <row r="303" spans="1:26">
      <c r="R303" s="242"/>
    </row>
    <row r="304" spans="1:26">
      <c r="R304" s="242"/>
    </row>
    <row r="305" spans="1:18">
      <c r="R305" s="242"/>
    </row>
    <row r="306" spans="1:18">
      <c r="R306" s="242"/>
    </row>
    <row r="307" spans="1:18">
      <c r="R307" s="242"/>
    </row>
    <row r="308" spans="1:18">
      <c r="R308" s="242"/>
    </row>
    <row r="309" spans="1:18">
      <c r="R309" s="242"/>
    </row>
    <row r="310" spans="1:18">
      <c r="R310" s="242"/>
    </row>
    <row r="311" spans="1:18">
      <c r="R311" s="242"/>
    </row>
    <row r="317" spans="1:18">
      <c r="A317" s="217"/>
    </row>
    <row r="318" spans="1:18">
      <c r="A318" s="217"/>
    </row>
    <row r="319" spans="1:18">
      <c r="A319" s="213"/>
    </row>
  </sheetData>
  <autoFilter ref="R1:R319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2020-09-17T03:01:43Z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