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F&amp;O)'!$R$1:$R$319</definedName>
  </definedNames>
  <calcPr calcId="191029"/>
</workbook>
</file>

<file path=xl/calcChain.xml><?xml version="1.0" encoding="utf-8"?>
<calcChain xmlns="http://schemas.openxmlformats.org/spreadsheetml/2006/main">
  <c r="K103" i="6" l="1"/>
  <c r="M103" i="6" s="1"/>
  <c r="L29" i="6"/>
  <c r="K29" i="6"/>
  <c r="L20" i="6"/>
  <c r="K20" i="6"/>
  <c r="M20" i="6" s="1"/>
  <c r="L27" i="6"/>
  <c r="K27" i="6"/>
  <c r="K97" i="6"/>
  <c r="M97" i="6" s="1"/>
  <c r="K101" i="6"/>
  <c r="M101" i="6" s="1"/>
  <c r="L21" i="6"/>
  <c r="K21" i="6"/>
  <c r="K311" i="6"/>
  <c r="L311" i="6" s="1"/>
  <c r="K100" i="6"/>
  <c r="M100" i="6" s="1"/>
  <c r="K99" i="6"/>
  <c r="M99" i="6" s="1"/>
  <c r="P28" i="6"/>
  <c r="K98" i="6"/>
  <c r="M98" i="6" s="1"/>
  <c r="L26" i="6"/>
  <c r="K26" i="6"/>
  <c r="L14" i="6"/>
  <c r="K14" i="6"/>
  <c r="M14" i="6" s="1"/>
  <c r="L75" i="6"/>
  <c r="K75" i="6"/>
  <c r="L51" i="6"/>
  <c r="K51" i="6"/>
  <c r="M51" i="6" s="1"/>
  <c r="M27" i="6" l="1"/>
  <c r="M29" i="6"/>
  <c r="M26" i="6"/>
  <c r="M21" i="6"/>
  <c r="M75" i="6"/>
  <c r="L22" i="6"/>
  <c r="K22" i="6"/>
  <c r="K96" i="6"/>
  <c r="M96" i="6" s="1"/>
  <c r="L73" i="6"/>
  <c r="K73" i="6"/>
  <c r="K95" i="6"/>
  <c r="M95" i="6" s="1"/>
  <c r="L49" i="6"/>
  <c r="K49" i="6"/>
  <c r="L12" i="6"/>
  <c r="K12" i="6"/>
  <c r="L74" i="6"/>
  <c r="K74" i="6"/>
  <c r="L44" i="6"/>
  <c r="K44" i="6"/>
  <c r="M22" i="6" l="1"/>
  <c r="M44" i="6"/>
  <c r="M73" i="6"/>
  <c r="M49" i="6"/>
  <c r="M12" i="6"/>
  <c r="M74" i="6"/>
  <c r="L48" i="6"/>
  <c r="K48" i="6"/>
  <c r="K94" i="6"/>
  <c r="M94" i="6" s="1"/>
  <c r="K93" i="6"/>
  <c r="M93" i="6" s="1"/>
  <c r="L71" i="6"/>
  <c r="K71" i="6"/>
  <c r="L72" i="6"/>
  <c r="K72" i="6"/>
  <c r="L70" i="6"/>
  <c r="K70" i="6"/>
  <c r="K91" i="6"/>
  <c r="M91" i="6" s="1"/>
  <c r="M48" i="6" l="1"/>
  <c r="M71" i="6"/>
  <c r="M72" i="6"/>
  <c r="M70" i="6"/>
  <c r="P24" i="6"/>
  <c r="P25" i="6"/>
  <c r="K92" i="6"/>
  <c r="M92" i="6" s="1"/>
  <c r="L11" i="6"/>
  <c r="K11" i="6"/>
  <c r="L65" i="6"/>
  <c r="K65" i="6"/>
  <c r="L109" i="6"/>
  <c r="K109" i="6"/>
  <c r="L46" i="6"/>
  <c r="L47" i="6"/>
  <c r="M65" i="6" l="1"/>
  <c r="M109" i="6"/>
  <c r="M11" i="6"/>
  <c r="L6" i="2"/>
  <c r="K6" i="3"/>
  <c r="L69" i="6"/>
  <c r="K69" i="6"/>
  <c r="L68" i="6"/>
  <c r="K68" i="6"/>
  <c r="L67" i="6"/>
  <c r="K67" i="6"/>
  <c r="M67" i="6" l="1"/>
  <c r="M68" i="6"/>
  <c r="M69" i="6"/>
  <c r="L17" i="6"/>
  <c r="L16" i="6"/>
  <c r="L10" i="6"/>
  <c r="L45" i="6"/>
  <c r="L43" i="6"/>
  <c r="L66" i="6"/>
  <c r="L64" i="6"/>
  <c r="L63" i="6"/>
  <c r="L62" i="6"/>
  <c r="L61" i="6"/>
  <c r="P18" i="6" l="1"/>
  <c r="P23" i="6"/>
  <c r="K43" i="6"/>
  <c r="M43" i="6" s="1"/>
  <c r="K66" i="6"/>
  <c r="M66" i="6" l="1"/>
  <c r="K90" i="6"/>
  <c r="M90" i="6" s="1"/>
  <c r="K64" i="6"/>
  <c r="K47" i="6"/>
  <c r="K83" i="6"/>
  <c r="M83" i="6" s="1"/>
  <c r="K86" i="6"/>
  <c r="M86" i="6" s="1"/>
  <c r="K89" i="6"/>
  <c r="M89" i="6" s="1"/>
  <c r="K88" i="6"/>
  <c r="M88" i="6" s="1"/>
  <c r="M64" i="6" l="1"/>
  <c r="M47" i="6"/>
  <c r="K85" i="6"/>
  <c r="M85" i="6" s="1"/>
  <c r="K87" i="6"/>
  <c r="M87" i="6" s="1"/>
  <c r="K16" i="6"/>
  <c r="K63" i="6"/>
  <c r="K17" i="6"/>
  <c r="K61" i="6"/>
  <c r="K84" i="6"/>
  <c r="M84" i="6" s="1"/>
  <c r="M17" i="6" l="1"/>
  <c r="M16" i="6"/>
  <c r="M63" i="6"/>
  <c r="M61" i="6"/>
  <c r="K46" i="6"/>
  <c r="P19" i="6"/>
  <c r="K10" i="6"/>
  <c r="M10" i="6" l="1"/>
  <c r="M46" i="6"/>
  <c r="K45" i="6"/>
  <c r="M45" i="6" s="1"/>
  <c r="K62" i="6"/>
  <c r="M62" i="6" l="1"/>
  <c r="D7" i="5"/>
  <c r="M7" i="6"/>
  <c r="P15" i="6" l="1"/>
  <c r="P13" i="6" l="1"/>
  <c r="K306" i="6" l="1"/>
  <c r="L306" i="6" s="1"/>
  <c r="K303" i="6" l="1"/>
  <c r="L303" i="6" s="1"/>
  <c r="K307" i="6" l="1"/>
  <c r="L307" i="6" s="1"/>
  <c r="K302" i="6"/>
  <c r="L302" i="6" s="1"/>
  <c r="K301" i="6"/>
  <c r="L301" i="6" s="1"/>
  <c r="K299" i="6"/>
  <c r="L299" i="6" s="1"/>
  <c r="H297" i="6"/>
  <c r="K297" i="6" s="1"/>
  <c r="L297" i="6" s="1"/>
  <c r="K296" i="6"/>
  <c r="L296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F258" i="6"/>
  <c r="K258" i="6" s="1"/>
  <c r="L258" i="6" s="1"/>
  <c r="K257" i="6"/>
  <c r="L257" i="6" s="1"/>
  <c r="F256" i="6"/>
  <c r="K256" i="6" s="1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8" i="6"/>
  <c r="L238" i="6" s="1"/>
  <c r="K237" i="6"/>
  <c r="L237" i="6" s="1"/>
  <c r="F236" i="6"/>
  <c r="K236" i="6" s="1"/>
  <c r="L236" i="6" s="1"/>
  <c r="K235" i="6"/>
  <c r="L235" i="6" s="1"/>
  <c r="K232" i="6"/>
  <c r="L232" i="6" s="1"/>
  <c r="K231" i="6"/>
  <c r="L231" i="6" s="1"/>
  <c r="K230" i="6"/>
  <c r="L230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8" i="6"/>
  <c r="L208" i="6" s="1"/>
  <c r="K206" i="6"/>
  <c r="L206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F188" i="6"/>
  <c r="K188" i="6" s="1"/>
  <c r="L188" i="6" s="1"/>
  <c r="H187" i="6"/>
  <c r="K187" i="6" s="1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H153" i="6"/>
  <c r="K153" i="6" s="1"/>
  <c r="L153" i="6" s="1"/>
  <c r="F152" i="6"/>
  <c r="K152" i="6" s="1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6" i="4"/>
</calcChain>
</file>

<file path=xl/sharedStrings.xml><?xml version="1.0" encoding="utf-8"?>
<sst xmlns="http://schemas.openxmlformats.org/spreadsheetml/2006/main" count="3318" uniqueCount="1243">
  <si>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</si>
  <si>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</si>
  <si>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</si>
  <si>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</si>
  <si>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</si>
  <si>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</si>
  <si>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</si>
  <si>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</si>
  <si>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</si>
  <si>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</si>
  <si>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</si>
  <si>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</si>
  <si>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</si>
  <si>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</si>
  <si>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</si>
  <si>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</si>
  <si>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</si>
  <si>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</si>
  <si>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</si>
  <si>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</si>
  <si>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</si>
  <si>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</si>
  <si>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</si>
  <si>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</si>
  <si>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</si>
  <si>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</si>
  <si>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</si>
  <si>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</si>
  <si>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</si>
  <si>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</si>
  <si>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</si>
  <si>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</si>
  <si>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</si>
  <si>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</si>
  <si>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</si>
  <si>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</si>
  <si>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</si>
  <si>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</si>
  <si>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</si>
  <si>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</si>
  <si>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</si>
  <si>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</si>
  <si>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</si>
  <si>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</si>
  <si>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</si>
  <si>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</si>
  <si>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</si>
  <si>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</si>
  <si>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</si>
  <si>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</si>
  <si>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</si>
  <si>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</si>
  <si>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</si>
  <si>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</si>
  <si>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</si>
  <si>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</si>
  <si>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</si>
  <si>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</si>
  <si>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</si>
  <si>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</si>
  <si>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</si>
  <si>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</si>
  <si>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</si>
  <si>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</si>
  <si>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</si>
  <si>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</si>
  <si>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</si>
  <si>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</si>
  <si>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</si>
  <si>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</si>
  <si>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</si>
  <si>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</si>
  <si>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</si>
  <si>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</si>
  <si>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</si>
  <si>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</si>
  <si>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</si>
  <si>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</si>
  <si>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</si>
  <si>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</si>
  <si>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</si>
  <si>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</si>
  <si>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</si>
  <si>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</si>
  <si>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</si>
  <si>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</si>
  <si>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</si>
  <si>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</si>
  <si>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</si>
  <si>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</si>
  <si>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</si>
  <si>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</si>
  <si>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</si>
  <si>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</si>
  <si>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</si>
  <si>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</si>
  <si>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</si>
  <si>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</si>
  <si>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</si>
  <si>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</si>
  <si>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</si>
  <si>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</si>
  <si>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</si>
  <si>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</si>
  <si>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</si>
  <si>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</si>
  <si>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</si>
  <si>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</si>
  <si>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</si>
  <si>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</si>
  <si>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</si>
  <si>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</si>
  <si>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</si>
  <si>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</si>
  <si>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</si>
  <si>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</si>
  <si>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</si>
  <si>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</si>
  <si>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</si>
  <si>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</si>
  <si>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</si>
  <si>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</si>
  <si>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</si>
  <si>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</si>
  <si>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</si>
  <si>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</si>
  <si>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</si>
  <si>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</si>
  <si>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</si>
  <si>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</si>
  <si>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</si>
  <si>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</si>
  <si>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</si>
  <si>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</si>
  <si>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</si>
  <si>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</si>
  <si>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</si>
  <si>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</si>
  <si>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</si>
  <si>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</si>
  <si>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</si>
  <si>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</si>
  <si>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</si>
  <si>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</si>
  <si>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</si>
  <si>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</si>
  <si>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</si>
  <si>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</si>
  <si>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</si>
  <si>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</si>
  <si>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</si>
  <si>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</si>
  <si>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</si>
  <si>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</si>
  <si>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</si>
  <si>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</si>
  <si>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</si>
  <si>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</si>
  <si>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</si>
  <si>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</si>
  <si>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</si>
  <si>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</si>
  <si>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</si>
  <si>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</si>
  <si>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</si>
  <si>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</si>
  <si>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</si>
  <si>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</si>
  <si>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</si>
  <si>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</si>
  <si>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</si>
  <si>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</si>
  <si>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</si>
  <si>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</si>
  <si>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</si>
  <si>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</si>
  <si>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</si>
  <si>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</si>
  <si>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</si>
  <si>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</si>
  <si>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</si>
  <si>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</si>
  <si>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</si>
  <si>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</si>
  <si>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</si>
  <si>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</si>
  <si>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</si>
  <si>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</si>
  <si>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</si>
  <si>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</si>
  <si>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</si>
  <si>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</si>
  <si>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</si>
  <si>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</si>
  <si>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</si>
  <si>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</si>
  <si>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</si>
  <si>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</si>
  <si>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</si>
  <si>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</si>
  <si>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</si>
  <si>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</si>
  <si>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</si>
  <si>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</si>
  <si>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</si>
  <si>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</si>
  <si>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</si>
  <si>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</si>
  <si>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</si>
  <si>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</si>
  <si>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</si>
  <si>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</si>
  <si>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</si>
  <si>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</si>
  <si>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</si>
  <si>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</si>
  <si>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</si>
  <si>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</si>
  <si>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</si>
  <si>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</si>
  <si>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</si>
  <si>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</si>
  <si>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</si>
  <si>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</si>
  <si>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</si>
  <si>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</si>
  <si>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</si>
  <si>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</si>
  <si>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</si>
  <si>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</si>
  <si>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</si>
  <si>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</si>
  <si>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</si>
  <si>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</si>
  <si>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</si>
  <si>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</si>
  <si>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</si>
  <si>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</si>
  <si>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</si>
  <si>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</si>
  <si>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</si>
  <si>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</si>
  <si>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</si>
  <si>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</si>
  <si>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</si>
  <si>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</si>
  <si>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</si>
  <si>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</si>
  <si>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</si>
  <si>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</si>
  <si>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</si>
  <si>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</si>
  <si>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</si>
  <si>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</si>
  <si>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</si>
  <si>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</si>
  <si>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</si>
  <si>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</si>
  <si>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</si>
  <si>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</si>
  <si>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</si>
  <si>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</si>
  <si>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</si>
  <si>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</si>
  <si>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</si>
  <si>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</si>
  <si>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</si>
  <si>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</si>
  <si>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</si>
  <si>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</si>
  <si>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</si>
  <si>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</si>
  <si>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</si>
  <si>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</si>
  <si>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</si>
  <si>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</si>
  <si>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</si>
  <si>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</si>
  <si>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</si>
  <si>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</si>
  <si>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</si>
  <si>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</si>
  <si>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</si>
  <si>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</si>
  <si>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</si>
  <si>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</si>
  <si>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</si>
  <si>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</si>
  <si>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</si>
  <si>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</si>
  <si>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</si>
  <si>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</si>
  <si>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</si>
  <si>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</si>
  <si>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</si>
  <si>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</si>
  <si>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</si>
  <si>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</si>
  <si>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</si>
  <si>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</si>
  <si>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</si>
  <si>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</si>
  <si>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</si>
  <si>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</si>
  <si>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</si>
  <si>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</si>
  <si>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</si>
  <si>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</si>
  <si>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</si>
  <si>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</si>
  <si>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</si>
  <si>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</si>
  <si>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</si>
  <si>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</si>
  <si>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</si>
  <si>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</si>
  <si>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</si>
  <si>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</si>
  <si>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</si>
  <si>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</si>
  <si>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</si>
  <si>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</si>
  <si>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</si>
  <si>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</si>
  <si>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</si>
  <si>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</si>
  <si>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</si>
  <si>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</si>
  <si>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</si>
  <si>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</si>
  <si>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</si>
  <si>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</si>
  <si>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</si>
  <si>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</si>
  <si>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</si>
  <si>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</si>
  <si>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</si>
  <si>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</si>
  <si>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</si>
  <si>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</si>
  <si>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</si>
  <si>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</si>
  <si>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</si>
  <si>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</si>
  <si>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</si>
  <si>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</si>
  <si>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</si>
  <si>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</si>
  <si>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</si>
  <si>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</si>
  <si>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</si>
  <si>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</si>
  <si>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</si>
  <si>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</si>
  <si>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</si>
  <si>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</si>
  <si>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</si>
  <si>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</si>
  <si>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</si>
  <si>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</si>
  <si>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</si>
  <si>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</si>
  <si>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</si>
  <si>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</si>
  <si>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</si>
  <si>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</si>
  <si>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</si>
  <si>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</si>
  <si>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</si>
  <si>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</si>
  <si>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</si>
  <si>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</si>
  <si>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</si>
  <si>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</si>
  <si>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</si>
  <si>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</si>
  <si>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</si>
  <si>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</si>
  <si>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</si>
  <si>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</si>
  <si>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</si>
  <si>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</si>
  <si>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</si>
  <si>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</si>
  <si>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</si>
  <si>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</si>
  <si>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</si>
  <si>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</si>
  <si>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</si>
  <si>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</si>
  <si>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</si>
  <si>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</si>
  <si>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</si>
  <si>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</si>
  <si>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</si>
  <si>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</si>
  <si>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</si>
  <si>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</si>
  <si>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</si>
  <si>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</si>
  <si>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</si>
  <si>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</si>
  <si>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</si>
  <si>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</si>
  <si>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</si>
  <si>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</si>
  <si>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</si>
  <si>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</si>
  <si>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</si>
  <si>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</si>
  <si>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</si>
  <si>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</si>
  <si>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</si>
  <si>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</si>
  <si>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</si>
  <si>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</si>
  <si>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</si>
  <si>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</si>
  <si>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</si>
  <si>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</si>
  <si>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</si>
  <si>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</si>
  <si>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</si>
  <si>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</si>
  <si>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</si>
  <si>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</si>
  <si>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</si>
  <si>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</si>
  <si>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</si>
  <si>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</si>
  <si>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</si>
  <si>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</si>
  <si>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</si>
  <si>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</si>
  <si>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</si>
  <si>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</si>
  <si>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</si>
  <si>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</si>
  <si>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</si>
  <si>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</si>
  <si>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</si>
  <si>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</si>
  <si>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</si>
  <si>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</si>
  <si>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</si>
  <si>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</si>
  <si>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</si>
  <si>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</si>
  <si>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</si>
  <si>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</si>
  <si>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</si>
  <si>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</si>
  <si>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</si>
  <si>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</si>
  <si>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</si>
  <si>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</si>
  <si>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</si>
  <si>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</si>
  <si>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</si>
  <si>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</si>
  <si>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</si>
  <si>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</si>
  <si>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</si>
  <si>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</si>
  <si>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</si>
  <si>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</si>
  <si>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</si>
  <si>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</si>
  <si>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</si>
  <si>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</si>
  <si>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</si>
  <si>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</si>
  <si>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</si>
  <si>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</si>
  <si>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</si>
  <si>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</si>
  <si>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</si>
  <si>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</si>
  <si>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</si>
  <si>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</si>
  <si>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</si>
  <si>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</si>
  <si>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</si>
  <si>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</si>
  <si>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</si>
  <si>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</si>
  <si>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</si>
  <si>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</si>
  <si>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</si>
  <si>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</si>
  <si>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</si>
  <si>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</si>
  <si>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</si>
  <si>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</si>
  <si>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</si>
  <si>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</si>
  <si>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</si>
  <si>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</si>
  <si>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</si>
  <si>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</si>
  <si>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</si>
  <si>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</si>
  <si>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</si>
  <si>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</si>
  <si>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</si>
  <si>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</si>
  <si>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</si>
  <si>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</si>
  <si>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</si>
  <si>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</si>
  <si>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</si>
  <si>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</si>
  <si>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</si>
  <si>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</si>
  <si>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</si>
  <si>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</si>
  <si>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</si>
  <si>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</si>
  <si>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</si>
  <si>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</si>
  <si>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</si>
  <si>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</si>
  <si>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</si>
  <si>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</si>
  <si>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</si>
  <si>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</si>
  <si>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</si>
  <si>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</si>
  <si>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</si>
  <si>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</si>
  <si>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</si>
  <si>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</si>
  <si>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</si>
  <si>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</si>
  <si>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</si>
  <si>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</si>
  <si>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</si>
  <si>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</si>
  <si>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</si>
  <si>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</si>
  <si>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</si>
  <si>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</si>
  <si>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</si>
  <si>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</si>
  <si>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</si>
  <si>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</si>
  <si>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</si>
  <si>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</si>
  <si>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</si>
  <si>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</si>
  <si>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</si>
  <si>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</si>
  <si>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</si>
  <si>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</si>
  <si>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</si>
  <si>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</si>
  <si>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</si>
  <si>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</si>
  <si>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</si>
  <si>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</si>
  <si>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</si>
  <si>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</si>
  <si>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</si>
  <si>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</si>
  <si>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</si>
  <si>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</si>
  <si>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</si>
  <si>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</si>
  <si>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</si>
  <si>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</si>
  <si>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</si>
  <si>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</si>
  <si>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</si>
  <si>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</si>
  <si>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</si>
  <si>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</si>
  <si>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</si>
  <si>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</si>
  <si>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</si>
  <si>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</si>
  <si>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</si>
  <si>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</si>
  <si>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</si>
  <si>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</si>
  <si>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</si>
  <si>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</si>
  <si>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</si>
  <si>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</si>
  <si>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</si>
  <si>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</si>
  <si>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</si>
  <si>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</si>
  <si>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</si>
  <si>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</si>
  <si>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</si>
  <si>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</si>
  <si>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</si>
  <si>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</si>
  <si>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</si>
  <si>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</si>
  <si>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</si>
  <si>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</si>
  <si>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</si>
  <si>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</si>
  <si>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</si>
  <si>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</si>
  <si>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</si>
  <si>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</si>
  <si>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</si>
  <si>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</si>
  <si>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</si>
  <si>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</si>
  <si>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</si>
  <si>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</si>
  <si>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</si>
  <si>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</si>
  <si>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</si>
  <si>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</si>
  <si>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</si>
  <si>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</si>
  <si>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</si>
  <si>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</si>
  <si>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</si>
  <si>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</si>
  <si>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</si>
  <si>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</si>
  <si>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</si>
  <si>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</si>
  <si>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</si>
  <si>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</si>
  <si>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</si>
  <si>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</si>
  <si>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</si>
  <si>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</si>
  <si>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</si>
  <si>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</si>
  <si>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</si>
  <si>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</si>
  <si>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</si>
  <si>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</si>
  <si>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</si>
  <si>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</si>
  <si>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</si>
  <si>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</si>
  <si>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</si>
  <si>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</si>
  <si>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</si>
  <si>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</si>
  <si>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</si>
  <si>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</si>
  <si>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</si>
  <si>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</si>
  <si>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</si>
  <si>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</si>
  <si>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</si>
  <si>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</si>
  <si>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</si>
  <si>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</si>
  <si>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</si>
  <si>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</si>
  <si>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</si>
  <si>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</si>
  <si>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</si>
  <si>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</si>
  <si>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</si>
  <si>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</si>
  <si>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</si>
  <si>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</si>
  <si>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</si>
  <si>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</si>
  <si>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</si>
  <si>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</si>
  <si>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</si>
  <si>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</si>
  <si>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</si>
  <si>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</si>
  <si>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</si>
  <si>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</si>
  <si>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</si>
  <si>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</si>
  <si>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</si>
  <si>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</si>
  <si>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</si>
  <si>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</si>
  <si>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</si>
  <si>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</si>
  <si>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</si>
  <si>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</si>
  <si>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</si>
  <si>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</si>
  <si>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</si>
  <si>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</si>
  <si>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</si>
  <si>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</si>
  <si>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</si>
  <si>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</si>
  <si>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</si>
  <si>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</si>
  <si>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</si>
  <si>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</si>
  <si>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</si>
  <si>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</si>
  <si>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</si>
  <si>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</si>
  <si>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</si>
  <si>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</si>
  <si>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</si>
  <si>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</si>
  <si>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</si>
  <si>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</si>
  <si>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</si>
  <si>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</si>
  <si>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</si>
  <si>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</si>
  <si>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</si>
  <si>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</si>
  <si>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</si>
  <si>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</si>
  <si>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</si>
  <si>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</si>
  <si>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</si>
  <si>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</si>
  <si>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</si>
  <si>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</si>
  <si>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</si>
  <si>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</si>
  <si>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</si>
  <si>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</si>
  <si>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</si>
  <si>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</si>
  <si>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</si>
  <si>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</si>
  <si>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</si>
  <si>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</si>
  <si>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</si>
  <si>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</si>
  <si>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</si>
  <si>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</si>
  <si>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</si>
  <si>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</si>
  <si>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</si>
  <si>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</si>
  <si>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</si>
  <si>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</si>
  <si>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</si>
  <si>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</si>
  <si>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</si>
  <si>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</si>
  <si>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</si>
  <si>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</si>
  <si>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</si>
  <si>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</si>
  <si>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</si>
  <si>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</si>
  <si>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</si>
  <si>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</si>
  <si>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</si>
  <si>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</si>
  <si>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</si>
  <si>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</si>
  <si>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</si>
  <si>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</si>
  <si>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</si>
  <si>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</si>
  <si>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</si>
  <si>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</si>
  <si>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</si>
  <si>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</si>
  <si>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</si>
  <si>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</si>
  <si>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</si>
  <si>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</si>
  <si>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</si>
  <si>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</si>
  <si>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</si>
  <si>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</si>
  <si>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</si>
  <si>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</si>
  <si>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</si>
  <si>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</si>
  <si>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</si>
  <si>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</si>
  <si>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</si>
  <si>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</si>
  <si>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</si>
  <si>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</si>
  <si>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</si>
  <si>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</si>
  <si>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</si>
  <si>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</si>
  <si>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</si>
  <si>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</si>
  <si>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</si>
  <si>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</si>
  <si>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</si>
  <si>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</si>
  <si>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</si>
  <si>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</si>
  <si>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</si>
  <si>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</si>
  <si>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</si>
  <si>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</si>
  <si>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</si>
  <si>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</si>
  <si>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</si>
  <si>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</si>
  <si>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</si>
  <si>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</si>
  <si>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</si>
  <si>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</si>
  <si>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</si>
  <si>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</si>
  <si>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</si>
  <si>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</si>
  <si>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</si>
  <si>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</si>
  <si>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</si>
  <si>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</si>
  <si>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</si>
  <si>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</si>
  <si>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</si>
  <si>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</si>
  <si>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</si>
  <si>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</si>
  <si>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</si>
  <si>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</si>
  <si>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</si>
  <si>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</si>
  <si>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</si>
  <si>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</si>
  <si>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</si>
  <si>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</si>
  <si>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</si>
  <si>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</si>
  <si>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</si>
  <si>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</si>
  <si>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</si>
  <si>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</si>
  <si>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</si>
  <si>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</si>
  <si>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</si>
  <si>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</si>
  <si>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</si>
  <si>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</si>
  <si>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</si>
  <si>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</si>
  <si>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</si>
  <si>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</si>
  <si>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</si>
  <si>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</si>
  <si>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</si>
  <si>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</si>
  <si>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</si>
  <si>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</si>
  <si>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</si>
  <si>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</si>
  <si>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</si>
  <si>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</si>
  <si>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</si>
  <si>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</si>
  <si>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</si>
  <si>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</si>
  <si>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</si>
  <si>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</si>
  <si>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</si>
  <si>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</si>
  <si>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</si>
  <si>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</si>
  <si>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</si>
  <si>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</si>
  <si>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</si>
  <si>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</si>
  <si>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</si>
  <si>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</si>
  <si>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</si>
  <si>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</si>
  <si>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</si>
  <si>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</si>
  <si>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</si>
  <si>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</si>
  <si>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</si>
  <si>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</si>
  <si>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</si>
  <si>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</si>
  <si>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</si>
  <si>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</si>
  <si>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</si>
  <si>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</si>
  <si>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</si>
  <si>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</si>
  <si>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</si>
  <si>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</si>
  <si>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</si>
  <si>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</si>
  <si>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</si>
  <si>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</si>
  <si>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</si>
  <si>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</si>
  <si>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</si>
  <si>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</si>
  <si>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</si>
  <si>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</si>
  <si>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</si>
  <si>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</si>
  <si>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</si>
  <si>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</si>
  <si>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</si>
  <si>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</si>
  <si>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</si>
  <si>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</si>
  <si>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</si>
  <si>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</si>
  <si>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</si>
  <si>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</si>
  <si>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</si>
  <si>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</si>
  <si>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</si>
  <si>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</si>
  <si>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</si>
  <si>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</si>
  <si>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</si>
  <si>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</si>
  <si>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</si>
  <si>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</si>
  <si>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</si>
  <si>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</si>
  <si>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</si>
  <si>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</si>
  <si>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</si>
  <si>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</si>
  <si>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</si>
  <si>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</si>
  <si>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</si>
  <si>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</si>
  <si>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</si>
  <si>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</si>
  <si>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</si>
  <si>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</si>
  <si>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</si>
  <si>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</si>
  <si>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</si>
  <si>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</si>
  <si>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</si>
  <si>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</si>
  <si>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</si>
  <si>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</si>
  <si>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</si>
  <si>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</si>
  <si>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</si>
  <si>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</si>
  <si>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</si>
  <si>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</si>
  <si>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</si>
  <si>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</si>
  <si>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</si>
  <si>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</si>
  <si>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</si>
  <si>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</si>
  <si>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</si>
  <si>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</si>
  <si>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</si>
  <si>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</si>
  <si>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</si>
  <si>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</si>
  <si>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</si>
  <si>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</si>
  <si>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</si>
  <si>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</si>
  <si>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</si>
  <si>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</si>
  <si>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</si>
  <si>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</si>
  <si>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</si>
  <si>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</si>
  <si>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</si>
  <si>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</si>
  <si>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</si>
  <si>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</si>
  <si>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</si>
  <si>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</si>
  <si>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</si>
  <si>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</si>
  <si>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</si>
  <si>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</si>
  <si>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</si>
  <si>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</si>
  <si>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</si>
  <si>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</si>
  <si>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GGENG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</si>
  <si>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</si>
  <si>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</si>
  <si>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</si>
  <si>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</si>
  <si>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</si>
  <si>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</si>
  <si>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</si>
  <si>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</si>
  <si>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</si>
  <si>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</si>
  <si>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</si>
  <si>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</si>
  <si>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</si>
  <si>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SILONI UPPAL</t>
  </si>
  <si>
    <t>ADVIK CAPITAL LIMITED</t>
  </si>
  <si>
    <t>TOPGAIN FINANCE PRIVATE LIMITED</t>
  </si>
  <si>
    <t>HCC</t>
  </si>
  <si>
    <t>Hindustan Construc Co.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</si>
  <si>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</si>
  <si>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</si>
  <si>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</si>
  <si>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</si>
  <si>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</si>
  <si>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</si>
  <si>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</si>
  <si>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</si>
  <si>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</si>
  <si>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</si>
  <si>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</si>
  <si>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SAWARNBHUMI VANIJYA PRIVATE LIMITED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</si>
  <si>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</si>
  <si>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</si>
  <si>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</si>
  <si>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</si>
  <si>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</si>
  <si>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</si>
  <si>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</si>
  <si>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</si>
  <si>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</si>
  <si>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</si>
  <si>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</si>
  <si>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</si>
  <si>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</si>
  <si>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JUST RIGHT LIFE LIMITED</t>
  </si>
  <si>
    <t>GOPAIST</t>
  </si>
  <si>
    <t>TARA HARSHADBHAI GOHIL</t>
  </si>
  <si>
    <t>PRAKASHSTL</t>
  </si>
  <si>
    <t>Prakash Steelage Ltd</t>
  </si>
  <si>
    <t xml:space="preserve">SIEMENS </t>
  </si>
  <si>
    <t>3620-3640</t>
  </si>
  <si>
    <t>3750-3800</t>
  </si>
  <si>
    <t>4250-4300</t>
  </si>
  <si>
    <t xml:space="preserve">TATAPOWER </t>
  </si>
  <si>
    <t>230-220</t>
  </si>
  <si>
    <t>COFORGE 5350 CE 31-AUG</t>
  </si>
  <si>
    <t>126-132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</si>
  <si>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</si>
  <si>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</si>
  <si>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</si>
  <si>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</si>
  <si>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</si>
  <si>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</si>
  <si>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</si>
  <si>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</si>
  <si>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</si>
  <si>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</si>
  <si>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451-452</t>
  </si>
  <si>
    <t>465-475</t>
  </si>
  <si>
    <t>VIKAS LIFECARE LIMITED</t>
  </si>
  <si>
    <t>JTL INDUSTRIES LIMITED</t>
  </si>
  <si>
    <t>RAJAN GUPTA</t>
  </si>
  <si>
    <t>JAMSHRI</t>
  </si>
  <si>
    <t>MOTHER INDIA SECURITIES PVT LTD</t>
  </si>
  <si>
    <t>GQG PARTNERS EMERGING MARKETS EQUITY FUND</t>
  </si>
  <si>
    <t>NCLRESE</t>
  </si>
  <si>
    <t>VIBRANT SECURITIES PRIVATE LIMITED</t>
  </si>
  <si>
    <t>TRANSPACT</t>
  </si>
  <si>
    <t>RAHUL ANANTRAI MEHTA</t>
  </si>
  <si>
    <t>GAURAVAGARWAL</t>
  </si>
  <si>
    <t>ANKITA VISHAL SHAH</t>
  </si>
  <si>
    <t>Garden Reach Ship</t>
  </si>
  <si>
    <t>HI GROWTH CORPORATE SERVICES PVT LTD</t>
  </si>
  <si>
    <t>TEXMOPIPES</t>
  </si>
  <si>
    <t>Texmo Pipe &amp; Products Ltd</t>
  </si>
  <si>
    <t>TFCILTD</t>
  </si>
  <si>
    <t>Tourism Finance Corp</t>
  </si>
  <si>
    <t>CRONY VYAPAR PVT LTD</t>
  </si>
  <si>
    <t>VIKASECO</t>
  </si>
  <si>
    <t>Vikas EcoTech Limited</t>
  </si>
  <si>
    <t>VISHWAS FINCAP SERVICES PRIVATE LIMITED</t>
  </si>
  <si>
    <t>VIKASLIFE</t>
  </si>
  <si>
    <t>Vikas Lifecare Limited</t>
  </si>
  <si>
    <t>ACHINTYA SECURITIES PRIVATE LIMITED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</si>
  <si>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</si>
  <si>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</si>
  <si>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</si>
  <si>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</si>
  <si>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</si>
  <si>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</si>
  <si>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</si>
  <si>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</si>
  <si>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</si>
  <si>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</si>
  <si>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48-50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</si>
  <si>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</si>
  <si>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</si>
  <si>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</si>
  <si>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</si>
  <si>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</si>
  <si>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</si>
  <si>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</si>
  <si>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WORLDWIDE EMERGING MARKET HOLDING LIMITED</t>
  </si>
  <si>
    <t>AFRO ASIA TRADE AND INVESTMENTS LTD</t>
  </si>
  <si>
    <t>GOLDMAN SACHS TRUST II-GOLDMAN SACHS GQG PARTNERS INTL OPPORTUNITIES FUND</t>
  </si>
  <si>
    <t>AHASOLAR</t>
  </si>
  <si>
    <t>MEHUL BHARATBHAI SHAH HUF</t>
  </si>
  <si>
    <t>ALPHAIND</t>
  </si>
  <si>
    <t>AJIAM CAPITAL PRIVATE LIMITED .</t>
  </si>
  <si>
    <t>ASHWIN NARPATCHAND BHANDARI</t>
  </si>
  <si>
    <t>BNL</t>
  </si>
  <si>
    <t>HARISH GOBINDRAM BULCHANDANI</t>
  </si>
  <si>
    <t>CHOTHANI</t>
  </si>
  <si>
    <t>P D MISHRA MISHRA</t>
  </si>
  <si>
    <t>SANSMRITI MISHRA</t>
  </si>
  <si>
    <t>DHYAANI</t>
  </si>
  <si>
    <t>CHINTAN NAYAN BHAI RAJYAGURU</t>
  </si>
  <si>
    <t>SUNIL SAGARMAL SANKHALA</t>
  </si>
  <si>
    <t>EARUM</t>
  </si>
  <si>
    <t>SAUMIL ARVINDBHAI BHAVNAGARI</t>
  </si>
  <si>
    <t>GALADA</t>
  </si>
  <si>
    <t>VARUN GOEL</t>
  </si>
  <si>
    <t>SAROJ GUPTA</t>
  </si>
  <si>
    <t>PRASANT KUMAR GUPTA</t>
  </si>
  <si>
    <t>MANSI SHARE &amp; STOCK ADVISORS PRIVATE LIMITED</t>
  </si>
  <si>
    <t>SAHASTRAA ADVISORS PRIVATE LIMITED</t>
  </si>
  <si>
    <t>VIKAS GARG</t>
  </si>
  <si>
    <t>RAKESH KUMAR UPPAL</t>
  </si>
  <si>
    <t>SETU SECURITIES PVT. LTD.</t>
  </si>
  <si>
    <t>NX BLOCK TRADES PRIVATE LIMITED</t>
  </si>
  <si>
    <t>PARESH DHIRAJLAL SHAH</t>
  </si>
  <si>
    <t>PREM KUMAR JAIN</t>
  </si>
  <si>
    <t>ABHISHEK</t>
  </si>
  <si>
    <t>KUNDANBEN BHAVESHBHAI PATEL</t>
  </si>
  <si>
    <t>BALDEVBHAI GOPALBHAI PATEL</t>
  </si>
  <si>
    <t>IIFLSEC</t>
  </si>
  <si>
    <t>AALIDHRA TEXTOOL ENGINEERS PRIVATE LIMITED</t>
  </si>
  <si>
    <t>HAMBLIN WATSA INVESTMENT COUNSEL LIMITED A/C HWIC ASIA FUND CLASS A SHARES</t>
  </si>
  <si>
    <t>SHOBHA GANGWAL</t>
  </si>
  <si>
    <t>INFLAME</t>
  </si>
  <si>
    <t>ASHWANI KUMAR GOEL</t>
  </si>
  <si>
    <t>GAURAV BALI</t>
  </si>
  <si>
    <t>JETMALL</t>
  </si>
  <si>
    <t>RAM KUMAR SHEOKAND</t>
  </si>
  <si>
    <t>JSW INVESTMENTS PRIVATE LIMITED</t>
  </si>
  <si>
    <t>JUMBO</t>
  </si>
  <si>
    <t>KAILASHBEN ASHOKKUMAR PATEL</t>
  </si>
  <si>
    <t>PARK CONTINENTAL LIMITED</t>
  </si>
  <si>
    <t>KIRANSY-B</t>
  </si>
  <si>
    <t>NARESH HIRALAL TOPIWALA</t>
  </si>
  <si>
    <t>MUKESH ISHWARLAL SARAIYA</t>
  </si>
  <si>
    <t>JIGNESH MUKESHKUMAR SARAIYA</t>
  </si>
  <si>
    <t>SUDERSHAN TEXTPRINT PVT LTD</t>
  </si>
  <si>
    <t>ANKITA JIGNESH SARAIYA</t>
  </si>
  <si>
    <t>DIPIKA BANKULAL KAPADIA</t>
  </si>
  <si>
    <t>KRETTOSYS</t>
  </si>
  <si>
    <t>AMEENMOHAMMAD</t>
  </si>
  <si>
    <t>OKPLA</t>
  </si>
  <si>
    <t>RAJPACK</t>
  </si>
  <si>
    <t>DEEPAK MAHAVEERCHAND JAIN (HUF)</t>
  </si>
  <si>
    <t>RELIGARE</t>
  </si>
  <si>
    <t>M.B. FINMART PRIVATE LIMITED</t>
  </si>
  <si>
    <t>VIC ENTERPRISES PRIVATE LIMITED</t>
  </si>
  <si>
    <t>PURAN ASSOCIATES PVT LTD</t>
  </si>
  <si>
    <t>INVESTMENT OPPORTUNITIES V PTE. LIMITED</t>
  </si>
  <si>
    <t>SANCODE</t>
  </si>
  <si>
    <t>SHRENI SHARES PRIVATE LIMITED</t>
  </si>
  <si>
    <t>YUGA STOCKS AND COMMODITIES PRIVATE LIMITED .</t>
  </si>
  <si>
    <t>SALIM KASAMBHAI FULANI</t>
  </si>
  <si>
    <t>KALPANABEN ASHOKBHAI MAHETA</t>
  </si>
  <si>
    <t>KATYAYANI TRADELINK PRIVATE LIMITED</t>
  </si>
  <si>
    <t>SKSE SECURITIES LIMITED CORP CM/TM PROP A/C</t>
  </si>
  <si>
    <t>FATMABANU GULAMFARQ RAJWANI</t>
  </si>
  <si>
    <t>SCARNOSE</t>
  </si>
  <si>
    <t>JAGRUTI KANDARP PANDYA</t>
  </si>
  <si>
    <t>SHEETAL</t>
  </si>
  <si>
    <t>SYKES AND RAY EQUITIES (INDIA) LIMITED</t>
  </si>
  <si>
    <t>SVJ</t>
  </si>
  <si>
    <t>CAPITAL TRADE LINKS LIMITED</t>
  </si>
  <si>
    <t>SYLPH</t>
  </si>
  <si>
    <t>SRESTHA FINVEST LIMITED</t>
  </si>
  <si>
    <t>TILAK</t>
  </si>
  <si>
    <t>BANAS FINANCE LIMITED</t>
  </si>
  <si>
    <t>VIRGOGLOB</t>
  </si>
  <si>
    <t>ANIL SHRIPAL MAGDUM</t>
  </si>
  <si>
    <t>VISAGAR</t>
  </si>
  <si>
    <t>WITS</t>
  </si>
  <si>
    <t>SANDEEP AGGARWAL</t>
  </si>
  <si>
    <t>VEDANKIT TRADERS PRIVATE LIMITED</t>
  </si>
  <si>
    <t>ANJUAGRAWAL</t>
  </si>
  <si>
    <t>AARTECH</t>
  </si>
  <si>
    <t>Aartech Solonics Limited</t>
  </si>
  <si>
    <t>VEENA RAJESH SHAH</t>
  </si>
  <si>
    <t>ANMOL</t>
  </si>
  <si>
    <t>Anmol India Limited</t>
  </si>
  <si>
    <t>R S FUTURES LLP</t>
  </si>
  <si>
    <t>BAGFILMS</t>
  </si>
  <si>
    <t>B.A.G Films and Media Ltd</t>
  </si>
  <si>
    <t>KARANKUMAR KANUJI THAKOR</t>
  </si>
  <si>
    <t>Cochin Shipyard Limited</t>
  </si>
  <si>
    <t>NK SECURITIES RESEARCH PRIVATE LIMITED</t>
  </si>
  <si>
    <t>QE SECURITIES LLP</t>
  </si>
  <si>
    <t>AAKRAYA RESEARCH LLP</t>
  </si>
  <si>
    <t>DREDGECORP</t>
  </si>
  <si>
    <t>Dredging Corporation of I</t>
  </si>
  <si>
    <t>Indiabulls Hsg Fin Ltd</t>
  </si>
  <si>
    <t>IIFL Securities Limited</t>
  </si>
  <si>
    <t>ZAFAR AHMADULLAH</t>
  </si>
  <si>
    <t>THELEME INDIA MASTER FUND LIMITED</t>
  </si>
  <si>
    <t>JCHAC</t>
  </si>
  <si>
    <t>Johnson Contrl-Hitachi Ar</t>
  </si>
  <si>
    <t>KOTARISUG</t>
  </si>
  <si>
    <t>Kothari Sugars And Chemic</t>
  </si>
  <si>
    <t>PENIND</t>
  </si>
  <si>
    <t>CITADEL SECURITIES INDIA MARKETS PRIVATE LIMITED</t>
  </si>
  <si>
    <t>MAGPRO SECURITIES PVT LTD</t>
  </si>
  <si>
    <t>POCL</t>
  </si>
  <si>
    <t>Pondy Oxides &amp; Chem Ltd</t>
  </si>
  <si>
    <t>RICHA</t>
  </si>
  <si>
    <t>Richa Info Systems Ltd</t>
  </si>
  <si>
    <t>VAX ENTERPRISE PRIVATE LIMITED</t>
  </si>
  <si>
    <t>TNPL</t>
  </si>
  <si>
    <t>Tamil Nadu Newsprint</t>
  </si>
  <si>
    <t>TRU</t>
  </si>
  <si>
    <t>TruCap Finance Limited</t>
  </si>
  <si>
    <t>CORE4 MARCOM PRIVATE LIMITED</t>
  </si>
  <si>
    <t>MITHANI INVESTMENT AND TRADING PRIVATE LIMITED</t>
  </si>
  <si>
    <t>LIBAS</t>
  </si>
  <si>
    <t>Libas Consu Products Ltd</t>
  </si>
  <si>
    <t>RAHUL RAVI SHETH</t>
  </si>
  <si>
    <t>RAVI  KANAIYALAL SHETH</t>
  </si>
  <si>
    <t>ARJUN RAVI SHETH</t>
  </si>
  <si>
    <t>RHFL</t>
  </si>
  <si>
    <t>Reliance Home Finance Ltd</t>
  </si>
  <si>
    <t>ALGOQUANT FINANCIALS LLP</t>
  </si>
  <si>
    <t>S H Kelkar and Co. Ltd.</t>
  </si>
  <si>
    <t>S H KELKAR EMPLOYEE BENEFIT TRUST</t>
  </si>
  <si>
    <t>STARPAPER</t>
  </si>
  <si>
    <t>Star Paper Mills Ltd</t>
  </si>
  <si>
    <t>TUSHAR RAMESHCHANDRA MEHTA</t>
  </si>
  <si>
    <t>Suven Pharmaceuticals Ltd</t>
  </si>
  <si>
    <t>ALPHA ALTERNATIVES MSAR LLP</t>
  </si>
  <si>
    <t>UCL</t>
  </si>
  <si>
    <t>Ushanti Colour Chem Ltd</t>
  </si>
  <si>
    <t>SHAH SHWETA SAMIRBHAI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</si>
</sst>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6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G8" sqref="G8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45155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45155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4" t="s">
        <v>16</v>
      </c>
      <c r="B9" s="346" t="s">
        <v>17</v>
      </c>
      <c r="C9" s="346" t="s">
        <v>18</v>
      </c>
      <c r="D9" s="346" t="s">
        <v>19</v>
      </c>
      <c r="E9" s="26" t="s">
        <v>20</v>
      </c>
      <c r="F9" s="26" t="s">
        <v>21</v>
      </c>
      <c r="G9" s="341" t="s">
        <v>22</v>
      </c>
      <c r="H9" s="342"/>
      <c r="I9" s="343"/>
      <c r="J9" s="341" t="s">
        <v>23</v>
      </c>
      <c r="K9" s="342"/>
      <c r="L9" s="343"/>
      <c r="M9" s="26"/>
      <c r="N9" s="27"/>
      <c r="O9" s="27"/>
      <c r="P9" s="27"/>
    </row>
    <row r="10" spans="1:16" ht="38.25">
      <c r="A10" s="345"/>
      <c r="B10" s="347"/>
      <c r="C10" s="347"/>
      <c r="D10" s="34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877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19484.55</v>
      </c>
      <c r="F11" s="35">
        <v>19447.5</v>
      </c>
      <c r="G11" s="36">
        <v>19389.599999999999</v>
      </c>
      <c r="H11" s="36">
        <v>19294.649999999998</v>
      </c>
      <c r="I11" s="36">
        <v>19236.749999999996</v>
      </c>
      <c r="J11" s="36">
        <v>19542.45</v>
      </c>
      <c r="K11" s="36">
        <v>19600.350000000002</v>
      </c>
      <c r="L11" s="36">
        <v>19695.300000000003</v>
      </c>
      <c r="M11" s="37">
        <v>19505.400000000001</v>
      </c>
      <c r="N11" s="37">
        <v>19352.55</v>
      </c>
      <c r="O11" s="255">
        <v>13003750</v>
      </c>
      <c r="P11" s="257">
        <v>1.9789983844911149E-2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44074.400000000001</v>
      </c>
      <c r="F12" s="38">
        <v>44013.583333333336</v>
      </c>
      <c r="G12" s="39">
        <v>43879.466666666674</v>
      </c>
      <c r="H12" s="39">
        <v>43684.53333333334</v>
      </c>
      <c r="I12" s="39">
        <v>43550.416666666679</v>
      </c>
      <c r="J12" s="39">
        <v>44208.51666666667</v>
      </c>
      <c r="K12" s="39">
        <v>44342.633333333324</v>
      </c>
      <c r="L12" s="39">
        <v>44537.566666666666</v>
      </c>
      <c r="M12" s="31">
        <v>44147.7</v>
      </c>
      <c r="N12" s="31">
        <v>43818.65</v>
      </c>
      <c r="O12" s="256">
        <v>2331495</v>
      </c>
      <c r="P12" s="257">
        <v>4.0799517878666133E-2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19640</v>
      </c>
      <c r="F13" s="38">
        <v>19602.850000000002</v>
      </c>
      <c r="G13" s="39">
        <v>19535.050000000003</v>
      </c>
      <c r="H13" s="39">
        <v>19430.100000000002</v>
      </c>
      <c r="I13" s="39">
        <v>19362.300000000003</v>
      </c>
      <c r="J13" s="39">
        <v>19707.800000000003</v>
      </c>
      <c r="K13" s="39">
        <v>19775.599999999999</v>
      </c>
      <c r="L13" s="39">
        <v>19880.550000000003</v>
      </c>
      <c r="M13" s="31">
        <v>19670.650000000001</v>
      </c>
      <c r="N13" s="31">
        <v>19497.900000000001</v>
      </c>
      <c r="O13" s="256">
        <v>92280</v>
      </c>
      <c r="P13" s="258">
        <v>1.8543046357615896E-2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8572.4</v>
      </c>
      <c r="F14" s="38">
        <v>8546.7666666666646</v>
      </c>
      <c r="G14" s="39">
        <v>8493.4833333333299</v>
      </c>
      <c r="H14" s="39">
        <v>8414.5666666666657</v>
      </c>
      <c r="I14" s="39">
        <v>8361.283333333331</v>
      </c>
      <c r="J14" s="39">
        <v>8625.6833333333288</v>
      </c>
      <c r="K14" s="39">
        <v>8678.9666666666653</v>
      </c>
      <c r="L14" s="39">
        <v>8757.8833333333278</v>
      </c>
      <c r="M14" s="31">
        <v>8600.0499999999993</v>
      </c>
      <c r="N14" s="31">
        <v>8467.85</v>
      </c>
      <c r="O14" s="256">
        <v>88800</v>
      </c>
      <c r="P14" s="258">
        <v>-8.2881487219209918E-2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463.2</v>
      </c>
      <c r="F15" s="38">
        <v>462.2</v>
      </c>
      <c r="G15" s="39">
        <v>459.9</v>
      </c>
      <c r="H15" s="39">
        <v>456.59999999999997</v>
      </c>
      <c r="I15" s="39">
        <v>454.29999999999995</v>
      </c>
      <c r="J15" s="39">
        <v>465.5</v>
      </c>
      <c r="K15" s="39">
        <v>467.80000000000007</v>
      </c>
      <c r="L15" s="39">
        <v>471.1</v>
      </c>
      <c r="M15" s="31">
        <v>464.5</v>
      </c>
      <c r="N15" s="31">
        <v>458.9</v>
      </c>
      <c r="O15" s="256">
        <v>11642000</v>
      </c>
      <c r="P15" s="257">
        <v>3.9668851328044149E-3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4313.3999999999996</v>
      </c>
      <c r="F16" s="38">
        <v>4318.9000000000005</v>
      </c>
      <c r="G16" s="39">
        <v>4256.8000000000011</v>
      </c>
      <c r="H16" s="39">
        <v>4200.2000000000007</v>
      </c>
      <c r="I16" s="39">
        <v>4138.1000000000013</v>
      </c>
      <c r="J16" s="39">
        <v>4375.5000000000009</v>
      </c>
      <c r="K16" s="39">
        <v>4437.6000000000013</v>
      </c>
      <c r="L16" s="39">
        <v>4494.2000000000007</v>
      </c>
      <c r="M16" s="31">
        <v>4381</v>
      </c>
      <c r="N16" s="31">
        <v>4262.3</v>
      </c>
      <c r="O16" s="256">
        <v>1700750</v>
      </c>
      <c r="P16" s="257">
        <v>-3.3527489700241511E-2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23955.85</v>
      </c>
      <c r="F17" s="38">
        <v>23801.966666666664</v>
      </c>
      <c r="G17" s="39">
        <v>23583.033333333326</v>
      </c>
      <c r="H17" s="39">
        <v>23210.216666666664</v>
      </c>
      <c r="I17" s="39">
        <v>22991.283333333326</v>
      </c>
      <c r="J17" s="39">
        <v>24174.783333333326</v>
      </c>
      <c r="K17" s="39">
        <v>24393.716666666667</v>
      </c>
      <c r="L17" s="39">
        <v>24766.533333333326</v>
      </c>
      <c r="M17" s="31">
        <v>24020.9</v>
      </c>
      <c r="N17" s="31">
        <v>23429.15</v>
      </c>
      <c r="O17" s="256">
        <v>79080</v>
      </c>
      <c r="P17" s="257">
        <v>1.0219724067450179E-2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182.7</v>
      </c>
      <c r="F18" s="38">
        <v>182.18333333333331</v>
      </c>
      <c r="G18" s="39">
        <v>180.86666666666662</v>
      </c>
      <c r="H18" s="39">
        <v>179.0333333333333</v>
      </c>
      <c r="I18" s="39">
        <v>177.71666666666661</v>
      </c>
      <c r="J18" s="39">
        <v>184.01666666666662</v>
      </c>
      <c r="K18" s="39">
        <v>185.33333333333329</v>
      </c>
      <c r="L18" s="39">
        <v>187.16666666666663</v>
      </c>
      <c r="M18" s="31">
        <v>183.5</v>
      </c>
      <c r="N18" s="31">
        <v>180.35</v>
      </c>
      <c r="O18" s="256">
        <v>28603800</v>
      </c>
      <c r="P18" s="257">
        <v>3.4368287443858621E-2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212.5</v>
      </c>
      <c r="F19" s="38">
        <v>211.26666666666665</v>
      </c>
      <c r="G19" s="39">
        <v>209.5333333333333</v>
      </c>
      <c r="H19" s="39">
        <v>206.56666666666666</v>
      </c>
      <c r="I19" s="39">
        <v>204.83333333333331</v>
      </c>
      <c r="J19" s="39">
        <v>214.23333333333329</v>
      </c>
      <c r="K19" s="39">
        <v>215.96666666666664</v>
      </c>
      <c r="L19" s="39">
        <v>218.93333333333328</v>
      </c>
      <c r="M19" s="31">
        <v>213</v>
      </c>
      <c r="N19" s="31">
        <v>208.3</v>
      </c>
      <c r="O19" s="256">
        <v>25524200</v>
      </c>
      <c r="P19" s="257">
        <v>-3.8585838801292724E-2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1900.45</v>
      </c>
      <c r="F20" s="38">
        <v>1898.2166666666665</v>
      </c>
      <c r="G20" s="39">
        <v>1886.4833333333329</v>
      </c>
      <c r="H20" s="39">
        <v>1872.5166666666664</v>
      </c>
      <c r="I20" s="39">
        <v>1860.7833333333328</v>
      </c>
      <c r="J20" s="39">
        <v>1912.1833333333329</v>
      </c>
      <c r="K20" s="39">
        <v>1923.9166666666665</v>
      </c>
      <c r="L20" s="39">
        <v>1937.883333333333</v>
      </c>
      <c r="M20" s="31">
        <v>1909.95</v>
      </c>
      <c r="N20" s="31">
        <v>1884.25</v>
      </c>
      <c r="O20" s="256">
        <v>6483600</v>
      </c>
      <c r="P20" s="257">
        <v>1.2698561454477297E-2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2449.65</v>
      </c>
      <c r="F21" s="38">
        <v>2448.25</v>
      </c>
      <c r="G21" s="39">
        <v>2425.0500000000002</v>
      </c>
      <c r="H21" s="39">
        <v>2400.4500000000003</v>
      </c>
      <c r="I21" s="39">
        <v>2377.2500000000005</v>
      </c>
      <c r="J21" s="39">
        <v>2472.85</v>
      </c>
      <c r="K21" s="39">
        <v>2496.0499999999997</v>
      </c>
      <c r="L21" s="39">
        <v>2520.6499999999996</v>
      </c>
      <c r="M21" s="31">
        <v>2471.4499999999998</v>
      </c>
      <c r="N21" s="31">
        <v>2423.65</v>
      </c>
      <c r="O21" s="256">
        <v>12137400</v>
      </c>
      <c r="P21" s="257">
        <v>-2.2470281240939402E-2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779.65</v>
      </c>
      <c r="F22" s="38">
        <v>780.86666666666667</v>
      </c>
      <c r="G22" s="39">
        <v>772.7833333333333</v>
      </c>
      <c r="H22" s="39">
        <v>765.91666666666663</v>
      </c>
      <c r="I22" s="39">
        <v>757.83333333333326</v>
      </c>
      <c r="J22" s="39">
        <v>787.73333333333335</v>
      </c>
      <c r="K22" s="39">
        <v>795.81666666666661</v>
      </c>
      <c r="L22" s="39">
        <v>802.68333333333339</v>
      </c>
      <c r="M22" s="31">
        <v>788.95</v>
      </c>
      <c r="N22" s="31">
        <v>774</v>
      </c>
      <c r="O22" s="256">
        <v>44406400</v>
      </c>
      <c r="P22" s="257">
        <v>6.2252416036742898E-2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3808.4</v>
      </c>
      <c r="F23" s="38">
        <v>3785.8166666666671</v>
      </c>
      <c r="G23" s="39">
        <v>3738.733333333334</v>
      </c>
      <c r="H23" s="39">
        <v>3669.0666666666671</v>
      </c>
      <c r="I23" s="39">
        <v>3621.983333333334</v>
      </c>
      <c r="J23" s="39">
        <v>3855.483333333334</v>
      </c>
      <c r="K23" s="39">
        <v>3902.5666666666671</v>
      </c>
      <c r="L23" s="39">
        <v>3972.233333333334</v>
      </c>
      <c r="M23" s="31">
        <v>3832.9</v>
      </c>
      <c r="N23" s="31">
        <v>3716.15</v>
      </c>
      <c r="O23" s="256">
        <v>689800</v>
      </c>
      <c r="P23" s="257">
        <v>3.1995346131471784E-3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439.3</v>
      </c>
      <c r="F24" s="38">
        <v>438.3</v>
      </c>
      <c r="G24" s="39">
        <v>434.25</v>
      </c>
      <c r="H24" s="39">
        <v>429.2</v>
      </c>
      <c r="I24" s="39">
        <v>425.15</v>
      </c>
      <c r="J24" s="39">
        <v>443.35</v>
      </c>
      <c r="K24" s="39">
        <v>447.40000000000009</v>
      </c>
      <c r="L24" s="39">
        <v>452.45000000000005</v>
      </c>
      <c r="M24" s="31">
        <v>442.35</v>
      </c>
      <c r="N24" s="31">
        <v>433.25</v>
      </c>
      <c r="O24" s="256">
        <v>65190600</v>
      </c>
      <c r="P24" s="257">
        <v>1.1056748763026232E-3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4938.75</v>
      </c>
      <c r="F25" s="38">
        <v>4883.2666666666664</v>
      </c>
      <c r="G25" s="39">
        <v>4818.5333333333328</v>
      </c>
      <c r="H25" s="39">
        <v>4698.3166666666666</v>
      </c>
      <c r="I25" s="39">
        <v>4633.583333333333</v>
      </c>
      <c r="J25" s="39">
        <v>5003.4833333333327</v>
      </c>
      <c r="K25" s="39">
        <v>5068.2166666666662</v>
      </c>
      <c r="L25" s="39">
        <v>5188.4333333333325</v>
      </c>
      <c r="M25" s="31">
        <v>4948</v>
      </c>
      <c r="N25" s="31">
        <v>4763.05</v>
      </c>
      <c r="O25" s="256">
        <v>2694000</v>
      </c>
      <c r="P25" s="257">
        <v>-2.000727537286286E-2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397.7</v>
      </c>
      <c r="F26" s="38">
        <v>396.23333333333335</v>
      </c>
      <c r="G26" s="39">
        <v>392.76666666666671</v>
      </c>
      <c r="H26" s="39">
        <v>387.83333333333337</v>
      </c>
      <c r="I26" s="39">
        <v>384.36666666666673</v>
      </c>
      <c r="J26" s="39">
        <v>401.16666666666669</v>
      </c>
      <c r="K26" s="39">
        <v>404.63333333333338</v>
      </c>
      <c r="L26" s="39">
        <v>409.56666666666666</v>
      </c>
      <c r="M26" s="31">
        <v>399.7</v>
      </c>
      <c r="N26" s="31">
        <v>391.3</v>
      </c>
      <c r="O26" s="256">
        <v>11874500</v>
      </c>
      <c r="P26" s="257">
        <v>2.0452885317750184E-2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188.95</v>
      </c>
      <c r="F27" s="38">
        <v>188.36666666666667</v>
      </c>
      <c r="G27" s="39">
        <v>185.58333333333334</v>
      </c>
      <c r="H27" s="39">
        <v>182.21666666666667</v>
      </c>
      <c r="I27" s="39">
        <v>179.43333333333334</v>
      </c>
      <c r="J27" s="39">
        <v>191.73333333333335</v>
      </c>
      <c r="K27" s="39">
        <v>194.51666666666665</v>
      </c>
      <c r="L27" s="39">
        <v>197.88333333333335</v>
      </c>
      <c r="M27" s="31">
        <v>191.15</v>
      </c>
      <c r="N27" s="31">
        <v>185</v>
      </c>
      <c r="O27" s="256">
        <v>80275000</v>
      </c>
      <c r="P27" s="257">
        <v>2.2220807334776518E-2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3207.75</v>
      </c>
      <c r="F28" s="38">
        <v>3206.0333333333333</v>
      </c>
      <c r="G28" s="39">
        <v>3192.7666666666664</v>
      </c>
      <c r="H28" s="39">
        <v>3177.7833333333333</v>
      </c>
      <c r="I28" s="39">
        <v>3164.5166666666664</v>
      </c>
      <c r="J28" s="39">
        <v>3221.0166666666664</v>
      </c>
      <c r="K28" s="39">
        <v>3234.2833333333338</v>
      </c>
      <c r="L28" s="39">
        <v>3249.2666666666664</v>
      </c>
      <c r="M28" s="31">
        <v>3219.3</v>
      </c>
      <c r="N28" s="31">
        <v>3191.05</v>
      </c>
      <c r="O28" s="256">
        <v>5333600</v>
      </c>
      <c r="P28" s="257">
        <v>1.2529425165160604E-2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2017</v>
      </c>
      <c r="F29" s="38">
        <v>2001.5166666666667</v>
      </c>
      <c r="G29" s="39">
        <v>1973.1833333333334</v>
      </c>
      <c r="H29" s="39">
        <v>1929.3666666666668</v>
      </c>
      <c r="I29" s="39">
        <v>1901.0333333333335</v>
      </c>
      <c r="J29" s="39">
        <v>2045.3333333333333</v>
      </c>
      <c r="K29" s="39">
        <v>2073.666666666667</v>
      </c>
      <c r="L29" s="39">
        <v>2117.4833333333331</v>
      </c>
      <c r="M29" s="31">
        <v>2029.85</v>
      </c>
      <c r="N29" s="31">
        <v>1957.7</v>
      </c>
      <c r="O29" s="256">
        <v>3733124</v>
      </c>
      <c r="P29" s="257">
        <v>2.9450460479708531E-2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6816.2</v>
      </c>
      <c r="F30" s="38">
        <v>6781.3833333333341</v>
      </c>
      <c r="G30" s="39">
        <v>6728.9166666666679</v>
      </c>
      <c r="H30" s="39">
        <v>6641.6333333333341</v>
      </c>
      <c r="I30" s="39">
        <v>6589.1666666666679</v>
      </c>
      <c r="J30" s="39">
        <v>6868.6666666666679</v>
      </c>
      <c r="K30" s="39">
        <v>6921.1333333333332</v>
      </c>
      <c r="L30" s="39">
        <v>7008.4166666666679</v>
      </c>
      <c r="M30" s="31">
        <v>6833.85</v>
      </c>
      <c r="N30" s="31">
        <v>6694.1</v>
      </c>
      <c r="O30" s="256">
        <v>435825</v>
      </c>
      <c r="P30" s="257">
        <v>1.6975848792439623E-2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696.4</v>
      </c>
      <c r="F31" s="38">
        <v>698.35</v>
      </c>
      <c r="G31" s="39">
        <v>692.7</v>
      </c>
      <c r="H31" s="39">
        <v>689</v>
      </c>
      <c r="I31" s="39">
        <v>683.35</v>
      </c>
      <c r="J31" s="39">
        <v>702.05000000000007</v>
      </c>
      <c r="K31" s="39">
        <v>707.69999999999993</v>
      </c>
      <c r="L31" s="39">
        <v>711.40000000000009</v>
      </c>
      <c r="M31" s="31">
        <v>704</v>
      </c>
      <c r="N31" s="31">
        <v>694.65</v>
      </c>
      <c r="O31" s="256">
        <v>13768000</v>
      </c>
      <c r="P31" s="257">
        <v>3.3400885686406964E-2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877.2</v>
      </c>
      <c r="F32" s="38">
        <v>874.9</v>
      </c>
      <c r="G32" s="39">
        <v>861.5</v>
      </c>
      <c r="H32" s="39">
        <v>845.80000000000007</v>
      </c>
      <c r="I32" s="39">
        <v>832.40000000000009</v>
      </c>
      <c r="J32" s="39">
        <v>890.59999999999991</v>
      </c>
      <c r="K32" s="39">
        <v>903.99999999999977</v>
      </c>
      <c r="L32" s="39">
        <v>919.69999999999982</v>
      </c>
      <c r="M32" s="31">
        <v>888.3</v>
      </c>
      <c r="N32" s="31">
        <v>859.2</v>
      </c>
      <c r="O32" s="256">
        <v>15447300</v>
      </c>
      <c r="P32" s="257">
        <v>4.9002763875401506E-2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936.55</v>
      </c>
      <c r="F33" s="38">
        <v>938.44999999999993</v>
      </c>
      <c r="G33" s="39">
        <v>933.84999999999991</v>
      </c>
      <c r="H33" s="39">
        <v>931.15</v>
      </c>
      <c r="I33" s="39">
        <v>926.55</v>
      </c>
      <c r="J33" s="39">
        <v>941.14999999999986</v>
      </c>
      <c r="K33" s="39">
        <v>945.75</v>
      </c>
      <c r="L33" s="39">
        <v>948.44999999999982</v>
      </c>
      <c r="M33" s="31">
        <v>943.05</v>
      </c>
      <c r="N33" s="31">
        <v>935.75</v>
      </c>
      <c r="O33" s="256">
        <v>46639375</v>
      </c>
      <c r="P33" s="257">
        <v>2.7907489290191056E-2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4620.1000000000004</v>
      </c>
      <c r="F34" s="38">
        <v>4607.2</v>
      </c>
      <c r="G34" s="39">
        <v>4584.5</v>
      </c>
      <c r="H34" s="39">
        <v>4548.9000000000005</v>
      </c>
      <c r="I34" s="39">
        <v>4526.2000000000007</v>
      </c>
      <c r="J34" s="39">
        <v>4642.7999999999993</v>
      </c>
      <c r="K34" s="39">
        <v>4665.4999999999982</v>
      </c>
      <c r="L34" s="39">
        <v>4701.0999999999985</v>
      </c>
      <c r="M34" s="31">
        <v>4629.8999999999996</v>
      </c>
      <c r="N34" s="31">
        <v>4571.6000000000004</v>
      </c>
      <c r="O34" s="256">
        <v>2670500</v>
      </c>
      <c r="P34" s="257">
        <v>-2.6253418413855971E-2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1475.85</v>
      </c>
      <c r="F35" s="38">
        <v>1473.7333333333336</v>
      </c>
      <c r="G35" s="39">
        <v>1466.7666666666671</v>
      </c>
      <c r="H35" s="39">
        <v>1457.6833333333336</v>
      </c>
      <c r="I35" s="39">
        <v>1450.7166666666672</v>
      </c>
      <c r="J35" s="39">
        <v>1482.8166666666671</v>
      </c>
      <c r="K35" s="39">
        <v>1489.7833333333333</v>
      </c>
      <c r="L35" s="39">
        <v>1498.866666666667</v>
      </c>
      <c r="M35" s="31">
        <v>1480.7</v>
      </c>
      <c r="N35" s="31">
        <v>1464.65</v>
      </c>
      <c r="O35" s="256">
        <v>10151000</v>
      </c>
      <c r="P35" s="257">
        <v>-5.9733646690168429E-3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6990.2</v>
      </c>
      <c r="F36" s="38">
        <v>6974.5</v>
      </c>
      <c r="G36" s="39">
        <v>6944.2</v>
      </c>
      <c r="H36" s="39">
        <v>6898.2</v>
      </c>
      <c r="I36" s="39">
        <v>6867.9</v>
      </c>
      <c r="J36" s="39">
        <v>7020.5</v>
      </c>
      <c r="K36" s="39">
        <v>7050.7999999999993</v>
      </c>
      <c r="L36" s="39">
        <v>7096.8</v>
      </c>
      <c r="M36" s="31">
        <v>7004.8</v>
      </c>
      <c r="N36" s="31">
        <v>6928.5</v>
      </c>
      <c r="O36" s="256">
        <v>5172250</v>
      </c>
      <c r="P36" s="257">
        <v>2.7383981582454866E-3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2375.75</v>
      </c>
      <c r="F37" s="38">
        <v>2369.0333333333333</v>
      </c>
      <c r="G37" s="39">
        <v>2348.0666666666666</v>
      </c>
      <c r="H37" s="39">
        <v>2320.3833333333332</v>
      </c>
      <c r="I37" s="39">
        <v>2299.4166666666665</v>
      </c>
      <c r="J37" s="39">
        <v>2396.7166666666667</v>
      </c>
      <c r="K37" s="39">
        <v>2417.6833333333329</v>
      </c>
      <c r="L37" s="39">
        <v>2445.3666666666668</v>
      </c>
      <c r="M37" s="31">
        <v>2390</v>
      </c>
      <c r="N37" s="31">
        <v>2341.35</v>
      </c>
      <c r="O37" s="256">
        <v>1909800</v>
      </c>
      <c r="P37" s="257">
        <v>-1.5705983979896342E-4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394.55</v>
      </c>
      <c r="F38" s="38">
        <v>394.4666666666667</v>
      </c>
      <c r="G38" s="39">
        <v>391.43333333333339</v>
      </c>
      <c r="H38" s="39">
        <v>388.31666666666672</v>
      </c>
      <c r="I38" s="39">
        <v>385.28333333333342</v>
      </c>
      <c r="J38" s="39">
        <v>397.58333333333337</v>
      </c>
      <c r="K38" s="39">
        <v>400.61666666666667</v>
      </c>
      <c r="L38" s="39">
        <v>403.73333333333335</v>
      </c>
      <c r="M38" s="31">
        <v>397.5</v>
      </c>
      <c r="N38" s="31">
        <v>391.35</v>
      </c>
      <c r="O38" s="256">
        <v>11089600</v>
      </c>
      <c r="P38" s="257">
        <v>-1.5762567452428287E-2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225.05</v>
      </c>
      <c r="F39" s="38">
        <v>225.23333333333335</v>
      </c>
      <c r="G39" s="39">
        <v>223.7166666666667</v>
      </c>
      <c r="H39" s="39">
        <v>222.38333333333335</v>
      </c>
      <c r="I39" s="39">
        <v>220.8666666666667</v>
      </c>
      <c r="J39" s="39">
        <v>226.56666666666669</v>
      </c>
      <c r="K39" s="39">
        <v>228.08333333333334</v>
      </c>
      <c r="L39" s="39">
        <v>229.41666666666669</v>
      </c>
      <c r="M39" s="31">
        <v>226.75</v>
      </c>
      <c r="N39" s="31">
        <v>223.9</v>
      </c>
      <c r="O39" s="256">
        <v>86890000</v>
      </c>
      <c r="P39" s="257">
        <v>1.4151906860027428E-2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187.6</v>
      </c>
      <c r="F40" s="38">
        <v>187.79999999999998</v>
      </c>
      <c r="G40" s="39">
        <v>186.24999999999997</v>
      </c>
      <c r="H40" s="39">
        <v>184.89999999999998</v>
      </c>
      <c r="I40" s="39">
        <v>183.34999999999997</v>
      </c>
      <c r="J40" s="39">
        <v>189.14999999999998</v>
      </c>
      <c r="K40" s="39">
        <v>190.7</v>
      </c>
      <c r="L40" s="39">
        <v>192.04999999999998</v>
      </c>
      <c r="M40" s="31">
        <v>189.35</v>
      </c>
      <c r="N40" s="31">
        <v>186.45</v>
      </c>
      <c r="O40" s="256">
        <v>113993100</v>
      </c>
      <c r="P40" s="257">
        <v>4.0863201752043159E-2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1647.85</v>
      </c>
      <c r="F41" s="38">
        <v>1640.8166666666666</v>
      </c>
      <c r="G41" s="39">
        <v>1626.1333333333332</v>
      </c>
      <c r="H41" s="39">
        <v>1604.4166666666665</v>
      </c>
      <c r="I41" s="39">
        <v>1589.7333333333331</v>
      </c>
      <c r="J41" s="39">
        <v>1662.5333333333333</v>
      </c>
      <c r="K41" s="39">
        <v>1677.2166666666667</v>
      </c>
      <c r="L41" s="39">
        <v>1698.9333333333334</v>
      </c>
      <c r="M41" s="31">
        <v>1655.5</v>
      </c>
      <c r="N41" s="31">
        <v>1619.1</v>
      </c>
      <c r="O41" s="256">
        <v>2636625</v>
      </c>
      <c r="P41" s="257">
        <v>7.8841743119266051E-3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131.05000000000001</v>
      </c>
      <c r="F42" s="38">
        <v>130.51666666666668</v>
      </c>
      <c r="G42" s="39">
        <v>129.63333333333335</v>
      </c>
      <c r="H42" s="39">
        <v>128.21666666666667</v>
      </c>
      <c r="I42" s="39">
        <v>127.33333333333334</v>
      </c>
      <c r="J42" s="39">
        <v>131.93333333333337</v>
      </c>
      <c r="K42" s="39">
        <v>132.81666666666669</v>
      </c>
      <c r="L42" s="39">
        <v>134.23333333333338</v>
      </c>
      <c r="M42" s="31">
        <v>131.4</v>
      </c>
      <c r="N42" s="31">
        <v>129.1</v>
      </c>
      <c r="O42" s="256">
        <v>80415600</v>
      </c>
      <c r="P42" s="257">
        <v>-9.6174096174096169E-3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697.65</v>
      </c>
      <c r="F43" s="38">
        <v>696.29999999999984</v>
      </c>
      <c r="G43" s="39">
        <v>690.14999999999964</v>
      </c>
      <c r="H43" s="39">
        <v>682.64999999999975</v>
      </c>
      <c r="I43" s="39">
        <v>676.49999999999955</v>
      </c>
      <c r="J43" s="39">
        <v>703.79999999999973</v>
      </c>
      <c r="K43" s="39">
        <v>709.95</v>
      </c>
      <c r="L43" s="39">
        <v>717.44999999999982</v>
      </c>
      <c r="M43" s="31">
        <v>702.45</v>
      </c>
      <c r="N43" s="31">
        <v>688.8</v>
      </c>
      <c r="O43" s="256">
        <v>9015600</v>
      </c>
      <c r="P43" s="257">
        <v>-1.0383965225790872E-2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961</v>
      </c>
      <c r="F44" s="38">
        <v>956.7833333333333</v>
      </c>
      <c r="G44" s="39">
        <v>944.56666666666661</v>
      </c>
      <c r="H44" s="39">
        <v>928.13333333333333</v>
      </c>
      <c r="I44" s="39">
        <v>915.91666666666663</v>
      </c>
      <c r="J44" s="39">
        <v>973.21666666666658</v>
      </c>
      <c r="K44" s="39">
        <v>985.43333333333328</v>
      </c>
      <c r="L44" s="39">
        <v>1001.8666666666666</v>
      </c>
      <c r="M44" s="31">
        <v>969</v>
      </c>
      <c r="N44" s="31">
        <v>940.35</v>
      </c>
      <c r="O44" s="256">
        <v>7953000</v>
      </c>
      <c r="P44" s="257">
        <v>1.2605042016806723E-2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857.15</v>
      </c>
      <c r="F45" s="38">
        <v>860.41666666666663</v>
      </c>
      <c r="G45" s="39">
        <v>850.58333333333326</v>
      </c>
      <c r="H45" s="39">
        <v>844.01666666666665</v>
      </c>
      <c r="I45" s="39">
        <v>834.18333333333328</v>
      </c>
      <c r="J45" s="39">
        <v>866.98333333333323</v>
      </c>
      <c r="K45" s="39">
        <v>876.81666666666649</v>
      </c>
      <c r="L45" s="39">
        <v>883.38333333333321</v>
      </c>
      <c r="M45" s="31">
        <v>870.25</v>
      </c>
      <c r="N45" s="31">
        <v>853.85</v>
      </c>
      <c r="O45" s="256">
        <v>38905350</v>
      </c>
      <c r="P45" s="257">
        <v>1.2034794642415855E-2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100.3</v>
      </c>
      <c r="F46" s="38">
        <v>100.3</v>
      </c>
      <c r="G46" s="39">
        <v>98.899999999999991</v>
      </c>
      <c r="H46" s="39">
        <v>97.5</v>
      </c>
      <c r="I46" s="39">
        <v>96.1</v>
      </c>
      <c r="J46" s="39">
        <v>101.69999999999999</v>
      </c>
      <c r="K46" s="39">
        <v>103.1</v>
      </c>
      <c r="L46" s="39">
        <v>104.49999999999999</v>
      </c>
      <c r="M46" s="31">
        <v>101.7</v>
      </c>
      <c r="N46" s="31">
        <v>98.9</v>
      </c>
      <c r="O46" s="256">
        <v>108517500</v>
      </c>
      <c r="P46" s="257">
        <v>-1.5714285714285715E-2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258</v>
      </c>
      <c r="F47" s="38">
        <v>256.23333333333335</v>
      </c>
      <c r="G47" s="39">
        <v>253.86666666666667</v>
      </c>
      <c r="H47" s="39">
        <v>249.73333333333332</v>
      </c>
      <c r="I47" s="39">
        <v>247.36666666666665</v>
      </c>
      <c r="J47" s="39">
        <v>260.36666666666667</v>
      </c>
      <c r="K47" s="39">
        <v>262.73333333333335</v>
      </c>
      <c r="L47" s="39">
        <v>266.86666666666673</v>
      </c>
      <c r="M47" s="31">
        <v>258.60000000000002</v>
      </c>
      <c r="N47" s="31">
        <v>252.1</v>
      </c>
      <c r="O47" s="256">
        <v>31862500</v>
      </c>
      <c r="P47" s="257">
        <v>-8.3255524431995014E-3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18226.25</v>
      </c>
      <c r="F48" s="38">
        <v>18171.45</v>
      </c>
      <c r="G48" s="39">
        <v>18056.900000000001</v>
      </c>
      <c r="H48" s="39">
        <v>17887.55</v>
      </c>
      <c r="I48" s="39">
        <v>17773</v>
      </c>
      <c r="J48" s="39">
        <v>18340.800000000003</v>
      </c>
      <c r="K48" s="39">
        <v>18455.349999999999</v>
      </c>
      <c r="L48" s="39">
        <v>18624.700000000004</v>
      </c>
      <c r="M48" s="31">
        <v>18286</v>
      </c>
      <c r="N48" s="31">
        <v>18002.099999999999</v>
      </c>
      <c r="O48" s="256">
        <v>197500</v>
      </c>
      <c r="P48" s="257">
        <v>-9.0316106372303057E-3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358.6</v>
      </c>
      <c r="F49" s="38">
        <v>358.48333333333329</v>
      </c>
      <c r="G49" s="39">
        <v>354.76666666666659</v>
      </c>
      <c r="H49" s="39">
        <v>350.93333333333328</v>
      </c>
      <c r="I49" s="39">
        <v>347.21666666666658</v>
      </c>
      <c r="J49" s="39">
        <v>362.31666666666661</v>
      </c>
      <c r="K49" s="39">
        <v>366.0333333333333</v>
      </c>
      <c r="L49" s="39">
        <v>369.86666666666662</v>
      </c>
      <c r="M49" s="31">
        <v>362.2</v>
      </c>
      <c r="N49" s="31">
        <v>354.65</v>
      </c>
      <c r="O49" s="256">
        <v>30553200</v>
      </c>
      <c r="P49" s="257">
        <v>-6.7875950848449388E-3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4515.75</v>
      </c>
      <c r="F50" s="38">
        <v>4494.9000000000005</v>
      </c>
      <c r="G50" s="39">
        <v>4465.0500000000011</v>
      </c>
      <c r="H50" s="39">
        <v>4414.3500000000004</v>
      </c>
      <c r="I50" s="39">
        <v>4384.5000000000009</v>
      </c>
      <c r="J50" s="39">
        <v>4545.6000000000013</v>
      </c>
      <c r="K50" s="39">
        <v>4575.4500000000016</v>
      </c>
      <c r="L50" s="39">
        <v>4626.1500000000015</v>
      </c>
      <c r="M50" s="31">
        <v>4524.75</v>
      </c>
      <c r="N50" s="31">
        <v>4444.2</v>
      </c>
      <c r="O50" s="256">
        <v>2931800</v>
      </c>
      <c r="P50" s="257">
        <v>2.9713402641191346E-2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452.55</v>
      </c>
      <c r="F51" s="38">
        <v>451.61666666666662</v>
      </c>
      <c r="G51" s="39">
        <v>448.23333333333323</v>
      </c>
      <c r="H51" s="39">
        <v>443.91666666666663</v>
      </c>
      <c r="I51" s="39">
        <v>440.53333333333325</v>
      </c>
      <c r="J51" s="39">
        <v>455.93333333333322</v>
      </c>
      <c r="K51" s="39">
        <v>459.31666666666655</v>
      </c>
      <c r="L51" s="39">
        <v>463.63333333333321</v>
      </c>
      <c r="M51" s="31">
        <v>455</v>
      </c>
      <c r="N51" s="31">
        <v>447.3</v>
      </c>
      <c r="O51" s="256">
        <v>7506000</v>
      </c>
      <c r="P51" s="257">
        <v>6.1662198391420914E-3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328.75</v>
      </c>
      <c r="F52" s="38">
        <v>328.11666666666667</v>
      </c>
      <c r="G52" s="39">
        <v>324.73333333333335</v>
      </c>
      <c r="H52" s="39">
        <v>320.7166666666667</v>
      </c>
      <c r="I52" s="39">
        <v>317.33333333333337</v>
      </c>
      <c r="J52" s="39">
        <v>332.13333333333333</v>
      </c>
      <c r="K52" s="39">
        <v>335.51666666666665</v>
      </c>
      <c r="L52" s="39">
        <v>339.5333333333333</v>
      </c>
      <c r="M52" s="31">
        <v>331.5</v>
      </c>
      <c r="N52" s="31">
        <v>324.10000000000002</v>
      </c>
      <c r="O52" s="256">
        <v>54693900</v>
      </c>
      <c r="P52" s="257">
        <v>8.2624060524613008E-3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739.2</v>
      </c>
      <c r="F53" s="38">
        <v>733.33333333333337</v>
      </c>
      <c r="G53" s="39">
        <v>724.26666666666677</v>
      </c>
      <c r="H53" s="39">
        <v>709.33333333333337</v>
      </c>
      <c r="I53" s="39">
        <v>700.26666666666677</v>
      </c>
      <c r="J53" s="39">
        <v>748.26666666666677</v>
      </c>
      <c r="K53" s="39">
        <v>757.33333333333337</v>
      </c>
      <c r="L53" s="39">
        <v>772.26666666666677</v>
      </c>
      <c r="M53" s="31">
        <v>742.4</v>
      </c>
      <c r="N53" s="31">
        <v>718.4</v>
      </c>
      <c r="O53" s="256">
        <v>5478525</v>
      </c>
      <c r="P53" s="257">
        <v>-2.4648498524561708E-2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253.4</v>
      </c>
      <c r="F54" s="38">
        <v>252.76666666666665</v>
      </c>
      <c r="G54" s="39">
        <v>249.18333333333328</v>
      </c>
      <c r="H54" s="39">
        <v>244.96666666666664</v>
      </c>
      <c r="I54" s="39">
        <v>241.38333333333327</v>
      </c>
      <c r="J54" s="39">
        <v>256.98333333333329</v>
      </c>
      <c r="K54" s="39">
        <v>260.56666666666666</v>
      </c>
      <c r="L54" s="39">
        <v>264.7833333333333</v>
      </c>
      <c r="M54" s="31">
        <v>256.35000000000002</v>
      </c>
      <c r="N54" s="31">
        <v>248.55</v>
      </c>
      <c r="O54" s="256">
        <v>14204400</v>
      </c>
      <c r="P54" s="257">
        <v>-1.2939001848428836E-2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1021.8</v>
      </c>
      <c r="F55" s="38">
        <v>1022.9333333333334</v>
      </c>
      <c r="G55" s="39">
        <v>1014.3666666666668</v>
      </c>
      <c r="H55" s="39">
        <v>1006.9333333333334</v>
      </c>
      <c r="I55" s="39">
        <v>998.36666666666679</v>
      </c>
      <c r="J55" s="39">
        <v>1030.3666666666668</v>
      </c>
      <c r="K55" s="39">
        <v>1038.9333333333334</v>
      </c>
      <c r="L55" s="39">
        <v>1046.3666666666668</v>
      </c>
      <c r="M55" s="31">
        <v>1031.5</v>
      </c>
      <c r="N55" s="31">
        <v>1015.5</v>
      </c>
      <c r="O55" s="256">
        <v>13141250</v>
      </c>
      <c r="P55" s="257">
        <v>5.7326762546515135E-2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1246.95</v>
      </c>
      <c r="F56" s="38">
        <v>1241.3833333333332</v>
      </c>
      <c r="G56" s="39">
        <v>1233.7666666666664</v>
      </c>
      <c r="H56" s="39">
        <v>1220.5833333333333</v>
      </c>
      <c r="I56" s="39">
        <v>1212.9666666666665</v>
      </c>
      <c r="J56" s="39">
        <v>1254.5666666666664</v>
      </c>
      <c r="K56" s="39">
        <v>1262.1833333333332</v>
      </c>
      <c r="L56" s="39">
        <v>1275.3666666666663</v>
      </c>
      <c r="M56" s="31">
        <v>1249</v>
      </c>
      <c r="N56" s="31">
        <v>1228.2</v>
      </c>
      <c r="O56" s="256">
        <v>11466650</v>
      </c>
      <c r="P56" s="257">
        <v>-1.1376373010535755E-2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229.9</v>
      </c>
      <c r="F57" s="38">
        <v>229.96666666666667</v>
      </c>
      <c r="G57" s="39">
        <v>228.53333333333333</v>
      </c>
      <c r="H57" s="39">
        <v>227.16666666666666</v>
      </c>
      <c r="I57" s="39">
        <v>225.73333333333332</v>
      </c>
      <c r="J57" s="39">
        <v>231.33333333333334</v>
      </c>
      <c r="K57" s="39">
        <v>232.76666666666668</v>
      </c>
      <c r="L57" s="39">
        <v>234.13333333333335</v>
      </c>
      <c r="M57" s="31">
        <v>231.4</v>
      </c>
      <c r="N57" s="31">
        <v>228.6</v>
      </c>
      <c r="O57" s="256">
        <v>81811800</v>
      </c>
      <c r="P57" s="257">
        <v>9.4838308457711445E-3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5031.25</v>
      </c>
      <c r="F58" s="38">
        <v>5126.8499999999995</v>
      </c>
      <c r="G58" s="39">
        <v>4891.5999999999985</v>
      </c>
      <c r="H58" s="39">
        <v>4751.9499999999989</v>
      </c>
      <c r="I58" s="39">
        <v>4516.699999999998</v>
      </c>
      <c r="J58" s="39">
        <v>5266.4999999999991</v>
      </c>
      <c r="K58" s="39">
        <v>5501.7500000000009</v>
      </c>
      <c r="L58" s="39">
        <v>5641.4</v>
      </c>
      <c r="M58" s="31">
        <v>5362.1</v>
      </c>
      <c r="N58" s="31">
        <v>4987.2</v>
      </c>
      <c r="O58" s="256">
        <v>1093050</v>
      </c>
      <c r="P58" s="257">
        <v>0.14882547690367334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2000.6</v>
      </c>
      <c r="F59" s="38">
        <v>1990.95</v>
      </c>
      <c r="G59" s="39">
        <v>1976.9</v>
      </c>
      <c r="H59" s="39">
        <v>1953.2</v>
      </c>
      <c r="I59" s="39">
        <v>1939.15</v>
      </c>
      <c r="J59" s="39">
        <v>2014.65</v>
      </c>
      <c r="K59" s="39">
        <v>2028.6999999999998</v>
      </c>
      <c r="L59" s="39">
        <v>2052.4</v>
      </c>
      <c r="M59" s="31">
        <v>2005</v>
      </c>
      <c r="N59" s="31">
        <v>1967.25</v>
      </c>
      <c r="O59" s="256">
        <v>2616250</v>
      </c>
      <c r="P59" s="257">
        <v>3.0864197530864196E-3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658.4</v>
      </c>
      <c r="F60" s="38">
        <v>659.11666666666667</v>
      </c>
      <c r="G60" s="39">
        <v>653.5333333333333</v>
      </c>
      <c r="H60" s="39">
        <v>648.66666666666663</v>
      </c>
      <c r="I60" s="39">
        <v>643.08333333333326</v>
      </c>
      <c r="J60" s="39">
        <v>663.98333333333335</v>
      </c>
      <c r="K60" s="39">
        <v>669.56666666666661</v>
      </c>
      <c r="L60" s="39">
        <v>674.43333333333339</v>
      </c>
      <c r="M60" s="31">
        <v>664.7</v>
      </c>
      <c r="N60" s="31">
        <v>654.25</v>
      </c>
      <c r="O60" s="256">
        <v>5169000</v>
      </c>
      <c r="P60" s="257">
        <v>1.4324960753532182E-2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1071.5999999999999</v>
      </c>
      <c r="F61" s="38">
        <v>1065.6833333333334</v>
      </c>
      <c r="G61" s="39">
        <v>1057.8666666666668</v>
      </c>
      <c r="H61" s="39">
        <v>1044.1333333333334</v>
      </c>
      <c r="I61" s="39">
        <v>1036.3166666666668</v>
      </c>
      <c r="J61" s="39">
        <v>1079.4166666666667</v>
      </c>
      <c r="K61" s="39">
        <v>1087.2333333333333</v>
      </c>
      <c r="L61" s="39">
        <v>1100.9666666666667</v>
      </c>
      <c r="M61" s="31">
        <v>1073.5</v>
      </c>
      <c r="N61" s="31">
        <v>1051.95</v>
      </c>
      <c r="O61" s="256">
        <v>1881600</v>
      </c>
      <c r="P61" s="257">
        <v>1.6641452344931921E-2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282.85000000000002</v>
      </c>
      <c r="F62" s="38">
        <v>288.38333333333338</v>
      </c>
      <c r="G62" s="39">
        <v>276.41666666666674</v>
      </c>
      <c r="H62" s="39">
        <v>269.98333333333335</v>
      </c>
      <c r="I62" s="39">
        <v>258.01666666666671</v>
      </c>
      <c r="J62" s="39">
        <v>294.81666666666678</v>
      </c>
      <c r="K62" s="39">
        <v>306.78333333333336</v>
      </c>
      <c r="L62" s="39">
        <v>313.21666666666681</v>
      </c>
      <c r="M62" s="31">
        <v>300.35000000000002</v>
      </c>
      <c r="N62" s="31">
        <v>281.95</v>
      </c>
      <c r="O62" s="256">
        <v>13123800</v>
      </c>
      <c r="P62" s="257">
        <v>6.0663369217340703E-2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122.85</v>
      </c>
      <c r="F63" s="38">
        <v>122.13333333333333</v>
      </c>
      <c r="G63" s="39">
        <v>121.11666666666665</v>
      </c>
      <c r="H63" s="39">
        <v>119.38333333333333</v>
      </c>
      <c r="I63" s="39">
        <v>118.36666666666665</v>
      </c>
      <c r="J63" s="39">
        <v>123.86666666666665</v>
      </c>
      <c r="K63" s="39">
        <v>124.88333333333333</v>
      </c>
      <c r="L63" s="39">
        <v>126.61666666666665</v>
      </c>
      <c r="M63" s="31">
        <v>123.15</v>
      </c>
      <c r="N63" s="31">
        <v>120.4</v>
      </c>
      <c r="O63" s="256">
        <v>39085000</v>
      </c>
      <c r="P63" s="257">
        <v>-1.0381060893784023E-2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1732.65</v>
      </c>
      <c r="F64" s="38">
        <v>1734.5666666666666</v>
      </c>
      <c r="G64" s="39">
        <v>1716.1333333333332</v>
      </c>
      <c r="H64" s="39">
        <v>1699.6166666666666</v>
      </c>
      <c r="I64" s="39">
        <v>1681.1833333333332</v>
      </c>
      <c r="J64" s="39">
        <v>1751.0833333333333</v>
      </c>
      <c r="K64" s="39">
        <v>1769.5166666666667</v>
      </c>
      <c r="L64" s="39">
        <v>1786.0333333333333</v>
      </c>
      <c r="M64" s="31">
        <v>1753</v>
      </c>
      <c r="N64" s="31">
        <v>1718.05</v>
      </c>
      <c r="O64" s="256">
        <v>6220800</v>
      </c>
      <c r="P64" s="257">
        <v>4.6511627906976744E-3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567</v>
      </c>
      <c r="F65" s="38">
        <v>565.63333333333333</v>
      </c>
      <c r="G65" s="39">
        <v>563.36666666666667</v>
      </c>
      <c r="H65" s="39">
        <v>559.73333333333335</v>
      </c>
      <c r="I65" s="39">
        <v>557.4666666666667</v>
      </c>
      <c r="J65" s="39">
        <v>569.26666666666665</v>
      </c>
      <c r="K65" s="39">
        <v>571.5333333333333</v>
      </c>
      <c r="L65" s="39">
        <v>575.16666666666663</v>
      </c>
      <c r="M65" s="31">
        <v>567.9</v>
      </c>
      <c r="N65" s="31">
        <v>562</v>
      </c>
      <c r="O65" s="256">
        <v>15537500</v>
      </c>
      <c r="P65" s="257">
        <v>-1.9270916974466034E-3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1910</v>
      </c>
      <c r="F66" s="38">
        <v>1900.9833333333333</v>
      </c>
      <c r="G66" s="39">
        <v>1885.5666666666666</v>
      </c>
      <c r="H66" s="39">
        <v>1861.1333333333332</v>
      </c>
      <c r="I66" s="39">
        <v>1845.7166666666665</v>
      </c>
      <c r="J66" s="39">
        <v>1925.4166666666667</v>
      </c>
      <c r="K66" s="39">
        <v>1940.8333333333333</v>
      </c>
      <c r="L66" s="39">
        <v>1965.2666666666669</v>
      </c>
      <c r="M66" s="31">
        <v>1916.4</v>
      </c>
      <c r="N66" s="31">
        <v>1876.55</v>
      </c>
      <c r="O66" s="256">
        <v>1798000</v>
      </c>
      <c r="P66" s="257">
        <v>3.0372492836676219E-2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2052.4499999999998</v>
      </c>
      <c r="F67" s="38">
        <v>2048.4333333333329</v>
      </c>
      <c r="G67" s="39">
        <v>2038.016666666666</v>
      </c>
      <c r="H67" s="39">
        <v>2023.583333333333</v>
      </c>
      <c r="I67" s="39">
        <v>2013.1666666666661</v>
      </c>
      <c r="J67" s="39">
        <v>2062.8666666666659</v>
      </c>
      <c r="K67" s="39">
        <v>2073.2833333333328</v>
      </c>
      <c r="L67" s="39">
        <v>2087.7166666666658</v>
      </c>
      <c r="M67" s="31">
        <v>2058.85</v>
      </c>
      <c r="N67" s="31">
        <v>2034</v>
      </c>
      <c r="O67" s="256">
        <v>2226300</v>
      </c>
      <c r="P67" s="257">
        <v>2.4151255865304994E-2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183.1</v>
      </c>
      <c r="F68" s="38">
        <v>182.79999999999998</v>
      </c>
      <c r="G68" s="39">
        <v>181.99999999999997</v>
      </c>
      <c r="H68" s="39">
        <v>180.89999999999998</v>
      </c>
      <c r="I68" s="39">
        <v>180.09999999999997</v>
      </c>
      <c r="J68" s="39">
        <v>183.89999999999998</v>
      </c>
      <c r="K68" s="39">
        <v>184.7</v>
      </c>
      <c r="L68" s="39">
        <v>185.79999999999998</v>
      </c>
      <c r="M68" s="31">
        <v>183.6</v>
      </c>
      <c r="N68" s="31">
        <v>181.7</v>
      </c>
      <c r="O68" s="256">
        <v>14616000</v>
      </c>
      <c r="P68" s="257">
        <v>-1.2485811577752554E-2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3725.8</v>
      </c>
      <c r="F69" s="38">
        <v>3710.1166666666668</v>
      </c>
      <c r="G69" s="39">
        <v>3670.0333333333338</v>
      </c>
      <c r="H69" s="39">
        <v>3614.2666666666669</v>
      </c>
      <c r="I69" s="39">
        <v>3574.1833333333338</v>
      </c>
      <c r="J69" s="39">
        <v>3765.8833333333337</v>
      </c>
      <c r="K69" s="39">
        <v>3805.9666666666667</v>
      </c>
      <c r="L69" s="39">
        <v>3861.7333333333336</v>
      </c>
      <c r="M69" s="31">
        <v>3750.2</v>
      </c>
      <c r="N69" s="31">
        <v>3654.35</v>
      </c>
      <c r="O69" s="256">
        <v>2853800</v>
      </c>
      <c r="P69" s="257">
        <v>-3.4508424115298732E-2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4765.95</v>
      </c>
      <c r="F70" s="38">
        <v>4712.6500000000005</v>
      </c>
      <c r="G70" s="39">
        <v>4648.3000000000011</v>
      </c>
      <c r="H70" s="39">
        <v>4530.6500000000005</v>
      </c>
      <c r="I70" s="39">
        <v>4466.3000000000011</v>
      </c>
      <c r="J70" s="39">
        <v>4830.3000000000011</v>
      </c>
      <c r="K70" s="39">
        <v>4894.6500000000015</v>
      </c>
      <c r="L70" s="39">
        <v>5012.3000000000011</v>
      </c>
      <c r="M70" s="31">
        <v>4777</v>
      </c>
      <c r="N70" s="31">
        <v>4595</v>
      </c>
      <c r="O70" s="256">
        <v>1305400</v>
      </c>
      <c r="P70" s="257">
        <v>8.0308880308880316E-3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478.75</v>
      </c>
      <c r="F71" s="38">
        <v>475.56666666666666</v>
      </c>
      <c r="G71" s="39">
        <v>470.68333333333334</v>
      </c>
      <c r="H71" s="39">
        <v>462.61666666666667</v>
      </c>
      <c r="I71" s="39">
        <v>457.73333333333335</v>
      </c>
      <c r="J71" s="39">
        <v>483.63333333333333</v>
      </c>
      <c r="K71" s="39">
        <v>488.51666666666665</v>
      </c>
      <c r="L71" s="39">
        <v>496.58333333333331</v>
      </c>
      <c r="M71" s="31">
        <v>480.45</v>
      </c>
      <c r="N71" s="31">
        <v>467.5</v>
      </c>
      <c r="O71" s="256">
        <v>44335500</v>
      </c>
      <c r="P71" s="257">
        <v>-2.6272875520927705E-2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5891.6</v>
      </c>
      <c r="F72" s="38">
        <v>5866.8666666666659</v>
      </c>
      <c r="G72" s="39">
        <v>5818.7333333333318</v>
      </c>
      <c r="H72" s="39">
        <v>5745.8666666666659</v>
      </c>
      <c r="I72" s="39">
        <v>5697.7333333333318</v>
      </c>
      <c r="J72" s="39">
        <v>5939.7333333333318</v>
      </c>
      <c r="K72" s="39">
        <v>5987.866666666665</v>
      </c>
      <c r="L72" s="39">
        <v>6060.7333333333318</v>
      </c>
      <c r="M72" s="31">
        <v>5915</v>
      </c>
      <c r="N72" s="31">
        <v>5794</v>
      </c>
      <c r="O72" s="256">
        <v>3802375</v>
      </c>
      <c r="P72" s="257">
        <v>9.9428943183461044E-2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3341.45</v>
      </c>
      <c r="F73" s="38">
        <v>3325.2833333333333</v>
      </c>
      <c r="G73" s="39">
        <v>3303.5666666666666</v>
      </c>
      <c r="H73" s="39">
        <v>3265.6833333333334</v>
      </c>
      <c r="I73" s="39">
        <v>3243.9666666666667</v>
      </c>
      <c r="J73" s="39">
        <v>3363.1666666666665</v>
      </c>
      <c r="K73" s="39">
        <v>3384.8833333333328</v>
      </c>
      <c r="L73" s="39">
        <v>3422.7666666666664</v>
      </c>
      <c r="M73" s="31">
        <v>3347</v>
      </c>
      <c r="N73" s="31">
        <v>3287.4</v>
      </c>
      <c r="O73" s="256">
        <v>4606525</v>
      </c>
      <c r="P73" s="257">
        <v>-1.782328403488813E-3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2706.5</v>
      </c>
      <c r="F74" s="38">
        <v>2660.9666666666667</v>
      </c>
      <c r="G74" s="39">
        <v>2607.1833333333334</v>
      </c>
      <c r="H74" s="39">
        <v>2507.8666666666668</v>
      </c>
      <c r="I74" s="39">
        <v>2454.0833333333335</v>
      </c>
      <c r="J74" s="39">
        <v>2760.2833333333333</v>
      </c>
      <c r="K74" s="39">
        <v>2814.0666666666671</v>
      </c>
      <c r="L74" s="39">
        <v>2913.3833333333332</v>
      </c>
      <c r="M74" s="31">
        <v>2714.75</v>
      </c>
      <c r="N74" s="31">
        <v>2561.65</v>
      </c>
      <c r="O74" s="256">
        <v>1298550</v>
      </c>
      <c r="P74" s="257">
        <v>0.13947876447876448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267.55</v>
      </c>
      <c r="F75" s="38">
        <v>265.76666666666671</v>
      </c>
      <c r="G75" s="39">
        <v>263.43333333333339</v>
      </c>
      <c r="H75" s="39">
        <v>259.31666666666666</v>
      </c>
      <c r="I75" s="39">
        <v>256.98333333333335</v>
      </c>
      <c r="J75" s="39">
        <v>269.88333333333344</v>
      </c>
      <c r="K75" s="39">
        <v>272.21666666666681</v>
      </c>
      <c r="L75" s="39">
        <v>276.33333333333348</v>
      </c>
      <c r="M75" s="31">
        <v>268.10000000000002</v>
      </c>
      <c r="N75" s="31">
        <v>261.64999999999998</v>
      </c>
      <c r="O75" s="256">
        <v>18489600</v>
      </c>
      <c r="P75" s="257">
        <v>2.9052294129432981E-2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132.75</v>
      </c>
      <c r="F76" s="38">
        <v>132.91666666666666</v>
      </c>
      <c r="G76" s="39">
        <v>131.98333333333332</v>
      </c>
      <c r="H76" s="39">
        <v>131.21666666666667</v>
      </c>
      <c r="I76" s="39">
        <v>130.28333333333333</v>
      </c>
      <c r="J76" s="39">
        <v>133.68333333333331</v>
      </c>
      <c r="K76" s="39">
        <v>134.61666666666665</v>
      </c>
      <c r="L76" s="39">
        <v>135.3833333333333</v>
      </c>
      <c r="M76" s="31">
        <v>133.85</v>
      </c>
      <c r="N76" s="31">
        <v>132.15</v>
      </c>
      <c r="O76" s="256">
        <v>124935000</v>
      </c>
      <c r="P76" s="257">
        <v>1.5195222037134847E-2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114.3</v>
      </c>
      <c r="F77" s="38">
        <v>113.65000000000002</v>
      </c>
      <c r="G77" s="39">
        <v>112.80000000000004</v>
      </c>
      <c r="H77" s="39">
        <v>111.30000000000003</v>
      </c>
      <c r="I77" s="39">
        <v>110.45000000000005</v>
      </c>
      <c r="J77" s="39">
        <v>115.15000000000003</v>
      </c>
      <c r="K77" s="39">
        <v>116.00000000000003</v>
      </c>
      <c r="L77" s="39">
        <v>117.50000000000003</v>
      </c>
      <c r="M77" s="31">
        <v>114.5</v>
      </c>
      <c r="N77" s="31">
        <v>112.15</v>
      </c>
      <c r="O77" s="256">
        <v>133553400</v>
      </c>
      <c r="P77" s="257">
        <v>-7.4124447466848015E-3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800</v>
      </c>
      <c r="F78" s="38">
        <v>793.80000000000007</v>
      </c>
      <c r="G78" s="39">
        <v>785.20000000000016</v>
      </c>
      <c r="H78" s="39">
        <v>770.40000000000009</v>
      </c>
      <c r="I78" s="39">
        <v>761.80000000000018</v>
      </c>
      <c r="J78" s="39">
        <v>808.60000000000014</v>
      </c>
      <c r="K78" s="39">
        <v>817.2</v>
      </c>
      <c r="L78" s="39">
        <v>832.00000000000011</v>
      </c>
      <c r="M78" s="31">
        <v>802.4</v>
      </c>
      <c r="N78" s="31">
        <v>779</v>
      </c>
      <c r="O78" s="256">
        <v>5847850</v>
      </c>
      <c r="P78" s="257">
        <v>5.9865303068096778E-3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52.95</v>
      </c>
      <c r="F79" s="38">
        <v>52.75</v>
      </c>
      <c r="G79" s="39">
        <v>51.8</v>
      </c>
      <c r="H79" s="39">
        <v>50.65</v>
      </c>
      <c r="I79" s="39">
        <v>49.699999999999996</v>
      </c>
      <c r="J79" s="39">
        <v>53.9</v>
      </c>
      <c r="K79" s="39">
        <v>54.85</v>
      </c>
      <c r="L79" s="39">
        <v>56</v>
      </c>
      <c r="M79" s="31">
        <v>53.7</v>
      </c>
      <c r="N79" s="31">
        <v>51.6</v>
      </c>
      <c r="O79" s="256">
        <v>131760000</v>
      </c>
      <c r="P79" s="257">
        <v>-2.6433915211970076E-2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543.25</v>
      </c>
      <c r="F80" s="38">
        <v>541.18333333333328</v>
      </c>
      <c r="G80" s="39">
        <v>537.56666666666661</v>
      </c>
      <c r="H80" s="39">
        <v>531.88333333333333</v>
      </c>
      <c r="I80" s="39">
        <v>528.26666666666665</v>
      </c>
      <c r="J80" s="39">
        <v>546.86666666666656</v>
      </c>
      <c r="K80" s="39">
        <v>550.48333333333312</v>
      </c>
      <c r="L80" s="39">
        <v>556.16666666666652</v>
      </c>
      <c r="M80" s="31">
        <v>544.79999999999995</v>
      </c>
      <c r="N80" s="31">
        <v>535.5</v>
      </c>
      <c r="O80" s="256">
        <v>9230000</v>
      </c>
      <c r="P80" s="257">
        <v>-1.8930496061904105E-2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1043.3499999999999</v>
      </c>
      <c r="F81" s="38">
        <v>1039.6333333333332</v>
      </c>
      <c r="G81" s="39">
        <v>1033.7666666666664</v>
      </c>
      <c r="H81" s="39">
        <v>1024.1833333333332</v>
      </c>
      <c r="I81" s="39">
        <v>1018.3166666666664</v>
      </c>
      <c r="J81" s="39">
        <v>1049.2166666666665</v>
      </c>
      <c r="K81" s="39">
        <v>1055.0833333333333</v>
      </c>
      <c r="L81" s="39">
        <v>1064.6666666666665</v>
      </c>
      <c r="M81" s="31">
        <v>1045.5</v>
      </c>
      <c r="N81" s="31">
        <v>1030.05</v>
      </c>
      <c r="O81" s="256">
        <v>8247000</v>
      </c>
      <c r="P81" s="257">
        <v>-1.332041656575442E-3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1549.55</v>
      </c>
      <c r="F82" s="38">
        <v>1550.95</v>
      </c>
      <c r="G82" s="39">
        <v>1537.9</v>
      </c>
      <c r="H82" s="39">
        <v>1526.25</v>
      </c>
      <c r="I82" s="39">
        <v>1513.2</v>
      </c>
      <c r="J82" s="39">
        <v>1562.6000000000001</v>
      </c>
      <c r="K82" s="39">
        <v>1575.6499999999999</v>
      </c>
      <c r="L82" s="39">
        <v>1587.3000000000002</v>
      </c>
      <c r="M82" s="31">
        <v>1564</v>
      </c>
      <c r="N82" s="31">
        <v>1539.3</v>
      </c>
      <c r="O82" s="256">
        <v>3880275</v>
      </c>
      <c r="P82" s="257">
        <v>-5.7205452775073032E-3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296.14999999999998</v>
      </c>
      <c r="F83" s="38">
        <v>293.86666666666667</v>
      </c>
      <c r="G83" s="39">
        <v>290.13333333333333</v>
      </c>
      <c r="H83" s="39">
        <v>284.11666666666667</v>
      </c>
      <c r="I83" s="39">
        <v>280.38333333333333</v>
      </c>
      <c r="J83" s="39">
        <v>299.88333333333333</v>
      </c>
      <c r="K83" s="39">
        <v>303.61666666666667</v>
      </c>
      <c r="L83" s="39">
        <v>309.63333333333333</v>
      </c>
      <c r="M83" s="31">
        <v>297.60000000000002</v>
      </c>
      <c r="N83" s="31">
        <v>287.85000000000002</v>
      </c>
      <c r="O83" s="256">
        <v>11530000</v>
      </c>
      <c r="P83" s="257">
        <v>-2.6511313745356299E-2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1819.25</v>
      </c>
      <c r="F84" s="38">
        <v>1811.0333333333335</v>
      </c>
      <c r="G84" s="39">
        <v>1799.866666666667</v>
      </c>
      <c r="H84" s="39">
        <v>1780.4833333333336</v>
      </c>
      <c r="I84" s="39">
        <v>1769.3166666666671</v>
      </c>
      <c r="J84" s="39">
        <v>1830.416666666667</v>
      </c>
      <c r="K84" s="39">
        <v>1841.5833333333335</v>
      </c>
      <c r="L84" s="39">
        <v>1860.9666666666669</v>
      </c>
      <c r="M84" s="31">
        <v>1822.2</v>
      </c>
      <c r="N84" s="31">
        <v>1791.65</v>
      </c>
      <c r="O84" s="256">
        <v>13255825</v>
      </c>
      <c r="P84" s="257">
        <v>-3.0009645957629239E-3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453</v>
      </c>
      <c r="F85" s="38">
        <v>452.11666666666662</v>
      </c>
      <c r="G85" s="39">
        <v>449.73333333333323</v>
      </c>
      <c r="H85" s="39">
        <v>446.46666666666664</v>
      </c>
      <c r="I85" s="39">
        <v>444.08333333333326</v>
      </c>
      <c r="J85" s="39">
        <v>455.38333333333321</v>
      </c>
      <c r="K85" s="39">
        <v>457.76666666666654</v>
      </c>
      <c r="L85" s="39">
        <v>461.03333333333319</v>
      </c>
      <c r="M85" s="31">
        <v>454.5</v>
      </c>
      <c r="N85" s="31">
        <v>448.85</v>
      </c>
      <c r="O85" s="256">
        <v>7638750</v>
      </c>
      <c r="P85" s="257">
        <v>1.9349457881567972E-2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3901.7</v>
      </c>
      <c r="F86" s="38">
        <v>3880.9</v>
      </c>
      <c r="G86" s="39">
        <v>3844.8</v>
      </c>
      <c r="H86" s="39">
        <v>3787.9</v>
      </c>
      <c r="I86" s="39">
        <v>3751.8</v>
      </c>
      <c r="J86" s="39">
        <v>3937.8</v>
      </c>
      <c r="K86" s="39">
        <v>3973.8999999999996</v>
      </c>
      <c r="L86" s="39">
        <v>4030.8</v>
      </c>
      <c r="M86" s="31">
        <v>3917</v>
      </c>
      <c r="N86" s="31">
        <v>3824</v>
      </c>
      <c r="O86" s="256">
        <v>4769100</v>
      </c>
      <c r="P86" s="257">
        <v>1.3645348466492381E-2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1275.45</v>
      </c>
      <c r="F87" s="38">
        <v>1273.2833333333333</v>
      </c>
      <c r="G87" s="39">
        <v>1267.3166666666666</v>
      </c>
      <c r="H87" s="39">
        <v>1259.1833333333334</v>
      </c>
      <c r="I87" s="39">
        <v>1253.2166666666667</v>
      </c>
      <c r="J87" s="39">
        <v>1281.4166666666665</v>
      </c>
      <c r="K87" s="39">
        <v>1287.3833333333332</v>
      </c>
      <c r="L87" s="39">
        <v>1295.5166666666664</v>
      </c>
      <c r="M87" s="31">
        <v>1279.25</v>
      </c>
      <c r="N87" s="31">
        <v>1265.1500000000001</v>
      </c>
      <c r="O87" s="256">
        <v>5638500</v>
      </c>
      <c r="P87" s="257">
        <v>1.148085030047538E-2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1180.95</v>
      </c>
      <c r="F88" s="38">
        <v>1181.4166666666667</v>
      </c>
      <c r="G88" s="39">
        <v>1171.3333333333335</v>
      </c>
      <c r="H88" s="39">
        <v>1161.7166666666667</v>
      </c>
      <c r="I88" s="39">
        <v>1151.6333333333334</v>
      </c>
      <c r="J88" s="39">
        <v>1191.0333333333335</v>
      </c>
      <c r="K88" s="39">
        <v>1201.116666666667</v>
      </c>
      <c r="L88" s="39">
        <v>1210.7333333333336</v>
      </c>
      <c r="M88" s="31">
        <v>1191.5</v>
      </c>
      <c r="N88" s="31">
        <v>1171.8</v>
      </c>
      <c r="O88" s="256">
        <v>10742900</v>
      </c>
      <c r="P88" s="257">
        <v>-6.2164087288739235E-3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2533.1999999999998</v>
      </c>
      <c r="F89" s="38">
        <v>2511.7666666666664</v>
      </c>
      <c r="G89" s="39">
        <v>2481.4333333333329</v>
      </c>
      <c r="H89" s="39">
        <v>2429.6666666666665</v>
      </c>
      <c r="I89" s="39">
        <v>2399.333333333333</v>
      </c>
      <c r="J89" s="39">
        <v>2563.5333333333328</v>
      </c>
      <c r="K89" s="39">
        <v>2593.8666666666668</v>
      </c>
      <c r="L89" s="39">
        <v>2645.6333333333328</v>
      </c>
      <c r="M89" s="31">
        <v>2542.1</v>
      </c>
      <c r="N89" s="31">
        <v>2460</v>
      </c>
      <c r="O89" s="256">
        <v>2916000</v>
      </c>
      <c r="P89" s="257">
        <v>8.9267178741955569E-3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1610</v>
      </c>
      <c r="F90" s="38">
        <v>1603.9666666666665</v>
      </c>
      <c r="G90" s="39">
        <v>1593.5333333333328</v>
      </c>
      <c r="H90" s="39">
        <v>1577.0666666666664</v>
      </c>
      <c r="I90" s="39">
        <v>1566.6333333333328</v>
      </c>
      <c r="J90" s="39">
        <v>1620.4333333333329</v>
      </c>
      <c r="K90" s="39">
        <v>1630.8666666666668</v>
      </c>
      <c r="L90" s="39">
        <v>1647.333333333333</v>
      </c>
      <c r="M90" s="31">
        <v>1614.4</v>
      </c>
      <c r="N90" s="31">
        <v>1587.5</v>
      </c>
      <c r="O90" s="256">
        <v>119364850</v>
      </c>
      <c r="P90" s="257">
        <v>4.4337688423605418E-3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627.79999999999995</v>
      </c>
      <c r="F91" s="38">
        <v>627.2833333333333</v>
      </c>
      <c r="G91" s="39">
        <v>622.76666666666665</v>
      </c>
      <c r="H91" s="39">
        <v>617.73333333333335</v>
      </c>
      <c r="I91" s="39">
        <v>613.2166666666667</v>
      </c>
      <c r="J91" s="39">
        <v>632.31666666666661</v>
      </c>
      <c r="K91" s="39">
        <v>636.83333333333326</v>
      </c>
      <c r="L91" s="39">
        <v>641.86666666666656</v>
      </c>
      <c r="M91" s="31">
        <v>631.79999999999995</v>
      </c>
      <c r="N91" s="31">
        <v>622.25</v>
      </c>
      <c r="O91" s="256">
        <v>19236800</v>
      </c>
      <c r="P91" s="257">
        <v>4.9997126601919427E-3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2994.85</v>
      </c>
      <c r="F92" s="38">
        <v>2991.6166666666668</v>
      </c>
      <c r="G92" s="39">
        <v>2971.2333333333336</v>
      </c>
      <c r="H92" s="39">
        <v>2947.6166666666668</v>
      </c>
      <c r="I92" s="39">
        <v>2927.2333333333336</v>
      </c>
      <c r="J92" s="39">
        <v>3015.2333333333336</v>
      </c>
      <c r="K92" s="39">
        <v>3035.6166666666668</v>
      </c>
      <c r="L92" s="39">
        <v>3059.2333333333336</v>
      </c>
      <c r="M92" s="31">
        <v>3012</v>
      </c>
      <c r="N92" s="31">
        <v>2968</v>
      </c>
      <c r="O92" s="256">
        <v>3879900</v>
      </c>
      <c r="P92" s="257">
        <v>-6.7583134935872823E-3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445.7</v>
      </c>
      <c r="F93" s="38">
        <v>445.23333333333335</v>
      </c>
      <c r="G93" s="39">
        <v>440.51666666666671</v>
      </c>
      <c r="H93" s="39">
        <v>435.33333333333337</v>
      </c>
      <c r="I93" s="39">
        <v>430.61666666666673</v>
      </c>
      <c r="J93" s="39">
        <v>450.41666666666669</v>
      </c>
      <c r="K93" s="39">
        <v>455.13333333333338</v>
      </c>
      <c r="L93" s="39">
        <v>460.31666666666666</v>
      </c>
      <c r="M93" s="31">
        <v>449.95</v>
      </c>
      <c r="N93" s="31">
        <v>440.05</v>
      </c>
      <c r="O93" s="256">
        <v>23573200</v>
      </c>
      <c r="P93" s="257">
        <v>1.654189809224825E-2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143.44999999999999</v>
      </c>
      <c r="F94" s="38">
        <v>143.66666666666666</v>
      </c>
      <c r="G94" s="39">
        <v>138.33333333333331</v>
      </c>
      <c r="H94" s="39">
        <v>133.21666666666667</v>
      </c>
      <c r="I94" s="39">
        <v>127.88333333333333</v>
      </c>
      <c r="J94" s="39">
        <v>148.7833333333333</v>
      </c>
      <c r="K94" s="39">
        <v>154.11666666666662</v>
      </c>
      <c r="L94" s="39">
        <v>159.23333333333329</v>
      </c>
      <c r="M94" s="31">
        <v>149</v>
      </c>
      <c r="N94" s="31">
        <v>138.55000000000001</v>
      </c>
      <c r="O94" s="256">
        <v>34015400</v>
      </c>
      <c r="P94" s="257">
        <v>0.42622222222222222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262.8</v>
      </c>
      <c r="F95" s="38">
        <v>263.95</v>
      </c>
      <c r="G95" s="39">
        <v>260.45</v>
      </c>
      <c r="H95" s="39">
        <v>258.10000000000002</v>
      </c>
      <c r="I95" s="39">
        <v>254.60000000000002</v>
      </c>
      <c r="J95" s="39">
        <v>266.29999999999995</v>
      </c>
      <c r="K95" s="39">
        <v>269.79999999999995</v>
      </c>
      <c r="L95" s="39">
        <v>272.14999999999992</v>
      </c>
      <c r="M95" s="31">
        <v>267.45</v>
      </c>
      <c r="N95" s="31">
        <v>261.60000000000002</v>
      </c>
      <c r="O95" s="256">
        <v>46005300</v>
      </c>
      <c r="P95" s="257">
        <v>9.6586868926285853E-3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2555.6</v>
      </c>
      <c r="F96" s="38">
        <v>2547.8166666666662</v>
      </c>
      <c r="G96" s="39">
        <v>2537.6833333333325</v>
      </c>
      <c r="H96" s="39">
        <v>2519.7666666666664</v>
      </c>
      <c r="I96" s="39">
        <v>2509.6333333333328</v>
      </c>
      <c r="J96" s="39">
        <v>2565.7333333333322</v>
      </c>
      <c r="K96" s="39">
        <v>2575.8666666666663</v>
      </c>
      <c r="L96" s="39">
        <v>2593.7833333333319</v>
      </c>
      <c r="M96" s="31">
        <v>2557.9499999999998</v>
      </c>
      <c r="N96" s="31">
        <v>2529.9</v>
      </c>
      <c r="O96" s="256">
        <v>9707400</v>
      </c>
      <c r="P96" s="257">
        <v>-1.8383691299599565E-2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165.25</v>
      </c>
      <c r="F97" s="38">
        <v>159.81666666666669</v>
      </c>
      <c r="G97" s="39">
        <v>152.78333333333339</v>
      </c>
      <c r="H97" s="39">
        <v>140.31666666666669</v>
      </c>
      <c r="I97" s="39">
        <v>133.28333333333339</v>
      </c>
      <c r="J97" s="39">
        <v>172.28333333333339</v>
      </c>
      <c r="K97" s="39">
        <v>179.31666666666669</v>
      </c>
      <c r="L97" s="39">
        <v>191.78333333333339</v>
      </c>
      <c r="M97" s="31">
        <v>166.85</v>
      </c>
      <c r="N97" s="31">
        <v>147.35</v>
      </c>
      <c r="O97" s="256">
        <v>55013700</v>
      </c>
      <c r="P97" s="257">
        <v>-4.2772206939391252E-2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957.8</v>
      </c>
      <c r="F98" s="38">
        <v>955.9666666666667</v>
      </c>
      <c r="G98" s="39">
        <v>950.93333333333339</v>
      </c>
      <c r="H98" s="39">
        <v>944.06666666666672</v>
      </c>
      <c r="I98" s="39">
        <v>939.03333333333342</v>
      </c>
      <c r="J98" s="39">
        <v>962.83333333333337</v>
      </c>
      <c r="K98" s="39">
        <v>967.86666666666667</v>
      </c>
      <c r="L98" s="39">
        <v>974.73333333333335</v>
      </c>
      <c r="M98" s="31">
        <v>961</v>
      </c>
      <c r="N98" s="31">
        <v>949.1</v>
      </c>
      <c r="O98" s="256">
        <v>85404900</v>
      </c>
      <c r="P98" s="257">
        <v>-3.3980542871845975E-3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1362.75</v>
      </c>
      <c r="F99" s="38">
        <v>1358.1833333333334</v>
      </c>
      <c r="G99" s="39">
        <v>1348.7166666666667</v>
      </c>
      <c r="H99" s="39">
        <v>1334.6833333333334</v>
      </c>
      <c r="I99" s="39">
        <v>1325.2166666666667</v>
      </c>
      <c r="J99" s="39">
        <v>1372.2166666666667</v>
      </c>
      <c r="K99" s="39">
        <v>1381.6833333333334</v>
      </c>
      <c r="L99" s="39">
        <v>1395.7166666666667</v>
      </c>
      <c r="M99" s="31">
        <v>1367.65</v>
      </c>
      <c r="N99" s="31">
        <v>1344.15</v>
      </c>
      <c r="O99" s="256">
        <v>3802500</v>
      </c>
      <c r="P99" s="257">
        <v>6.3517268757443427E-3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548</v>
      </c>
      <c r="F100" s="38">
        <v>550.08333333333337</v>
      </c>
      <c r="G100" s="39">
        <v>544.9666666666667</v>
      </c>
      <c r="H100" s="39">
        <v>541.93333333333328</v>
      </c>
      <c r="I100" s="39">
        <v>536.81666666666661</v>
      </c>
      <c r="J100" s="39">
        <v>553.11666666666679</v>
      </c>
      <c r="K100" s="39">
        <v>558.23333333333335</v>
      </c>
      <c r="L100" s="39">
        <v>561.26666666666688</v>
      </c>
      <c r="M100" s="31">
        <v>555.20000000000005</v>
      </c>
      <c r="N100" s="31">
        <v>547.04999999999995</v>
      </c>
      <c r="O100" s="256">
        <v>9000000</v>
      </c>
      <c r="P100" s="257">
        <v>5.0251256281407036E-3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7.85</v>
      </c>
      <c r="F101" s="38">
        <v>7.8833333333333329</v>
      </c>
      <c r="G101" s="39">
        <v>7.716666666666665</v>
      </c>
      <c r="H101" s="39">
        <v>7.5833333333333321</v>
      </c>
      <c r="I101" s="39">
        <v>7.4166666666666643</v>
      </c>
      <c r="J101" s="39">
        <v>8.0166666666666657</v>
      </c>
      <c r="K101" s="39">
        <v>8.1833333333333336</v>
      </c>
      <c r="L101" s="39">
        <v>8.3166666666666664</v>
      </c>
      <c r="M101" s="31">
        <v>8.0500000000000007</v>
      </c>
      <c r="N101" s="31">
        <v>7.75</v>
      </c>
      <c r="O101" s="256">
        <v>886480000</v>
      </c>
      <c r="P101" s="257">
        <v>4.9882096861962634E-3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119.35</v>
      </c>
      <c r="F102" s="38">
        <v>118.69999999999999</v>
      </c>
      <c r="G102" s="39">
        <v>117.84999999999998</v>
      </c>
      <c r="H102" s="39">
        <v>116.35</v>
      </c>
      <c r="I102" s="39">
        <v>115.49999999999999</v>
      </c>
      <c r="J102" s="39">
        <v>120.19999999999997</v>
      </c>
      <c r="K102" s="39">
        <v>121.05</v>
      </c>
      <c r="L102" s="39">
        <v>122.54999999999997</v>
      </c>
      <c r="M102" s="31">
        <v>119.55</v>
      </c>
      <c r="N102" s="31">
        <v>117.2</v>
      </c>
      <c r="O102" s="256">
        <v>119880000</v>
      </c>
      <c r="P102" s="257">
        <v>-9.9108027750247768E-3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87.9</v>
      </c>
      <c r="F103" s="38">
        <v>87.55</v>
      </c>
      <c r="G103" s="39">
        <v>87.1</v>
      </c>
      <c r="H103" s="39">
        <v>86.3</v>
      </c>
      <c r="I103" s="39">
        <v>85.85</v>
      </c>
      <c r="J103" s="39">
        <v>88.35</v>
      </c>
      <c r="K103" s="39">
        <v>88.800000000000011</v>
      </c>
      <c r="L103" s="39">
        <v>89.6</v>
      </c>
      <c r="M103" s="31">
        <v>88</v>
      </c>
      <c r="N103" s="31">
        <v>86.75</v>
      </c>
      <c r="O103" s="256">
        <v>198885000</v>
      </c>
      <c r="P103" s="257">
        <v>2.5048318515655199E-2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125.75</v>
      </c>
      <c r="F104" s="38">
        <v>125.93333333333334</v>
      </c>
      <c r="G104" s="39">
        <v>124.56666666666668</v>
      </c>
      <c r="H104" s="39">
        <v>123.38333333333334</v>
      </c>
      <c r="I104" s="39">
        <v>122.01666666666668</v>
      </c>
      <c r="J104" s="39">
        <v>127.11666666666667</v>
      </c>
      <c r="K104" s="39">
        <v>128.48333333333335</v>
      </c>
      <c r="L104" s="39">
        <v>129.66666666666669</v>
      </c>
      <c r="M104" s="31">
        <v>127.3</v>
      </c>
      <c r="N104" s="31">
        <v>124.75</v>
      </c>
      <c r="O104" s="256">
        <v>49661250</v>
      </c>
      <c r="P104" s="257">
        <v>1.7397881996974282E-3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438.2</v>
      </c>
      <c r="F105" s="38">
        <v>436.7</v>
      </c>
      <c r="G105" s="39">
        <v>434.59999999999997</v>
      </c>
      <c r="H105" s="39">
        <v>431</v>
      </c>
      <c r="I105" s="39">
        <v>428.9</v>
      </c>
      <c r="J105" s="39">
        <v>440.29999999999995</v>
      </c>
      <c r="K105" s="39">
        <v>442.4</v>
      </c>
      <c r="L105" s="39">
        <v>445.99999999999994</v>
      </c>
      <c r="M105" s="31">
        <v>438.8</v>
      </c>
      <c r="N105" s="31">
        <v>433.1</v>
      </c>
      <c r="O105" s="256">
        <v>11402875</v>
      </c>
      <c r="P105" s="257">
        <v>2.9419066534260178E-2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384.65</v>
      </c>
      <c r="F106" s="38">
        <v>383.55</v>
      </c>
      <c r="G106" s="39">
        <v>380.8</v>
      </c>
      <c r="H106" s="39">
        <v>376.95</v>
      </c>
      <c r="I106" s="39">
        <v>374.2</v>
      </c>
      <c r="J106" s="39">
        <v>387.40000000000003</v>
      </c>
      <c r="K106" s="39">
        <v>390.15000000000003</v>
      </c>
      <c r="L106" s="39">
        <v>394.00000000000006</v>
      </c>
      <c r="M106" s="31">
        <v>386.3</v>
      </c>
      <c r="N106" s="31">
        <v>379.7</v>
      </c>
      <c r="O106" s="256">
        <v>19826000</v>
      </c>
      <c r="P106" s="257">
        <v>2.917358803986711E-2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247.7</v>
      </c>
      <c r="F107" s="38">
        <v>248.03333333333333</v>
      </c>
      <c r="G107" s="39">
        <v>244.66666666666666</v>
      </c>
      <c r="H107" s="39">
        <v>241.63333333333333</v>
      </c>
      <c r="I107" s="39">
        <v>238.26666666666665</v>
      </c>
      <c r="J107" s="39">
        <v>251.06666666666666</v>
      </c>
      <c r="K107" s="39">
        <v>254.43333333333334</v>
      </c>
      <c r="L107" s="39">
        <v>257.4666666666667</v>
      </c>
      <c r="M107" s="31">
        <v>251.4</v>
      </c>
      <c r="N107" s="31">
        <v>245</v>
      </c>
      <c r="O107" s="256">
        <v>24415100</v>
      </c>
      <c r="P107" s="257">
        <v>-1.5091249415067853E-2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3114.8</v>
      </c>
      <c r="F108" s="38">
        <v>3135.9500000000003</v>
      </c>
      <c r="G108" s="39">
        <v>3078.9000000000005</v>
      </c>
      <c r="H108" s="39">
        <v>3043.0000000000005</v>
      </c>
      <c r="I108" s="39">
        <v>2985.9500000000007</v>
      </c>
      <c r="J108" s="39">
        <v>3171.8500000000004</v>
      </c>
      <c r="K108" s="39">
        <v>3228.9000000000005</v>
      </c>
      <c r="L108" s="39">
        <v>3264.8</v>
      </c>
      <c r="M108" s="31">
        <v>3193</v>
      </c>
      <c r="N108" s="31">
        <v>3100.05</v>
      </c>
      <c r="O108" s="256">
        <v>737400</v>
      </c>
      <c r="P108" s="257">
        <v>1.1106540518305225E-2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2470.5500000000002</v>
      </c>
      <c r="F109" s="38">
        <v>2467.8666666666668</v>
      </c>
      <c r="G109" s="39">
        <v>2445.7333333333336</v>
      </c>
      <c r="H109" s="39">
        <v>2420.916666666667</v>
      </c>
      <c r="I109" s="39">
        <v>2398.7833333333338</v>
      </c>
      <c r="J109" s="39">
        <v>2492.6833333333334</v>
      </c>
      <c r="K109" s="39">
        <v>2514.8166666666666</v>
      </c>
      <c r="L109" s="39">
        <v>2539.6333333333332</v>
      </c>
      <c r="M109" s="31">
        <v>2490</v>
      </c>
      <c r="N109" s="31">
        <v>2443.0500000000002</v>
      </c>
      <c r="O109" s="256">
        <v>8503500</v>
      </c>
      <c r="P109" s="257">
        <v>0.59501434922064034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1385.75</v>
      </c>
      <c r="F110" s="38">
        <v>1384.6333333333332</v>
      </c>
      <c r="G110" s="39">
        <v>1374.4166666666665</v>
      </c>
      <c r="H110" s="39">
        <v>1363.0833333333333</v>
      </c>
      <c r="I110" s="39">
        <v>1352.8666666666666</v>
      </c>
      <c r="J110" s="39">
        <v>1395.9666666666665</v>
      </c>
      <c r="K110" s="39">
        <v>1406.1833333333332</v>
      </c>
      <c r="L110" s="39">
        <v>1417.5166666666664</v>
      </c>
      <c r="M110" s="31">
        <v>1394.85</v>
      </c>
      <c r="N110" s="31">
        <v>1373.3</v>
      </c>
      <c r="O110" s="256">
        <v>20486000</v>
      </c>
      <c r="P110" s="257">
        <v>4.3846016661995869E-2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160.9</v>
      </c>
      <c r="F111" s="38">
        <v>163.63333333333333</v>
      </c>
      <c r="G111" s="39">
        <v>157.66666666666666</v>
      </c>
      <c r="H111" s="39">
        <v>154.43333333333334</v>
      </c>
      <c r="I111" s="39">
        <v>148.46666666666667</v>
      </c>
      <c r="J111" s="39">
        <v>166.86666666666665</v>
      </c>
      <c r="K111" s="39">
        <v>172.83333333333334</v>
      </c>
      <c r="L111" s="39">
        <v>176.06666666666663</v>
      </c>
      <c r="M111" s="31">
        <v>169.6</v>
      </c>
      <c r="N111" s="31">
        <v>160.4</v>
      </c>
      <c r="O111" s="256">
        <v>81749600</v>
      </c>
      <c r="P111" s="257">
        <v>6.234259709274069E-2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1420.5</v>
      </c>
      <c r="F112" s="38">
        <v>1416.8833333333332</v>
      </c>
      <c r="G112" s="39">
        <v>1411.6666666666665</v>
      </c>
      <c r="H112" s="39">
        <v>1402.8333333333333</v>
      </c>
      <c r="I112" s="39">
        <v>1397.6166666666666</v>
      </c>
      <c r="J112" s="39">
        <v>1425.7166666666665</v>
      </c>
      <c r="K112" s="39">
        <v>1430.9333333333332</v>
      </c>
      <c r="L112" s="39">
        <v>1439.7666666666664</v>
      </c>
      <c r="M112" s="31">
        <v>1422.1</v>
      </c>
      <c r="N112" s="31">
        <v>1408.05</v>
      </c>
      <c r="O112" s="256">
        <v>29440400</v>
      </c>
      <c r="P112" s="257">
        <v>-1.3364969570229765E-2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93.7</v>
      </c>
      <c r="F113" s="38">
        <v>93.266666666666666</v>
      </c>
      <c r="G113" s="39">
        <v>92.733333333333334</v>
      </c>
      <c r="H113" s="39">
        <v>91.766666666666666</v>
      </c>
      <c r="I113" s="39">
        <v>91.233333333333334</v>
      </c>
      <c r="J113" s="39">
        <v>94.233333333333334</v>
      </c>
      <c r="K113" s="39">
        <v>94.766666666666666</v>
      </c>
      <c r="L113" s="39">
        <v>95.733333333333334</v>
      </c>
      <c r="M113" s="31">
        <v>93.8</v>
      </c>
      <c r="N113" s="31">
        <v>92.3</v>
      </c>
      <c r="O113" s="256">
        <v>103691250</v>
      </c>
      <c r="P113" s="257">
        <v>1.7022090465716743E-2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889.3</v>
      </c>
      <c r="F114" s="38">
        <v>883.01666666666677</v>
      </c>
      <c r="G114" s="39">
        <v>873.48333333333358</v>
      </c>
      <c r="H114" s="39">
        <v>857.66666666666686</v>
      </c>
      <c r="I114" s="39">
        <v>848.13333333333367</v>
      </c>
      <c r="J114" s="39">
        <v>898.83333333333348</v>
      </c>
      <c r="K114" s="39">
        <v>908.36666666666656</v>
      </c>
      <c r="L114" s="39">
        <v>924.18333333333339</v>
      </c>
      <c r="M114" s="31">
        <v>892.55</v>
      </c>
      <c r="N114" s="31">
        <v>867.2</v>
      </c>
      <c r="O114" s="256">
        <v>2482350</v>
      </c>
      <c r="P114" s="257">
        <v>2.5785656728444802E-2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640.29999999999995</v>
      </c>
      <c r="F115" s="38">
        <v>642.56666666666661</v>
      </c>
      <c r="G115" s="39">
        <v>636.13333333333321</v>
      </c>
      <c r="H115" s="39">
        <v>631.96666666666658</v>
      </c>
      <c r="I115" s="39">
        <v>625.53333333333319</v>
      </c>
      <c r="J115" s="39">
        <v>646.73333333333323</v>
      </c>
      <c r="K115" s="39">
        <v>653.16666666666663</v>
      </c>
      <c r="L115" s="39">
        <v>657.33333333333326</v>
      </c>
      <c r="M115" s="31">
        <v>649</v>
      </c>
      <c r="N115" s="31">
        <v>638.4</v>
      </c>
      <c r="O115" s="256">
        <v>14170625</v>
      </c>
      <c r="P115" s="257">
        <v>3.1660084087144859E-2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452.1</v>
      </c>
      <c r="F116" s="38">
        <v>453</v>
      </c>
      <c r="G116" s="39">
        <v>448.05</v>
      </c>
      <c r="H116" s="39">
        <v>444</v>
      </c>
      <c r="I116" s="39">
        <v>439.05</v>
      </c>
      <c r="J116" s="39">
        <v>457.05</v>
      </c>
      <c r="K116" s="39">
        <v>462.00000000000006</v>
      </c>
      <c r="L116" s="39">
        <v>466.05</v>
      </c>
      <c r="M116" s="31">
        <v>457.95</v>
      </c>
      <c r="N116" s="31">
        <v>448.95</v>
      </c>
      <c r="O116" s="256">
        <v>76643200</v>
      </c>
      <c r="P116" s="257">
        <v>2.2476466946999937E-2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647.20000000000005</v>
      </c>
      <c r="F117" s="38">
        <v>649.80000000000007</v>
      </c>
      <c r="G117" s="39">
        <v>638.60000000000014</v>
      </c>
      <c r="H117" s="39">
        <v>630.00000000000011</v>
      </c>
      <c r="I117" s="39">
        <v>618.80000000000018</v>
      </c>
      <c r="J117" s="39">
        <v>658.40000000000009</v>
      </c>
      <c r="K117" s="39">
        <v>669.60000000000014</v>
      </c>
      <c r="L117" s="39">
        <v>678.2</v>
      </c>
      <c r="M117" s="31">
        <v>661</v>
      </c>
      <c r="N117" s="31">
        <v>641.20000000000005</v>
      </c>
      <c r="O117" s="256">
        <v>27853750</v>
      </c>
      <c r="P117" s="257">
        <v>-6.27887159707584E-4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3140.9</v>
      </c>
      <c r="F118" s="38">
        <v>3118.8166666666671</v>
      </c>
      <c r="G118" s="39">
        <v>3087.6833333333343</v>
      </c>
      <c r="H118" s="39">
        <v>3034.4666666666672</v>
      </c>
      <c r="I118" s="39">
        <v>3003.3333333333344</v>
      </c>
      <c r="J118" s="39">
        <v>3172.0333333333342</v>
      </c>
      <c r="K118" s="39">
        <v>3203.1666666666665</v>
      </c>
      <c r="L118" s="39">
        <v>3256.3833333333341</v>
      </c>
      <c r="M118" s="31">
        <v>3149.95</v>
      </c>
      <c r="N118" s="31">
        <v>3065.6</v>
      </c>
      <c r="O118" s="256">
        <v>523500</v>
      </c>
      <c r="P118" s="257">
        <v>-2.8571428571428571E-3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795.6</v>
      </c>
      <c r="F119" s="38">
        <v>795.36666666666667</v>
      </c>
      <c r="G119" s="39">
        <v>789.58333333333337</v>
      </c>
      <c r="H119" s="39">
        <v>783.56666666666672</v>
      </c>
      <c r="I119" s="39">
        <v>777.78333333333342</v>
      </c>
      <c r="J119" s="39">
        <v>801.38333333333333</v>
      </c>
      <c r="K119" s="39">
        <v>807.16666666666663</v>
      </c>
      <c r="L119" s="39">
        <v>813.18333333333328</v>
      </c>
      <c r="M119" s="31">
        <v>801.15</v>
      </c>
      <c r="N119" s="31">
        <v>789.35</v>
      </c>
      <c r="O119" s="256">
        <v>18534150</v>
      </c>
      <c r="P119" s="257">
        <v>9.4779819189268004E-4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481.95</v>
      </c>
      <c r="F120" s="38">
        <v>483.58333333333331</v>
      </c>
      <c r="G120" s="39">
        <v>477.56666666666661</v>
      </c>
      <c r="H120" s="39">
        <v>473.18333333333328</v>
      </c>
      <c r="I120" s="39">
        <v>467.16666666666657</v>
      </c>
      <c r="J120" s="39">
        <v>487.96666666666664</v>
      </c>
      <c r="K120" s="39">
        <v>493.98333333333341</v>
      </c>
      <c r="L120" s="39">
        <v>498.36666666666667</v>
      </c>
      <c r="M120" s="31">
        <v>489.6</v>
      </c>
      <c r="N120" s="31">
        <v>479.2</v>
      </c>
      <c r="O120" s="256">
        <v>20717500</v>
      </c>
      <c r="P120" s="257">
        <v>2.6253869969040246E-2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1792.25</v>
      </c>
      <c r="F121" s="38">
        <v>1791.2833333333335</v>
      </c>
      <c r="G121" s="39">
        <v>1785.0166666666671</v>
      </c>
      <c r="H121" s="39">
        <v>1777.7833333333335</v>
      </c>
      <c r="I121" s="39">
        <v>1771.5166666666671</v>
      </c>
      <c r="J121" s="39">
        <v>1798.5166666666671</v>
      </c>
      <c r="K121" s="39">
        <v>1804.7833333333335</v>
      </c>
      <c r="L121" s="39">
        <v>1812.0166666666671</v>
      </c>
      <c r="M121" s="31">
        <v>1797.55</v>
      </c>
      <c r="N121" s="31">
        <v>1784.05</v>
      </c>
      <c r="O121" s="256">
        <v>29207600</v>
      </c>
      <c r="P121" s="257">
        <v>8.7169144057026027E-3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122.1</v>
      </c>
      <c r="F122" s="38">
        <v>122.05</v>
      </c>
      <c r="G122" s="39">
        <v>121.1</v>
      </c>
      <c r="H122" s="39">
        <v>120.1</v>
      </c>
      <c r="I122" s="39">
        <v>119.14999999999999</v>
      </c>
      <c r="J122" s="39">
        <v>123.05</v>
      </c>
      <c r="K122" s="39">
        <v>124.00000000000001</v>
      </c>
      <c r="L122" s="39">
        <v>125</v>
      </c>
      <c r="M122" s="31">
        <v>123</v>
      </c>
      <c r="N122" s="31">
        <v>121.05</v>
      </c>
      <c r="O122" s="256">
        <v>75889696</v>
      </c>
      <c r="P122" s="257">
        <v>-5.2637735407650016E-3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2293.25</v>
      </c>
      <c r="F123" s="38">
        <v>2280.6666666666665</v>
      </c>
      <c r="G123" s="39">
        <v>2257.4833333333331</v>
      </c>
      <c r="H123" s="39">
        <v>2221.7166666666667</v>
      </c>
      <c r="I123" s="39">
        <v>2198.5333333333333</v>
      </c>
      <c r="J123" s="39">
        <v>2316.4333333333329</v>
      </c>
      <c r="K123" s="39">
        <v>2339.6166666666663</v>
      </c>
      <c r="L123" s="39">
        <v>2375.3833333333328</v>
      </c>
      <c r="M123" s="31">
        <v>2303.85</v>
      </c>
      <c r="N123" s="31">
        <v>2244.9</v>
      </c>
      <c r="O123" s="256">
        <v>694200</v>
      </c>
      <c r="P123" s="257">
        <v>-1.2377294067434912E-2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390.15</v>
      </c>
      <c r="F124" s="38">
        <v>387.95</v>
      </c>
      <c r="G124" s="39">
        <v>382.9</v>
      </c>
      <c r="H124" s="39">
        <v>375.65</v>
      </c>
      <c r="I124" s="39">
        <v>370.59999999999997</v>
      </c>
      <c r="J124" s="39">
        <v>395.2</v>
      </c>
      <c r="K124" s="39">
        <v>400.25000000000006</v>
      </c>
      <c r="L124" s="39">
        <v>407.5</v>
      </c>
      <c r="M124" s="31">
        <v>393</v>
      </c>
      <c r="N124" s="31">
        <v>380.7</v>
      </c>
      <c r="O124" s="256">
        <v>12802700</v>
      </c>
      <c r="P124" s="257">
        <v>3.2775644541963793E-2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424.05</v>
      </c>
      <c r="F125" s="38">
        <v>422.33333333333331</v>
      </c>
      <c r="G125" s="39">
        <v>419.21666666666664</v>
      </c>
      <c r="H125" s="39">
        <v>414.38333333333333</v>
      </c>
      <c r="I125" s="39">
        <v>411.26666666666665</v>
      </c>
      <c r="J125" s="39">
        <v>427.16666666666663</v>
      </c>
      <c r="K125" s="39">
        <v>430.2833333333333</v>
      </c>
      <c r="L125" s="39">
        <v>435.11666666666662</v>
      </c>
      <c r="M125" s="31">
        <v>425.45</v>
      </c>
      <c r="N125" s="31">
        <v>417.5</v>
      </c>
      <c r="O125" s="256">
        <v>21102000</v>
      </c>
      <c r="P125" s="257">
        <v>-2.7557603686635946E-2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2694.3</v>
      </c>
      <c r="F126" s="38">
        <v>2682.25</v>
      </c>
      <c r="G126" s="39">
        <v>2667.05</v>
      </c>
      <c r="H126" s="39">
        <v>2639.8</v>
      </c>
      <c r="I126" s="39">
        <v>2624.6000000000004</v>
      </c>
      <c r="J126" s="39">
        <v>2709.5</v>
      </c>
      <c r="K126" s="39">
        <v>2724.7</v>
      </c>
      <c r="L126" s="39">
        <v>2751.95</v>
      </c>
      <c r="M126" s="31">
        <v>2697.45</v>
      </c>
      <c r="N126" s="31">
        <v>2655</v>
      </c>
      <c r="O126" s="256">
        <v>7584000</v>
      </c>
      <c r="P126" s="257">
        <v>-3.1152647975077881E-3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5202.6000000000004</v>
      </c>
      <c r="F127" s="38">
        <v>5207.95</v>
      </c>
      <c r="G127" s="39">
        <v>5165.6499999999996</v>
      </c>
      <c r="H127" s="39">
        <v>5128.7</v>
      </c>
      <c r="I127" s="39">
        <v>5086.3999999999996</v>
      </c>
      <c r="J127" s="39">
        <v>5244.9</v>
      </c>
      <c r="K127" s="39">
        <v>5287.2000000000007</v>
      </c>
      <c r="L127" s="39">
        <v>5324.15</v>
      </c>
      <c r="M127" s="31">
        <v>5250.25</v>
      </c>
      <c r="N127" s="31">
        <v>5171</v>
      </c>
      <c r="O127" s="256">
        <v>1564350</v>
      </c>
      <c r="P127" s="257">
        <v>-4.3561995597945706E-2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4278.25</v>
      </c>
      <c r="F128" s="38">
        <v>4261.916666666667</v>
      </c>
      <c r="G128" s="39">
        <v>4217.8333333333339</v>
      </c>
      <c r="H128" s="39">
        <v>4157.416666666667</v>
      </c>
      <c r="I128" s="39">
        <v>4113.3333333333339</v>
      </c>
      <c r="J128" s="39">
        <v>4322.3333333333339</v>
      </c>
      <c r="K128" s="39">
        <v>4366.4166666666679</v>
      </c>
      <c r="L128" s="39">
        <v>4426.8333333333339</v>
      </c>
      <c r="M128" s="31">
        <v>4306</v>
      </c>
      <c r="N128" s="31">
        <v>4201.5</v>
      </c>
      <c r="O128" s="256">
        <v>1006000</v>
      </c>
      <c r="P128" s="257">
        <v>9.2295345104333876E-3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1118.0999999999999</v>
      </c>
      <c r="F129" s="38">
        <v>1106.6333333333332</v>
      </c>
      <c r="G129" s="39">
        <v>1091.9666666666665</v>
      </c>
      <c r="H129" s="39">
        <v>1065.8333333333333</v>
      </c>
      <c r="I129" s="39">
        <v>1051.1666666666665</v>
      </c>
      <c r="J129" s="39">
        <v>1132.7666666666664</v>
      </c>
      <c r="K129" s="39">
        <v>1147.4333333333334</v>
      </c>
      <c r="L129" s="39">
        <v>1173.5666666666664</v>
      </c>
      <c r="M129" s="31">
        <v>1121.3</v>
      </c>
      <c r="N129" s="31">
        <v>1080.5</v>
      </c>
      <c r="O129" s="256">
        <v>6250900</v>
      </c>
      <c r="P129" s="257">
        <v>8.5781780599438945E-2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1571.9</v>
      </c>
      <c r="F130" s="38">
        <v>1562.0500000000002</v>
      </c>
      <c r="G130" s="39">
        <v>1550.1500000000003</v>
      </c>
      <c r="H130" s="39">
        <v>1528.4</v>
      </c>
      <c r="I130" s="39">
        <v>1516.5000000000002</v>
      </c>
      <c r="J130" s="39">
        <v>1583.8000000000004</v>
      </c>
      <c r="K130" s="39">
        <v>1595.7</v>
      </c>
      <c r="L130" s="39">
        <v>1617.4500000000005</v>
      </c>
      <c r="M130" s="31">
        <v>1573.95</v>
      </c>
      <c r="N130" s="31">
        <v>1540.3</v>
      </c>
      <c r="O130" s="256">
        <v>15778700</v>
      </c>
      <c r="P130" s="257">
        <v>-5.4271090716554891E-3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277.64999999999998</v>
      </c>
      <c r="F131" s="38">
        <v>276.61666666666662</v>
      </c>
      <c r="G131" s="39">
        <v>273.73333333333323</v>
      </c>
      <c r="H131" s="39">
        <v>269.81666666666661</v>
      </c>
      <c r="I131" s="39">
        <v>266.93333333333322</v>
      </c>
      <c r="J131" s="39">
        <v>280.53333333333325</v>
      </c>
      <c r="K131" s="39">
        <v>283.41666666666657</v>
      </c>
      <c r="L131" s="39">
        <v>287.33333333333326</v>
      </c>
      <c r="M131" s="31">
        <v>279.5</v>
      </c>
      <c r="N131" s="31">
        <v>272.7</v>
      </c>
      <c r="O131" s="256">
        <v>38200000</v>
      </c>
      <c r="P131" s="257">
        <v>2.3799313893653515E-2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148.5</v>
      </c>
      <c r="F132" s="38">
        <v>147.16666666666666</v>
      </c>
      <c r="G132" s="39">
        <v>145.33333333333331</v>
      </c>
      <c r="H132" s="39">
        <v>142.16666666666666</v>
      </c>
      <c r="I132" s="39">
        <v>140.33333333333331</v>
      </c>
      <c r="J132" s="39">
        <v>150.33333333333331</v>
      </c>
      <c r="K132" s="39">
        <v>152.16666666666663</v>
      </c>
      <c r="L132" s="39">
        <v>155.33333333333331</v>
      </c>
      <c r="M132" s="31">
        <v>149</v>
      </c>
      <c r="N132" s="31">
        <v>144</v>
      </c>
      <c r="O132" s="256">
        <v>65538000</v>
      </c>
      <c r="P132" s="257">
        <v>-2.1061122064886181E-2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562</v>
      </c>
      <c r="F133" s="38">
        <v>564.18333333333328</v>
      </c>
      <c r="G133" s="39">
        <v>557.61666666666656</v>
      </c>
      <c r="H133" s="39">
        <v>553.23333333333323</v>
      </c>
      <c r="I133" s="39">
        <v>546.66666666666652</v>
      </c>
      <c r="J133" s="39">
        <v>568.56666666666661</v>
      </c>
      <c r="K133" s="39">
        <v>575.13333333333344</v>
      </c>
      <c r="L133" s="39">
        <v>579.51666666666665</v>
      </c>
      <c r="M133" s="31">
        <v>570.75</v>
      </c>
      <c r="N133" s="31">
        <v>559.79999999999995</v>
      </c>
      <c r="O133" s="256">
        <v>9718800</v>
      </c>
      <c r="P133" s="257">
        <v>1.0732559590665169E-2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9431.7000000000007</v>
      </c>
      <c r="F134" s="38">
        <v>9351.9833333333354</v>
      </c>
      <c r="G134" s="39">
        <v>9254.3666666666704</v>
      </c>
      <c r="H134" s="39">
        <v>9077.0333333333347</v>
      </c>
      <c r="I134" s="39">
        <v>8979.4166666666697</v>
      </c>
      <c r="J134" s="39">
        <v>9529.3166666666712</v>
      </c>
      <c r="K134" s="39">
        <v>9626.9333333333361</v>
      </c>
      <c r="L134" s="39">
        <v>9804.2666666666719</v>
      </c>
      <c r="M134" s="31">
        <v>9449.6</v>
      </c>
      <c r="N134" s="31">
        <v>9174.65</v>
      </c>
      <c r="O134" s="256">
        <v>2950100</v>
      </c>
      <c r="P134" s="257">
        <v>-1.5517586598144563E-2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997</v>
      </c>
      <c r="F135" s="38">
        <v>991.76666666666677</v>
      </c>
      <c r="G135" s="39">
        <v>985.23333333333358</v>
      </c>
      <c r="H135" s="39">
        <v>973.46666666666681</v>
      </c>
      <c r="I135" s="39">
        <v>966.93333333333362</v>
      </c>
      <c r="J135" s="39">
        <v>1003.5333333333335</v>
      </c>
      <c r="K135" s="39">
        <v>1010.0666666666666</v>
      </c>
      <c r="L135" s="39">
        <v>1021.8333333333335</v>
      </c>
      <c r="M135" s="31">
        <v>998.3</v>
      </c>
      <c r="N135" s="31">
        <v>980</v>
      </c>
      <c r="O135" s="256">
        <v>10014900</v>
      </c>
      <c r="P135" s="257">
        <v>5.6938000843525941E-3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1599.95</v>
      </c>
      <c r="F136" s="38">
        <v>1593.9166666666667</v>
      </c>
      <c r="G136" s="39">
        <v>1582.3333333333335</v>
      </c>
      <c r="H136" s="39">
        <v>1564.7166666666667</v>
      </c>
      <c r="I136" s="39">
        <v>1553.1333333333334</v>
      </c>
      <c r="J136" s="39">
        <v>1611.5333333333335</v>
      </c>
      <c r="K136" s="39">
        <v>1623.116666666667</v>
      </c>
      <c r="L136" s="39">
        <v>1640.7333333333336</v>
      </c>
      <c r="M136" s="31">
        <v>1605.5</v>
      </c>
      <c r="N136" s="31">
        <v>1576.3</v>
      </c>
      <c r="O136" s="256">
        <v>2920000</v>
      </c>
      <c r="P136" s="257">
        <v>2.4718483932985444E-3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1362.7</v>
      </c>
      <c r="F137" s="38">
        <v>1354.2</v>
      </c>
      <c r="G137" s="39">
        <v>1343.4</v>
      </c>
      <c r="H137" s="39">
        <v>1324.1000000000001</v>
      </c>
      <c r="I137" s="39">
        <v>1313.3000000000002</v>
      </c>
      <c r="J137" s="39">
        <v>1373.5</v>
      </c>
      <c r="K137" s="39">
        <v>1384.2999999999997</v>
      </c>
      <c r="L137" s="39">
        <v>1403.6</v>
      </c>
      <c r="M137" s="31">
        <v>1365</v>
      </c>
      <c r="N137" s="31">
        <v>1334.9</v>
      </c>
      <c r="O137" s="256">
        <v>1952000</v>
      </c>
      <c r="P137" s="257">
        <v>4.1399914639351262E-2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859.1</v>
      </c>
      <c r="F138" s="38">
        <v>852.08333333333337</v>
      </c>
      <c r="G138" s="39">
        <v>842.36666666666679</v>
      </c>
      <c r="H138" s="39">
        <v>825.63333333333344</v>
      </c>
      <c r="I138" s="39">
        <v>815.91666666666686</v>
      </c>
      <c r="J138" s="39">
        <v>868.81666666666672</v>
      </c>
      <c r="K138" s="39">
        <v>878.53333333333319</v>
      </c>
      <c r="L138" s="39">
        <v>895.26666666666665</v>
      </c>
      <c r="M138" s="31">
        <v>861.8</v>
      </c>
      <c r="N138" s="31">
        <v>835.35</v>
      </c>
      <c r="O138" s="256">
        <v>6448000</v>
      </c>
      <c r="P138" s="257">
        <v>-2.7744270205066344E-2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985</v>
      </c>
      <c r="F139" s="38">
        <v>981.75</v>
      </c>
      <c r="G139" s="39">
        <v>975.25</v>
      </c>
      <c r="H139" s="39">
        <v>965.5</v>
      </c>
      <c r="I139" s="39">
        <v>959</v>
      </c>
      <c r="J139" s="39">
        <v>991.5</v>
      </c>
      <c r="K139" s="39">
        <v>998</v>
      </c>
      <c r="L139" s="39">
        <v>1007.75</v>
      </c>
      <c r="M139" s="31">
        <v>988.25</v>
      </c>
      <c r="N139" s="31">
        <v>972</v>
      </c>
      <c r="O139" s="256">
        <v>3456000</v>
      </c>
      <c r="P139" s="257">
        <v>1.7907634307257305E-2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96.7</v>
      </c>
      <c r="F140" s="38">
        <v>96.233333333333348</v>
      </c>
      <c r="G140" s="39">
        <v>95.566666666666691</v>
      </c>
      <c r="H140" s="39">
        <v>94.433333333333337</v>
      </c>
      <c r="I140" s="39">
        <v>93.76666666666668</v>
      </c>
      <c r="J140" s="39">
        <v>97.366666666666703</v>
      </c>
      <c r="K140" s="39">
        <v>98.03333333333336</v>
      </c>
      <c r="L140" s="39">
        <v>99.166666666666714</v>
      </c>
      <c r="M140" s="31">
        <v>96.9</v>
      </c>
      <c r="N140" s="31">
        <v>95.1</v>
      </c>
      <c r="O140" s="256">
        <v>72569100</v>
      </c>
      <c r="P140" s="257">
        <v>-1.0264355572770407E-2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2321.0500000000002</v>
      </c>
      <c r="F141" s="38">
        <v>2341.4666666666667</v>
      </c>
      <c r="G141" s="39">
        <v>2290.9333333333334</v>
      </c>
      <c r="H141" s="39">
        <v>2260.8166666666666</v>
      </c>
      <c r="I141" s="39">
        <v>2210.2833333333333</v>
      </c>
      <c r="J141" s="39">
        <v>2371.5833333333335</v>
      </c>
      <c r="K141" s="39">
        <v>2422.1166666666672</v>
      </c>
      <c r="L141" s="39">
        <v>2452.2333333333336</v>
      </c>
      <c r="M141" s="31">
        <v>2392</v>
      </c>
      <c r="N141" s="31">
        <v>2311.35</v>
      </c>
      <c r="O141" s="256">
        <v>2426875</v>
      </c>
      <c r="P141" s="257">
        <v>3.494781282983464E-2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106606.6</v>
      </c>
      <c r="F142" s="38">
        <v>106252.76666666666</v>
      </c>
      <c r="G142" s="39">
        <v>105553.83333333333</v>
      </c>
      <c r="H142" s="39">
        <v>104501.06666666667</v>
      </c>
      <c r="I142" s="39">
        <v>103802.13333333333</v>
      </c>
      <c r="J142" s="39">
        <v>107305.53333333333</v>
      </c>
      <c r="K142" s="39">
        <v>108004.46666666667</v>
      </c>
      <c r="L142" s="39">
        <v>109057.23333333332</v>
      </c>
      <c r="M142" s="31">
        <v>106951.7</v>
      </c>
      <c r="N142" s="31">
        <v>105200</v>
      </c>
      <c r="O142" s="256">
        <v>42920</v>
      </c>
      <c r="P142" s="257">
        <v>3.0380930123860717E-3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1251.5999999999999</v>
      </c>
      <c r="F143" s="38">
        <v>1249.4833333333333</v>
      </c>
      <c r="G143" s="39">
        <v>1239.1666666666667</v>
      </c>
      <c r="H143" s="39">
        <v>1226.7333333333333</v>
      </c>
      <c r="I143" s="39">
        <v>1216.4166666666667</v>
      </c>
      <c r="J143" s="39">
        <v>1261.9166666666667</v>
      </c>
      <c r="K143" s="39">
        <v>1272.2333333333333</v>
      </c>
      <c r="L143" s="39">
        <v>1284.6666666666667</v>
      </c>
      <c r="M143" s="31">
        <v>1259.8</v>
      </c>
      <c r="N143" s="31">
        <v>1237.05</v>
      </c>
      <c r="O143" s="256">
        <v>6569750</v>
      </c>
      <c r="P143" s="257">
        <v>0.10786496011871638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89.35</v>
      </c>
      <c r="F144" s="38">
        <v>89.3</v>
      </c>
      <c r="G144" s="39">
        <v>88.149999999999991</v>
      </c>
      <c r="H144" s="39">
        <v>86.949999999999989</v>
      </c>
      <c r="I144" s="39">
        <v>85.799999999999983</v>
      </c>
      <c r="J144" s="39">
        <v>90.5</v>
      </c>
      <c r="K144" s="39">
        <v>91.65</v>
      </c>
      <c r="L144" s="39">
        <v>92.850000000000009</v>
      </c>
      <c r="M144" s="31">
        <v>90.45</v>
      </c>
      <c r="N144" s="31">
        <v>88.1</v>
      </c>
      <c r="O144" s="256">
        <v>60315000</v>
      </c>
      <c r="P144" s="257">
        <v>7.0122714750813922E-3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4337.3</v>
      </c>
      <c r="F145" s="38">
        <v>4323.75</v>
      </c>
      <c r="G145" s="39">
        <v>4294.6000000000004</v>
      </c>
      <c r="H145" s="39">
        <v>4251.9000000000005</v>
      </c>
      <c r="I145" s="39">
        <v>4222.7500000000009</v>
      </c>
      <c r="J145" s="39">
        <v>4366.45</v>
      </c>
      <c r="K145" s="39">
        <v>4395.5999999999995</v>
      </c>
      <c r="L145" s="39">
        <v>4438.2999999999993</v>
      </c>
      <c r="M145" s="31">
        <v>4352.8999999999996</v>
      </c>
      <c r="N145" s="31">
        <v>4281.05</v>
      </c>
      <c r="O145" s="256">
        <v>1371750</v>
      </c>
      <c r="P145" s="257">
        <v>-9.4237435008665514E-3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4473.3999999999996</v>
      </c>
      <c r="F146" s="38">
        <v>4474.3</v>
      </c>
      <c r="G146" s="39">
        <v>4432.9500000000007</v>
      </c>
      <c r="H146" s="39">
        <v>4392.5000000000009</v>
      </c>
      <c r="I146" s="39">
        <v>4351.1500000000015</v>
      </c>
      <c r="J146" s="39">
        <v>4514.75</v>
      </c>
      <c r="K146" s="39">
        <v>4556.1000000000004</v>
      </c>
      <c r="L146" s="39">
        <v>4596.5499999999993</v>
      </c>
      <c r="M146" s="31">
        <v>4515.6499999999996</v>
      </c>
      <c r="N146" s="31">
        <v>4433.8500000000004</v>
      </c>
      <c r="O146" s="256">
        <v>904800</v>
      </c>
      <c r="P146" s="257">
        <v>2.6548672566371681E-2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21970.65</v>
      </c>
      <c r="F147" s="38">
        <v>21946.583333333332</v>
      </c>
      <c r="G147" s="39">
        <v>21854.816666666666</v>
      </c>
      <c r="H147" s="39">
        <v>21738.983333333334</v>
      </c>
      <c r="I147" s="39">
        <v>21647.216666666667</v>
      </c>
      <c r="J147" s="39">
        <v>22062.416666666664</v>
      </c>
      <c r="K147" s="39">
        <v>22154.183333333334</v>
      </c>
      <c r="L147" s="39">
        <v>22270.016666666663</v>
      </c>
      <c r="M147" s="31">
        <v>22038.35</v>
      </c>
      <c r="N147" s="31">
        <v>21830.75</v>
      </c>
      <c r="O147" s="256">
        <v>295160</v>
      </c>
      <c r="P147" s="257">
        <v>-5.6596146071957957E-3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117.45</v>
      </c>
      <c r="F148" s="38">
        <v>117.71666666666665</v>
      </c>
      <c r="G148" s="39">
        <v>116.13333333333331</v>
      </c>
      <c r="H148" s="39">
        <v>114.81666666666666</v>
      </c>
      <c r="I148" s="39">
        <v>113.23333333333332</v>
      </c>
      <c r="J148" s="39">
        <v>119.0333333333333</v>
      </c>
      <c r="K148" s="39">
        <v>120.61666666666665</v>
      </c>
      <c r="L148" s="39">
        <v>121.93333333333329</v>
      </c>
      <c r="M148" s="31">
        <v>119.3</v>
      </c>
      <c r="N148" s="31">
        <v>116.4</v>
      </c>
      <c r="O148" s="256">
        <v>88348500</v>
      </c>
      <c r="P148" s="257">
        <v>-1.8251825182518253E-2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217.6</v>
      </c>
      <c r="F149" s="38">
        <v>215.98333333333335</v>
      </c>
      <c r="G149" s="39">
        <v>213.9666666666667</v>
      </c>
      <c r="H149" s="39">
        <v>210.33333333333334</v>
      </c>
      <c r="I149" s="39">
        <v>208.31666666666669</v>
      </c>
      <c r="J149" s="39">
        <v>219.6166666666667</v>
      </c>
      <c r="K149" s="39">
        <v>221.63333333333335</v>
      </c>
      <c r="L149" s="39">
        <v>225.26666666666671</v>
      </c>
      <c r="M149" s="31">
        <v>218</v>
      </c>
      <c r="N149" s="31">
        <v>212.35</v>
      </c>
      <c r="O149" s="256">
        <v>64707000</v>
      </c>
      <c r="P149" s="257">
        <v>3.0333428871691985E-2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1085.1500000000001</v>
      </c>
      <c r="F150" s="38">
        <v>1079.7</v>
      </c>
      <c r="G150" s="39">
        <v>1066.4000000000001</v>
      </c>
      <c r="H150" s="39">
        <v>1047.6500000000001</v>
      </c>
      <c r="I150" s="39">
        <v>1034.3500000000001</v>
      </c>
      <c r="J150" s="39">
        <v>1098.45</v>
      </c>
      <c r="K150" s="39">
        <v>1111.7499999999998</v>
      </c>
      <c r="L150" s="39">
        <v>1130.5</v>
      </c>
      <c r="M150" s="31">
        <v>1093</v>
      </c>
      <c r="N150" s="31">
        <v>1060.95</v>
      </c>
      <c r="O150" s="256">
        <v>5854100</v>
      </c>
      <c r="P150" s="257">
        <v>3.6001440057602304E-3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4113.8500000000004</v>
      </c>
      <c r="F151" s="38">
        <v>4089.25</v>
      </c>
      <c r="G151" s="39">
        <v>4024.6000000000004</v>
      </c>
      <c r="H151" s="39">
        <v>3935.3500000000004</v>
      </c>
      <c r="I151" s="39">
        <v>3870.7000000000007</v>
      </c>
      <c r="J151" s="39">
        <v>4178.5</v>
      </c>
      <c r="K151" s="39">
        <v>4243.1499999999996</v>
      </c>
      <c r="L151" s="39">
        <v>4332.3999999999996</v>
      </c>
      <c r="M151" s="31">
        <v>4153.8999999999996</v>
      </c>
      <c r="N151" s="31">
        <v>4000</v>
      </c>
      <c r="O151" s="256">
        <v>263000</v>
      </c>
      <c r="P151" s="257">
        <v>0.20421245421245421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178.8</v>
      </c>
      <c r="F152" s="38">
        <v>177.93333333333331</v>
      </c>
      <c r="G152" s="39">
        <v>176.76666666666662</v>
      </c>
      <c r="H152" s="39">
        <v>174.73333333333332</v>
      </c>
      <c r="I152" s="39">
        <v>173.56666666666663</v>
      </c>
      <c r="J152" s="39">
        <v>179.96666666666661</v>
      </c>
      <c r="K152" s="39">
        <v>181.1333333333333</v>
      </c>
      <c r="L152" s="39">
        <v>183.1666666666666</v>
      </c>
      <c r="M152" s="31">
        <v>179.1</v>
      </c>
      <c r="N152" s="31">
        <v>175.9</v>
      </c>
      <c r="O152" s="256">
        <v>39127550</v>
      </c>
      <c r="P152" s="257">
        <v>5.0439276485788116E-2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41361.699999999997</v>
      </c>
      <c r="F153" s="38">
        <v>41117.933333333334</v>
      </c>
      <c r="G153" s="39">
        <v>40796.216666666667</v>
      </c>
      <c r="H153" s="39">
        <v>40230.73333333333</v>
      </c>
      <c r="I153" s="39">
        <v>39909.016666666663</v>
      </c>
      <c r="J153" s="39">
        <v>41683.416666666672</v>
      </c>
      <c r="K153" s="39">
        <v>42005.133333333346</v>
      </c>
      <c r="L153" s="39">
        <v>42570.616666666676</v>
      </c>
      <c r="M153" s="31">
        <v>41439.65</v>
      </c>
      <c r="N153" s="31">
        <v>40552.449999999997</v>
      </c>
      <c r="O153" s="256">
        <v>165570</v>
      </c>
      <c r="P153" s="257">
        <v>-3.7906137184115524E-3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1054</v>
      </c>
      <c r="F154" s="38">
        <v>1039.3499999999999</v>
      </c>
      <c r="G154" s="39">
        <v>1019.9999999999998</v>
      </c>
      <c r="H154" s="39">
        <v>985.99999999999989</v>
      </c>
      <c r="I154" s="39">
        <v>966.64999999999975</v>
      </c>
      <c r="J154" s="39">
        <v>1073.3499999999999</v>
      </c>
      <c r="K154" s="39">
        <v>1092.7000000000003</v>
      </c>
      <c r="L154" s="39">
        <v>1126.6999999999998</v>
      </c>
      <c r="M154" s="31">
        <v>1058.7</v>
      </c>
      <c r="N154" s="31">
        <v>1005.35</v>
      </c>
      <c r="O154" s="256">
        <v>10970250</v>
      </c>
      <c r="P154" s="257">
        <v>-2.2455389961906033E-2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4978.05</v>
      </c>
      <c r="F155" s="38">
        <v>4960.7</v>
      </c>
      <c r="G155" s="39">
        <v>4910.7</v>
      </c>
      <c r="H155" s="39">
        <v>4843.3500000000004</v>
      </c>
      <c r="I155" s="39">
        <v>4793.3500000000004</v>
      </c>
      <c r="J155" s="39">
        <v>5028.0499999999993</v>
      </c>
      <c r="K155" s="39">
        <v>5078.0499999999993</v>
      </c>
      <c r="L155" s="39">
        <v>5145.3999999999987</v>
      </c>
      <c r="M155" s="31">
        <v>5010.7</v>
      </c>
      <c r="N155" s="31">
        <v>4893.3500000000004</v>
      </c>
      <c r="O155" s="256">
        <v>1046675</v>
      </c>
      <c r="P155" s="257">
        <v>-2.2712418300653594E-2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222.5</v>
      </c>
      <c r="F156" s="38">
        <v>221.36666666666665</v>
      </c>
      <c r="G156" s="39">
        <v>220.08333333333329</v>
      </c>
      <c r="H156" s="39">
        <v>217.66666666666663</v>
      </c>
      <c r="I156" s="39">
        <v>216.38333333333327</v>
      </c>
      <c r="J156" s="39">
        <v>223.7833333333333</v>
      </c>
      <c r="K156" s="39">
        <v>225.06666666666666</v>
      </c>
      <c r="L156" s="39">
        <v>227.48333333333332</v>
      </c>
      <c r="M156" s="31">
        <v>222.65</v>
      </c>
      <c r="N156" s="31">
        <v>218.95</v>
      </c>
      <c r="O156" s="256">
        <v>19878000</v>
      </c>
      <c r="P156" s="257">
        <v>2.1173623714458561E-3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263.89999999999998</v>
      </c>
      <c r="F157" s="38">
        <v>263.66666666666669</v>
      </c>
      <c r="G157" s="39">
        <v>260.48333333333335</v>
      </c>
      <c r="H157" s="39">
        <v>257.06666666666666</v>
      </c>
      <c r="I157" s="39">
        <v>253.88333333333333</v>
      </c>
      <c r="J157" s="39">
        <v>267.08333333333337</v>
      </c>
      <c r="K157" s="39">
        <v>270.26666666666665</v>
      </c>
      <c r="L157" s="39">
        <v>273.68333333333339</v>
      </c>
      <c r="M157" s="31">
        <v>266.85000000000002</v>
      </c>
      <c r="N157" s="31">
        <v>260.25</v>
      </c>
      <c r="O157" s="256">
        <v>50902000</v>
      </c>
      <c r="P157" s="257">
        <v>-4.1242115477923341E-3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2542.5500000000002</v>
      </c>
      <c r="F158" s="38">
        <v>2541.8000000000002</v>
      </c>
      <c r="G158" s="39">
        <v>2519.9500000000003</v>
      </c>
      <c r="H158" s="39">
        <v>2497.35</v>
      </c>
      <c r="I158" s="39">
        <v>2475.5</v>
      </c>
      <c r="J158" s="39">
        <v>2564.4000000000005</v>
      </c>
      <c r="K158" s="39">
        <v>2586.2500000000009</v>
      </c>
      <c r="L158" s="39">
        <v>2608.8500000000008</v>
      </c>
      <c r="M158" s="31">
        <v>2563.65</v>
      </c>
      <c r="N158" s="31">
        <v>2519.1999999999998</v>
      </c>
      <c r="O158" s="256">
        <v>2812000</v>
      </c>
      <c r="P158" s="257">
        <v>-4.6698872785829307E-2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3828.35</v>
      </c>
      <c r="F159" s="38">
        <v>3800</v>
      </c>
      <c r="G159" s="39">
        <v>3765.4</v>
      </c>
      <c r="H159" s="39">
        <v>3702.4500000000003</v>
      </c>
      <c r="I159" s="39">
        <v>3667.8500000000004</v>
      </c>
      <c r="J159" s="39">
        <v>3862.95</v>
      </c>
      <c r="K159" s="39">
        <v>3897.55</v>
      </c>
      <c r="L159" s="39">
        <v>3960.4999999999995</v>
      </c>
      <c r="M159" s="31">
        <v>3834.6</v>
      </c>
      <c r="N159" s="31">
        <v>3737.05</v>
      </c>
      <c r="O159" s="256">
        <v>2275250</v>
      </c>
      <c r="P159" s="257">
        <v>-4.2906719949521506E-2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61.85</v>
      </c>
      <c r="F160" s="38">
        <v>61.966666666666661</v>
      </c>
      <c r="G160" s="39">
        <v>61.433333333333323</v>
      </c>
      <c r="H160" s="39">
        <v>61.016666666666659</v>
      </c>
      <c r="I160" s="39">
        <v>60.48333333333332</v>
      </c>
      <c r="J160" s="39">
        <v>62.383333333333326</v>
      </c>
      <c r="K160" s="39">
        <v>62.916666666666671</v>
      </c>
      <c r="L160" s="39">
        <v>63.333333333333329</v>
      </c>
      <c r="M160" s="31">
        <v>62.5</v>
      </c>
      <c r="N160" s="31">
        <v>61.55</v>
      </c>
      <c r="O160" s="256">
        <v>284384000</v>
      </c>
      <c r="P160" s="257">
        <v>2.1200804366561334E-2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4849.3999999999996</v>
      </c>
      <c r="F161" s="38">
        <v>4823</v>
      </c>
      <c r="G161" s="39">
        <v>4781.3999999999996</v>
      </c>
      <c r="H161" s="39">
        <v>4713.3999999999996</v>
      </c>
      <c r="I161" s="39">
        <v>4671.7999999999993</v>
      </c>
      <c r="J161" s="39">
        <v>4891</v>
      </c>
      <c r="K161" s="39">
        <v>4932.6000000000004</v>
      </c>
      <c r="L161" s="39">
        <v>5000.6000000000004</v>
      </c>
      <c r="M161" s="31">
        <v>4864.6000000000004</v>
      </c>
      <c r="N161" s="31">
        <v>4755</v>
      </c>
      <c r="O161" s="256">
        <v>2016600</v>
      </c>
      <c r="P161" s="257">
        <v>1.8639187755720564E-2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248.4</v>
      </c>
      <c r="F162" s="38">
        <v>246.86666666666667</v>
      </c>
      <c r="G162" s="39">
        <v>244.88333333333335</v>
      </c>
      <c r="H162" s="39">
        <v>241.36666666666667</v>
      </c>
      <c r="I162" s="39">
        <v>239.38333333333335</v>
      </c>
      <c r="J162" s="39">
        <v>250.38333333333335</v>
      </c>
      <c r="K162" s="39">
        <v>252.3666666666667</v>
      </c>
      <c r="L162" s="39">
        <v>255.88333333333335</v>
      </c>
      <c r="M162" s="31">
        <v>248.85</v>
      </c>
      <c r="N162" s="31">
        <v>243.35</v>
      </c>
      <c r="O162" s="256">
        <v>42341400</v>
      </c>
      <c r="P162" s="257">
        <v>-3.412170485341217E-2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1715.95</v>
      </c>
      <c r="F163" s="38">
        <v>1717.9833333333333</v>
      </c>
      <c r="G163" s="39">
        <v>1694.9666666666667</v>
      </c>
      <c r="H163" s="39">
        <v>1673.9833333333333</v>
      </c>
      <c r="I163" s="39">
        <v>1650.9666666666667</v>
      </c>
      <c r="J163" s="39">
        <v>1738.9666666666667</v>
      </c>
      <c r="K163" s="39">
        <v>1761.9833333333336</v>
      </c>
      <c r="L163" s="39">
        <v>1782.9666666666667</v>
      </c>
      <c r="M163" s="31">
        <v>1741</v>
      </c>
      <c r="N163" s="31">
        <v>1697</v>
      </c>
      <c r="O163" s="256">
        <v>3525841</v>
      </c>
      <c r="P163" s="257">
        <v>-1.2313305210352298E-2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843.7</v>
      </c>
      <c r="F164" s="38">
        <v>841.68333333333339</v>
      </c>
      <c r="G164" s="39">
        <v>835.36666666666679</v>
      </c>
      <c r="H164" s="39">
        <v>827.03333333333342</v>
      </c>
      <c r="I164" s="39">
        <v>820.71666666666681</v>
      </c>
      <c r="J164" s="39">
        <v>850.01666666666677</v>
      </c>
      <c r="K164" s="39">
        <v>856.33333333333337</v>
      </c>
      <c r="L164" s="39">
        <v>864.66666666666674</v>
      </c>
      <c r="M164" s="31">
        <v>848</v>
      </c>
      <c r="N164" s="31">
        <v>833.35</v>
      </c>
      <c r="O164" s="256">
        <v>3560650</v>
      </c>
      <c r="P164" s="257">
        <v>-1.6682554814108675E-3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217.55</v>
      </c>
      <c r="F165" s="38">
        <v>218.28333333333333</v>
      </c>
      <c r="G165" s="39">
        <v>214.91666666666666</v>
      </c>
      <c r="H165" s="39">
        <v>212.28333333333333</v>
      </c>
      <c r="I165" s="39">
        <v>208.91666666666666</v>
      </c>
      <c r="J165" s="39">
        <v>220.91666666666666</v>
      </c>
      <c r="K165" s="39">
        <v>224.28333333333333</v>
      </c>
      <c r="L165" s="39">
        <v>226.91666666666666</v>
      </c>
      <c r="M165" s="31">
        <v>221.65</v>
      </c>
      <c r="N165" s="31">
        <v>215.65</v>
      </c>
      <c r="O165" s="256">
        <v>44595000</v>
      </c>
      <c r="P165" s="257">
        <v>2.472743621445431E-3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222.85</v>
      </c>
      <c r="F166" s="38">
        <v>222.51666666666665</v>
      </c>
      <c r="G166" s="39">
        <v>219.8833333333333</v>
      </c>
      <c r="H166" s="39">
        <v>216.91666666666666</v>
      </c>
      <c r="I166" s="39">
        <v>214.2833333333333</v>
      </c>
      <c r="J166" s="39">
        <v>225.48333333333329</v>
      </c>
      <c r="K166" s="39">
        <v>228.11666666666662</v>
      </c>
      <c r="L166" s="39">
        <v>231.08333333333329</v>
      </c>
      <c r="M166" s="31">
        <v>225.15</v>
      </c>
      <c r="N166" s="31">
        <v>219.55</v>
      </c>
      <c r="O166" s="256">
        <v>70280000</v>
      </c>
      <c r="P166" s="257">
        <v>-5.6694942553419954E-2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2573.6</v>
      </c>
      <c r="F167" s="38">
        <v>2569.7999999999997</v>
      </c>
      <c r="G167" s="39">
        <v>2554.7999999999993</v>
      </c>
      <c r="H167" s="39">
        <v>2535.9999999999995</v>
      </c>
      <c r="I167" s="39">
        <v>2520.9999999999991</v>
      </c>
      <c r="J167" s="39">
        <v>2588.5999999999995</v>
      </c>
      <c r="K167" s="39">
        <v>2603.6000000000004</v>
      </c>
      <c r="L167" s="39">
        <v>2622.3999999999996</v>
      </c>
      <c r="M167" s="31">
        <v>2584.8000000000002</v>
      </c>
      <c r="N167" s="31">
        <v>2551</v>
      </c>
      <c r="O167" s="256">
        <v>25868250</v>
      </c>
      <c r="P167" s="257">
        <v>5.1042174549000487E-2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85.2</v>
      </c>
      <c r="F168" s="38">
        <v>85.966666666666654</v>
      </c>
      <c r="G168" s="39">
        <v>84.083333333333314</v>
      </c>
      <c r="H168" s="39">
        <v>82.966666666666654</v>
      </c>
      <c r="I168" s="39">
        <v>81.083333333333314</v>
      </c>
      <c r="J168" s="39">
        <v>87.083333333333314</v>
      </c>
      <c r="K168" s="39">
        <v>88.966666666666669</v>
      </c>
      <c r="L168" s="39">
        <v>90.083333333333314</v>
      </c>
      <c r="M168" s="31">
        <v>87.85</v>
      </c>
      <c r="N168" s="31">
        <v>84.85</v>
      </c>
      <c r="O168" s="256">
        <v>139768000</v>
      </c>
      <c r="P168" s="257">
        <v>9.5978922275892359E-2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849.35</v>
      </c>
      <c r="F169" s="38">
        <v>846.83333333333337</v>
      </c>
      <c r="G169" s="39">
        <v>842.11666666666679</v>
      </c>
      <c r="H169" s="39">
        <v>834.88333333333344</v>
      </c>
      <c r="I169" s="39">
        <v>830.16666666666686</v>
      </c>
      <c r="J169" s="39">
        <v>854.06666666666672</v>
      </c>
      <c r="K169" s="39">
        <v>858.78333333333319</v>
      </c>
      <c r="L169" s="39">
        <v>866.01666666666665</v>
      </c>
      <c r="M169" s="31">
        <v>851.55</v>
      </c>
      <c r="N169" s="31">
        <v>839.6</v>
      </c>
      <c r="O169" s="256">
        <v>9309600</v>
      </c>
      <c r="P169" s="257">
        <v>1.4029278494248867E-2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1294.25</v>
      </c>
      <c r="F170" s="38">
        <v>1291.2166666666665</v>
      </c>
      <c r="G170" s="39">
        <v>1286.4833333333329</v>
      </c>
      <c r="H170" s="39">
        <v>1278.7166666666665</v>
      </c>
      <c r="I170" s="39">
        <v>1273.9833333333329</v>
      </c>
      <c r="J170" s="39">
        <v>1298.9833333333329</v>
      </c>
      <c r="K170" s="39">
        <v>1303.7166666666665</v>
      </c>
      <c r="L170" s="39">
        <v>1311.4833333333329</v>
      </c>
      <c r="M170" s="31">
        <v>1295.95</v>
      </c>
      <c r="N170" s="31">
        <v>1283.45</v>
      </c>
      <c r="O170" s="256">
        <v>8402250</v>
      </c>
      <c r="P170" s="257">
        <v>-1.2690579007667225E-2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566.1</v>
      </c>
      <c r="F171" s="38">
        <v>563</v>
      </c>
      <c r="G171" s="39">
        <v>558.75</v>
      </c>
      <c r="H171" s="39">
        <v>551.4</v>
      </c>
      <c r="I171" s="39">
        <v>547.15</v>
      </c>
      <c r="J171" s="39">
        <v>570.35</v>
      </c>
      <c r="K171" s="39">
        <v>574.6</v>
      </c>
      <c r="L171" s="39">
        <v>581.95000000000005</v>
      </c>
      <c r="M171" s="31">
        <v>567.25</v>
      </c>
      <c r="N171" s="31">
        <v>555.65</v>
      </c>
      <c r="O171" s="256">
        <v>107992500</v>
      </c>
      <c r="P171" s="257">
        <v>-2.2829376874737028E-2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23958.799999999999</v>
      </c>
      <c r="F172" s="38">
        <v>23826.733333333337</v>
      </c>
      <c r="G172" s="39">
        <v>23653.466666666674</v>
      </c>
      <c r="H172" s="39">
        <v>23348.133333333339</v>
      </c>
      <c r="I172" s="39">
        <v>23174.866666666676</v>
      </c>
      <c r="J172" s="39">
        <v>24132.066666666673</v>
      </c>
      <c r="K172" s="39">
        <v>24305.333333333336</v>
      </c>
      <c r="L172" s="39">
        <v>24610.666666666672</v>
      </c>
      <c r="M172" s="31">
        <v>24000</v>
      </c>
      <c r="N172" s="31">
        <v>23521.4</v>
      </c>
      <c r="O172" s="256">
        <v>199925</v>
      </c>
      <c r="P172" s="257">
        <v>2.8843742162026585E-3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3621.75</v>
      </c>
      <c r="F173" s="38">
        <v>3611.7666666666664</v>
      </c>
      <c r="G173" s="39">
        <v>3585.2333333333327</v>
      </c>
      <c r="H173" s="39">
        <v>3548.7166666666662</v>
      </c>
      <c r="I173" s="39">
        <v>3522.1833333333325</v>
      </c>
      <c r="J173" s="39">
        <v>3648.2833333333328</v>
      </c>
      <c r="K173" s="39">
        <v>3674.8166666666666</v>
      </c>
      <c r="L173" s="39">
        <v>3711.333333333333</v>
      </c>
      <c r="M173" s="31">
        <v>3638.3</v>
      </c>
      <c r="N173" s="31">
        <v>3575.25</v>
      </c>
      <c r="O173" s="256">
        <v>2134000</v>
      </c>
      <c r="P173" s="257">
        <v>9.4965526213087025E-3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2308.85</v>
      </c>
      <c r="F174" s="38">
        <v>2295.7166666666667</v>
      </c>
      <c r="G174" s="39">
        <v>2278.1333333333332</v>
      </c>
      <c r="H174" s="39">
        <v>2247.4166666666665</v>
      </c>
      <c r="I174" s="39">
        <v>2229.833333333333</v>
      </c>
      <c r="J174" s="39">
        <v>2326.4333333333334</v>
      </c>
      <c r="K174" s="39">
        <v>2344.0166666666664</v>
      </c>
      <c r="L174" s="39">
        <v>2374.7333333333336</v>
      </c>
      <c r="M174" s="31">
        <v>2313.3000000000002</v>
      </c>
      <c r="N174" s="31">
        <v>2265</v>
      </c>
      <c r="O174" s="256">
        <v>4069500</v>
      </c>
      <c r="P174" s="257">
        <v>-2.4363930594264137E-2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1802.9</v>
      </c>
      <c r="F175" s="38">
        <v>1797.6000000000001</v>
      </c>
      <c r="G175" s="39">
        <v>1773.9500000000003</v>
      </c>
      <c r="H175" s="39">
        <v>1745.0000000000002</v>
      </c>
      <c r="I175" s="39">
        <v>1721.3500000000004</v>
      </c>
      <c r="J175" s="39">
        <v>1826.5500000000002</v>
      </c>
      <c r="K175" s="39">
        <v>1850.2000000000003</v>
      </c>
      <c r="L175" s="39">
        <v>1879.15</v>
      </c>
      <c r="M175" s="31">
        <v>1821.25</v>
      </c>
      <c r="N175" s="31">
        <v>1768.65</v>
      </c>
      <c r="O175" s="256">
        <v>7002000</v>
      </c>
      <c r="P175" s="257">
        <v>3.8256227758007119E-2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1147.5999999999999</v>
      </c>
      <c r="F176" s="38">
        <v>1141.3833333333332</v>
      </c>
      <c r="G176" s="39">
        <v>1133.4166666666665</v>
      </c>
      <c r="H176" s="39">
        <v>1119.2333333333333</v>
      </c>
      <c r="I176" s="39">
        <v>1111.2666666666667</v>
      </c>
      <c r="J176" s="39">
        <v>1155.5666666666664</v>
      </c>
      <c r="K176" s="39">
        <v>1163.5333333333331</v>
      </c>
      <c r="L176" s="39">
        <v>1177.7166666666662</v>
      </c>
      <c r="M176" s="31">
        <v>1149.3499999999999</v>
      </c>
      <c r="N176" s="31">
        <v>1127.2</v>
      </c>
      <c r="O176" s="256">
        <v>23284800</v>
      </c>
      <c r="P176" s="257">
        <v>2.2218124827141146E-2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544.25</v>
      </c>
      <c r="F177" s="38">
        <v>540.56666666666672</v>
      </c>
      <c r="G177" s="39">
        <v>535.43333333333339</v>
      </c>
      <c r="H177" s="39">
        <v>526.61666666666667</v>
      </c>
      <c r="I177" s="39">
        <v>521.48333333333335</v>
      </c>
      <c r="J177" s="39">
        <v>549.38333333333344</v>
      </c>
      <c r="K177" s="39">
        <v>554.51666666666688</v>
      </c>
      <c r="L177" s="39">
        <v>563.33333333333348</v>
      </c>
      <c r="M177" s="31">
        <v>545.70000000000005</v>
      </c>
      <c r="N177" s="31">
        <v>531.75</v>
      </c>
      <c r="O177" s="256">
        <v>8661000</v>
      </c>
      <c r="P177" s="257">
        <v>-1.0380622837370243E-3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809.2</v>
      </c>
      <c r="F178" s="38">
        <v>802.16666666666663</v>
      </c>
      <c r="G178" s="39">
        <v>791.5333333333333</v>
      </c>
      <c r="H178" s="39">
        <v>773.86666666666667</v>
      </c>
      <c r="I178" s="39">
        <v>763.23333333333335</v>
      </c>
      <c r="J178" s="39">
        <v>819.83333333333326</v>
      </c>
      <c r="K178" s="39">
        <v>830.4666666666667</v>
      </c>
      <c r="L178" s="39">
        <v>848.13333333333321</v>
      </c>
      <c r="M178" s="31">
        <v>812.8</v>
      </c>
      <c r="N178" s="31">
        <v>784.5</v>
      </c>
      <c r="O178" s="256">
        <v>3404000</v>
      </c>
      <c r="P178" s="257">
        <v>6.6416040100250623E-2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989.8</v>
      </c>
      <c r="F179" s="38">
        <v>988.2833333333333</v>
      </c>
      <c r="G179" s="39">
        <v>983.36666666666656</v>
      </c>
      <c r="H179" s="39">
        <v>976.93333333333328</v>
      </c>
      <c r="I179" s="39">
        <v>972.01666666666654</v>
      </c>
      <c r="J179" s="39">
        <v>994.71666666666658</v>
      </c>
      <c r="K179" s="39">
        <v>999.63333333333333</v>
      </c>
      <c r="L179" s="39">
        <v>1006.0666666666666</v>
      </c>
      <c r="M179" s="31">
        <v>993.2</v>
      </c>
      <c r="N179" s="31">
        <v>981.85</v>
      </c>
      <c r="O179" s="256">
        <v>10770650</v>
      </c>
      <c r="P179" s="257">
        <v>2.8194896566208126E-2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1710.8</v>
      </c>
      <c r="F180" s="38">
        <v>1709.45</v>
      </c>
      <c r="G180" s="39">
        <v>1691.9</v>
      </c>
      <c r="H180" s="39">
        <v>1673</v>
      </c>
      <c r="I180" s="39">
        <v>1655.45</v>
      </c>
      <c r="J180" s="39">
        <v>1728.3500000000001</v>
      </c>
      <c r="K180" s="39">
        <v>1745.8999999999999</v>
      </c>
      <c r="L180" s="39">
        <v>1764.8000000000002</v>
      </c>
      <c r="M180" s="31">
        <v>1727</v>
      </c>
      <c r="N180" s="31">
        <v>1690.55</v>
      </c>
      <c r="O180" s="256">
        <v>5063000</v>
      </c>
      <c r="P180" s="257">
        <v>8.8466086208749864E-2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842.85</v>
      </c>
      <c r="F181" s="38">
        <v>841.66666666666663</v>
      </c>
      <c r="G181" s="39">
        <v>839.33333333333326</v>
      </c>
      <c r="H181" s="39">
        <v>835.81666666666661</v>
      </c>
      <c r="I181" s="39">
        <v>833.48333333333323</v>
      </c>
      <c r="J181" s="39">
        <v>845.18333333333328</v>
      </c>
      <c r="K181" s="39">
        <v>847.51666666666654</v>
      </c>
      <c r="L181" s="39">
        <v>851.0333333333333</v>
      </c>
      <c r="M181" s="31">
        <v>844</v>
      </c>
      <c r="N181" s="31">
        <v>838.15</v>
      </c>
      <c r="O181" s="256">
        <v>11197800</v>
      </c>
      <c r="P181" s="257">
        <v>6.5528678909473346E-3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621.1</v>
      </c>
      <c r="F182" s="38">
        <v>614.56666666666672</v>
      </c>
      <c r="G182" s="39">
        <v>605.33333333333348</v>
      </c>
      <c r="H182" s="39">
        <v>589.56666666666672</v>
      </c>
      <c r="I182" s="39">
        <v>580.33333333333348</v>
      </c>
      <c r="J182" s="39">
        <v>630.33333333333348</v>
      </c>
      <c r="K182" s="39">
        <v>639.56666666666683</v>
      </c>
      <c r="L182" s="39">
        <v>655.33333333333348</v>
      </c>
      <c r="M182" s="31">
        <v>623.79999999999995</v>
      </c>
      <c r="N182" s="31">
        <v>598.79999999999995</v>
      </c>
      <c r="O182" s="256">
        <v>68998500</v>
      </c>
      <c r="P182" s="257">
        <v>1.0181089877326212E-2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235.8</v>
      </c>
      <c r="F183" s="38">
        <v>233.5</v>
      </c>
      <c r="G183" s="39">
        <v>230.95</v>
      </c>
      <c r="H183" s="39">
        <v>226.1</v>
      </c>
      <c r="I183" s="39">
        <v>223.54999999999998</v>
      </c>
      <c r="J183" s="39">
        <v>238.35</v>
      </c>
      <c r="K183" s="39">
        <v>240.9</v>
      </c>
      <c r="L183" s="39">
        <v>245.75</v>
      </c>
      <c r="M183" s="31">
        <v>236.05</v>
      </c>
      <c r="N183" s="31">
        <v>228.65</v>
      </c>
      <c r="O183" s="256">
        <v>89910000</v>
      </c>
      <c r="P183" s="257">
        <v>4.4112656939260262E-3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116.2</v>
      </c>
      <c r="F184" s="38">
        <v>116.58333333333333</v>
      </c>
      <c r="G184" s="39">
        <v>115.16666666666666</v>
      </c>
      <c r="H184" s="39">
        <v>114.13333333333333</v>
      </c>
      <c r="I184" s="39">
        <v>112.71666666666665</v>
      </c>
      <c r="J184" s="39">
        <v>117.61666666666666</v>
      </c>
      <c r="K184" s="39">
        <v>119.03333333333332</v>
      </c>
      <c r="L184" s="39">
        <v>120.06666666666666</v>
      </c>
      <c r="M184" s="31">
        <v>118</v>
      </c>
      <c r="N184" s="31">
        <v>115.55</v>
      </c>
      <c r="O184" s="256">
        <v>233557500</v>
      </c>
      <c r="P184" s="257">
        <v>4.9460431654676255E-3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3462.8</v>
      </c>
      <c r="F185" s="38">
        <v>3461.2000000000003</v>
      </c>
      <c r="G185" s="39">
        <v>3449.3500000000004</v>
      </c>
      <c r="H185" s="39">
        <v>3435.9</v>
      </c>
      <c r="I185" s="39">
        <v>3424.05</v>
      </c>
      <c r="J185" s="39">
        <v>3474.6500000000005</v>
      </c>
      <c r="K185" s="39">
        <v>3486.5</v>
      </c>
      <c r="L185" s="39">
        <v>3499.9500000000007</v>
      </c>
      <c r="M185" s="31">
        <v>3473.05</v>
      </c>
      <c r="N185" s="31">
        <v>3447.75</v>
      </c>
      <c r="O185" s="256">
        <v>10403750</v>
      </c>
      <c r="P185" s="257">
        <v>-9.9144667193197663E-4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1228.95</v>
      </c>
      <c r="F186" s="38">
        <v>1230.8166666666666</v>
      </c>
      <c r="G186" s="39">
        <v>1221.6333333333332</v>
      </c>
      <c r="H186" s="39">
        <v>1214.3166666666666</v>
      </c>
      <c r="I186" s="39">
        <v>1205.1333333333332</v>
      </c>
      <c r="J186" s="39">
        <v>1238.1333333333332</v>
      </c>
      <c r="K186" s="39">
        <v>1247.3166666666666</v>
      </c>
      <c r="L186" s="39">
        <v>1254.6333333333332</v>
      </c>
      <c r="M186" s="31">
        <v>1240</v>
      </c>
      <c r="N186" s="31">
        <v>1223.5</v>
      </c>
      <c r="O186" s="256">
        <v>14058600</v>
      </c>
      <c r="P186" s="257">
        <v>2.9662506591668133E-2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3021</v>
      </c>
      <c r="F187" s="38">
        <v>3012.2999999999997</v>
      </c>
      <c r="G187" s="39">
        <v>2998.4499999999994</v>
      </c>
      <c r="H187" s="39">
        <v>2975.8999999999996</v>
      </c>
      <c r="I187" s="39">
        <v>2962.0499999999993</v>
      </c>
      <c r="J187" s="39">
        <v>3034.8499999999995</v>
      </c>
      <c r="K187" s="39">
        <v>3048.7</v>
      </c>
      <c r="L187" s="39">
        <v>3071.2499999999995</v>
      </c>
      <c r="M187" s="31">
        <v>3026.15</v>
      </c>
      <c r="N187" s="31">
        <v>2989.75</v>
      </c>
      <c r="O187" s="256">
        <v>5633625</v>
      </c>
      <c r="P187" s="257">
        <v>2.4020818042303329E-3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1995.8</v>
      </c>
      <c r="F188" s="38">
        <v>1989.5333333333335</v>
      </c>
      <c r="G188" s="39">
        <v>1978.0666666666671</v>
      </c>
      <c r="H188" s="39">
        <v>1960.3333333333335</v>
      </c>
      <c r="I188" s="39">
        <v>1948.866666666667</v>
      </c>
      <c r="J188" s="39">
        <v>2007.2666666666671</v>
      </c>
      <c r="K188" s="39">
        <v>2018.7333333333338</v>
      </c>
      <c r="L188" s="39">
        <v>2036.4666666666672</v>
      </c>
      <c r="M188" s="31">
        <v>2001</v>
      </c>
      <c r="N188" s="31">
        <v>1971.8</v>
      </c>
      <c r="O188" s="256">
        <v>1899500</v>
      </c>
      <c r="P188" s="257">
        <v>2.1102611448166712E-3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1959.45</v>
      </c>
      <c r="F189" s="38">
        <v>1947.5166666666664</v>
      </c>
      <c r="G189" s="39">
        <v>1927.0333333333328</v>
      </c>
      <c r="H189" s="39">
        <v>1894.6166666666663</v>
      </c>
      <c r="I189" s="39">
        <v>1874.1333333333328</v>
      </c>
      <c r="J189" s="39">
        <v>1979.9333333333329</v>
      </c>
      <c r="K189" s="39">
        <v>2000.4166666666665</v>
      </c>
      <c r="L189" s="39">
        <v>2032.833333333333</v>
      </c>
      <c r="M189" s="31">
        <v>1968</v>
      </c>
      <c r="N189" s="31">
        <v>1915.1</v>
      </c>
      <c r="O189" s="256">
        <v>4151600</v>
      </c>
      <c r="P189" s="257">
        <v>4.2068273092369476E-2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1344.25</v>
      </c>
      <c r="F190" s="38">
        <v>1340.75</v>
      </c>
      <c r="G190" s="39">
        <v>1331.7</v>
      </c>
      <c r="H190" s="39">
        <v>1319.15</v>
      </c>
      <c r="I190" s="39">
        <v>1310.1000000000001</v>
      </c>
      <c r="J190" s="39">
        <v>1353.3</v>
      </c>
      <c r="K190" s="39">
        <v>1362.3500000000001</v>
      </c>
      <c r="L190" s="39">
        <v>1374.8999999999999</v>
      </c>
      <c r="M190" s="31">
        <v>1349.8</v>
      </c>
      <c r="N190" s="31">
        <v>1328.2</v>
      </c>
      <c r="O190" s="256">
        <v>6757800</v>
      </c>
      <c r="P190" s="257">
        <v>2.8334043459735832E-2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1551.2</v>
      </c>
      <c r="F191" s="38">
        <v>1542.2833333333335</v>
      </c>
      <c r="G191" s="39">
        <v>1530.116666666667</v>
      </c>
      <c r="H191" s="39">
        <v>1509.0333333333335</v>
      </c>
      <c r="I191" s="39">
        <v>1496.866666666667</v>
      </c>
      <c r="J191" s="39">
        <v>1563.366666666667</v>
      </c>
      <c r="K191" s="39">
        <v>1575.5333333333335</v>
      </c>
      <c r="L191" s="39">
        <v>1596.616666666667</v>
      </c>
      <c r="M191" s="31">
        <v>1554.45</v>
      </c>
      <c r="N191" s="31">
        <v>1521.2</v>
      </c>
      <c r="O191" s="256">
        <v>2270400</v>
      </c>
      <c r="P191" s="257">
        <v>1.4839978544609334E-2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8260.5499999999993</v>
      </c>
      <c r="F192" s="38">
        <v>8180.8499999999995</v>
      </c>
      <c r="G192" s="39">
        <v>8090.6999999999989</v>
      </c>
      <c r="H192" s="39">
        <v>7920.8499999999995</v>
      </c>
      <c r="I192" s="39">
        <v>7830.6999999999989</v>
      </c>
      <c r="J192" s="39">
        <v>8350.6999999999989</v>
      </c>
      <c r="K192" s="39">
        <v>8440.8499999999985</v>
      </c>
      <c r="L192" s="39">
        <v>8610.6999999999989</v>
      </c>
      <c r="M192" s="31">
        <v>8271</v>
      </c>
      <c r="N192" s="31">
        <v>8011</v>
      </c>
      <c r="O192" s="256">
        <v>1497500</v>
      </c>
      <c r="P192" s="257">
        <v>-5.0652973247115506E-2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591.79999999999995</v>
      </c>
      <c r="F193" s="38">
        <v>589.76666666666665</v>
      </c>
      <c r="G193" s="39">
        <v>585.83333333333326</v>
      </c>
      <c r="H193" s="39">
        <v>579.86666666666656</v>
      </c>
      <c r="I193" s="39">
        <v>575.93333333333317</v>
      </c>
      <c r="J193" s="39">
        <v>595.73333333333335</v>
      </c>
      <c r="K193" s="39">
        <v>599.66666666666674</v>
      </c>
      <c r="L193" s="39">
        <v>605.63333333333344</v>
      </c>
      <c r="M193" s="31">
        <v>593.70000000000005</v>
      </c>
      <c r="N193" s="31">
        <v>583.79999999999995</v>
      </c>
      <c r="O193" s="256">
        <v>37091600</v>
      </c>
      <c r="P193" s="257">
        <v>5.639362752009023E-3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235.7</v>
      </c>
      <c r="F194" s="38">
        <v>234.5</v>
      </c>
      <c r="G194" s="39">
        <v>232.45</v>
      </c>
      <c r="H194" s="39">
        <v>229.2</v>
      </c>
      <c r="I194" s="39">
        <v>227.14999999999998</v>
      </c>
      <c r="J194" s="39">
        <v>237.75</v>
      </c>
      <c r="K194" s="39">
        <v>239.8</v>
      </c>
      <c r="L194" s="39">
        <v>243.05</v>
      </c>
      <c r="M194" s="31">
        <v>236.55</v>
      </c>
      <c r="N194" s="31">
        <v>231.25</v>
      </c>
      <c r="O194" s="256">
        <v>89046000</v>
      </c>
      <c r="P194" s="257">
        <v>1.5296367112810707E-3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828.1</v>
      </c>
      <c r="F195" s="38">
        <v>823.25</v>
      </c>
      <c r="G195" s="39">
        <v>817.1</v>
      </c>
      <c r="H195" s="39">
        <v>806.1</v>
      </c>
      <c r="I195" s="39">
        <v>799.95</v>
      </c>
      <c r="J195" s="39">
        <v>834.25</v>
      </c>
      <c r="K195" s="39">
        <v>840.40000000000009</v>
      </c>
      <c r="L195" s="39">
        <v>851.4</v>
      </c>
      <c r="M195" s="31">
        <v>829.4</v>
      </c>
      <c r="N195" s="31">
        <v>812.25</v>
      </c>
      <c r="O195" s="256">
        <v>8530800</v>
      </c>
      <c r="P195" s="257">
        <v>-1.1265646731571627E-2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418.9</v>
      </c>
      <c r="F196" s="38">
        <v>418.13333333333338</v>
      </c>
      <c r="G196" s="39">
        <v>415.76666666666677</v>
      </c>
      <c r="H196" s="39">
        <v>412.63333333333338</v>
      </c>
      <c r="I196" s="39">
        <v>410.26666666666677</v>
      </c>
      <c r="J196" s="39">
        <v>421.26666666666677</v>
      </c>
      <c r="K196" s="39">
        <v>423.63333333333344</v>
      </c>
      <c r="L196" s="39">
        <v>426.76666666666677</v>
      </c>
      <c r="M196" s="31">
        <v>420.5</v>
      </c>
      <c r="N196" s="31">
        <v>415</v>
      </c>
      <c r="O196" s="256">
        <v>36289500</v>
      </c>
      <c r="P196" s="257">
        <v>-5.7834510678729295E-4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276.5</v>
      </c>
      <c r="F197" s="38">
        <v>275.78333333333336</v>
      </c>
      <c r="G197" s="39">
        <v>271.7166666666667</v>
      </c>
      <c r="H197" s="39">
        <v>266.93333333333334</v>
      </c>
      <c r="I197" s="39">
        <v>262.86666666666667</v>
      </c>
      <c r="J197" s="39">
        <v>280.56666666666672</v>
      </c>
      <c r="K197" s="39">
        <v>284.63333333333344</v>
      </c>
      <c r="L197" s="39">
        <v>289.41666666666674</v>
      </c>
      <c r="M197" s="31">
        <v>279.85000000000002</v>
      </c>
      <c r="N197" s="31">
        <v>271</v>
      </c>
      <c r="O197" s="256">
        <v>92631000</v>
      </c>
      <c r="P197" s="257">
        <v>-2.2663248187889722E-2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660.05</v>
      </c>
      <c r="F198" s="38">
        <v>653.85</v>
      </c>
      <c r="G198" s="39">
        <v>644.95000000000005</v>
      </c>
      <c r="H198" s="39">
        <v>629.85</v>
      </c>
      <c r="I198" s="39">
        <v>620.95000000000005</v>
      </c>
      <c r="J198" s="39">
        <v>668.95</v>
      </c>
      <c r="K198" s="39">
        <v>677.84999999999991</v>
      </c>
      <c r="L198" s="39">
        <v>692.95</v>
      </c>
      <c r="M198" s="31">
        <v>662.75</v>
      </c>
      <c r="N198" s="31">
        <v>638.75</v>
      </c>
      <c r="O198" s="256">
        <v>8091000</v>
      </c>
      <c r="P198" s="257">
        <v>3.0490600641907381E-2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4" t="s">
        <v>16</v>
      </c>
      <c r="B8" s="346"/>
      <c r="C8" s="350" t="s">
        <v>20</v>
      </c>
      <c r="D8" s="350" t="s">
        <v>21</v>
      </c>
      <c r="E8" s="341" t="s">
        <v>22</v>
      </c>
      <c r="F8" s="342"/>
      <c r="G8" s="343"/>
      <c r="H8" s="341" t="s">
        <v>23</v>
      </c>
      <c r="I8" s="342"/>
      <c r="J8" s="343"/>
      <c r="K8" s="26"/>
      <c r="L8" s="53"/>
      <c r="M8" s="53"/>
      <c r="N8" s="1"/>
      <c r="O8" s="1"/>
    </row>
    <row r="9" spans="1:15" ht="36" customHeight="1">
      <c r="A9" s="348"/>
      <c r="B9" s="349"/>
      <c r="C9" s="349"/>
      <c r="D9" s="3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19465</v>
      </c>
      <c r="D10" s="35">
        <v>19421.649999999998</v>
      </c>
      <c r="E10" s="35">
        <v>19360.549999999996</v>
      </c>
      <c r="F10" s="35">
        <v>19256.099999999999</v>
      </c>
      <c r="G10" s="35">
        <v>19194.999999999996</v>
      </c>
      <c r="H10" s="35">
        <v>19526.099999999995</v>
      </c>
      <c r="I10" s="35">
        <v>19587.199999999993</v>
      </c>
      <c r="J10" s="35">
        <v>19691.649999999994</v>
      </c>
      <c r="K10" s="35">
        <v>19482.75</v>
      </c>
      <c r="L10" s="35">
        <v>19317.2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43946.400000000001</v>
      </c>
      <c r="D11" s="35">
        <v>43849.850000000006</v>
      </c>
      <c r="E11" s="35">
        <v>43696.900000000009</v>
      </c>
      <c r="F11" s="35">
        <v>43447.4</v>
      </c>
      <c r="G11" s="35">
        <v>43294.450000000004</v>
      </c>
      <c r="H11" s="35">
        <v>44099.350000000013</v>
      </c>
      <c r="I11" s="35">
        <v>44252.30000000001</v>
      </c>
      <c r="J11" s="35">
        <v>44501.800000000017</v>
      </c>
      <c r="K11" s="35">
        <v>44002.8</v>
      </c>
      <c r="L11" s="35">
        <v>43600.35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3503.7</v>
      </c>
      <c r="D12" s="38">
        <v>3486.85</v>
      </c>
      <c r="E12" s="38">
        <v>3464.6499999999996</v>
      </c>
      <c r="F12" s="38">
        <v>3425.6</v>
      </c>
      <c r="G12" s="38">
        <v>3403.3999999999996</v>
      </c>
      <c r="H12" s="38">
        <v>3525.8999999999996</v>
      </c>
      <c r="I12" s="38">
        <v>3548.0999999999995</v>
      </c>
      <c r="J12" s="38">
        <v>3587.1499999999996</v>
      </c>
      <c r="K12" s="38">
        <v>3509.05</v>
      </c>
      <c r="L12" s="38">
        <v>3447.8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6016.25</v>
      </c>
      <c r="D13" s="38">
        <v>5998.916666666667</v>
      </c>
      <c r="E13" s="38">
        <v>5977.1833333333343</v>
      </c>
      <c r="F13" s="38">
        <v>5938.1166666666677</v>
      </c>
      <c r="G13" s="38">
        <v>5916.383333333335</v>
      </c>
      <c r="H13" s="38">
        <v>6037.9833333333336</v>
      </c>
      <c r="I13" s="38">
        <v>6059.7166666666653</v>
      </c>
      <c r="J13" s="38">
        <v>6098.7833333333328</v>
      </c>
      <c r="K13" s="38">
        <v>6020.65</v>
      </c>
      <c r="L13" s="38">
        <v>5959.85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31212.1</v>
      </c>
      <c r="D14" s="38">
        <v>31187.95</v>
      </c>
      <c r="E14" s="38">
        <v>31071.15</v>
      </c>
      <c r="F14" s="38">
        <v>30930.2</v>
      </c>
      <c r="G14" s="38">
        <v>30813.4</v>
      </c>
      <c r="H14" s="38">
        <v>31328.9</v>
      </c>
      <c r="I14" s="38">
        <v>31445.699999999997</v>
      </c>
      <c r="J14" s="38">
        <v>31586.65</v>
      </c>
      <c r="K14" s="38">
        <v>31304.75</v>
      </c>
      <c r="L14" s="38">
        <v>31047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5444.15</v>
      </c>
      <c r="D15" s="38">
        <v>5426.7333333333336</v>
      </c>
      <c r="E15" s="38">
        <v>5402.6166666666668</v>
      </c>
      <c r="F15" s="38">
        <v>5361.083333333333</v>
      </c>
      <c r="G15" s="38">
        <v>5336.9666666666662</v>
      </c>
      <c r="H15" s="38">
        <v>5468.2666666666673</v>
      </c>
      <c r="I15" s="38">
        <v>5492.3833333333341</v>
      </c>
      <c r="J15" s="38">
        <v>5533.9166666666679</v>
      </c>
      <c r="K15" s="38">
        <v>5450.85</v>
      </c>
      <c r="L15" s="38">
        <v>5385.2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10837.55</v>
      </c>
      <c r="D16" s="38">
        <v>10810.866666666667</v>
      </c>
      <c r="E16" s="38">
        <v>10769.883333333333</v>
      </c>
      <c r="F16" s="38">
        <v>10702.216666666667</v>
      </c>
      <c r="G16" s="38">
        <v>10661.233333333334</v>
      </c>
      <c r="H16" s="38">
        <v>10878.533333333333</v>
      </c>
      <c r="I16" s="38">
        <v>10919.516666666666</v>
      </c>
      <c r="J16" s="38">
        <v>10987.183333333332</v>
      </c>
      <c r="K16" s="38">
        <v>10851.85</v>
      </c>
      <c r="L16" s="38">
        <v>10743.2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4299.8500000000004</v>
      </c>
      <c r="D17" s="38">
        <v>4318.3166666666666</v>
      </c>
      <c r="E17" s="38">
        <v>4236.6333333333332</v>
      </c>
      <c r="F17" s="38">
        <v>4173.416666666667</v>
      </c>
      <c r="G17" s="38">
        <v>4091.7333333333336</v>
      </c>
      <c r="H17" s="38">
        <v>4381.5333333333328</v>
      </c>
      <c r="I17" s="38">
        <v>4463.2166666666653</v>
      </c>
      <c r="J17" s="38">
        <v>4526.4333333333325</v>
      </c>
      <c r="K17" s="31">
        <v>4400</v>
      </c>
      <c r="L17" s="31">
        <v>4255.1000000000004</v>
      </c>
      <c r="M17" s="31">
        <v>2.9577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23904.2</v>
      </c>
      <c r="D18" s="38">
        <v>23761.466666666664</v>
      </c>
      <c r="E18" s="38">
        <v>23542.733333333326</v>
      </c>
      <c r="F18" s="38">
        <v>23181.266666666663</v>
      </c>
      <c r="G18" s="38">
        <v>22962.533333333326</v>
      </c>
      <c r="H18" s="38">
        <v>24122.933333333327</v>
      </c>
      <c r="I18" s="38">
        <v>24341.666666666664</v>
      </c>
      <c r="J18" s="38">
        <v>24703.133333333328</v>
      </c>
      <c r="K18" s="31">
        <v>23980.2</v>
      </c>
      <c r="L18" s="31">
        <v>23400</v>
      </c>
      <c r="M18" s="31">
        <v>7.4410000000000004E-2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181.9</v>
      </c>
      <c r="D19" s="38">
        <v>181.51666666666668</v>
      </c>
      <c r="E19" s="38">
        <v>180.23333333333335</v>
      </c>
      <c r="F19" s="38">
        <v>178.56666666666666</v>
      </c>
      <c r="G19" s="38">
        <v>177.28333333333333</v>
      </c>
      <c r="H19" s="38">
        <v>183.18333333333337</v>
      </c>
      <c r="I19" s="38">
        <v>184.46666666666673</v>
      </c>
      <c r="J19" s="38">
        <v>186.13333333333338</v>
      </c>
      <c r="K19" s="31">
        <v>182.8</v>
      </c>
      <c r="L19" s="31">
        <v>179.85</v>
      </c>
      <c r="M19" s="31">
        <v>19.841570000000001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211.65</v>
      </c>
      <c r="D20" s="38">
        <v>210.63333333333333</v>
      </c>
      <c r="E20" s="38">
        <v>209.01666666666665</v>
      </c>
      <c r="F20" s="38">
        <v>206.38333333333333</v>
      </c>
      <c r="G20" s="38">
        <v>204.76666666666665</v>
      </c>
      <c r="H20" s="38">
        <v>213.26666666666665</v>
      </c>
      <c r="I20" s="38">
        <v>214.88333333333333</v>
      </c>
      <c r="J20" s="38">
        <v>217.51666666666665</v>
      </c>
      <c r="K20" s="31">
        <v>212.25</v>
      </c>
      <c r="L20" s="31">
        <v>208</v>
      </c>
      <c r="M20" s="31">
        <v>13.686870000000001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1892.15</v>
      </c>
      <c r="D21" s="38">
        <v>1892.3833333333332</v>
      </c>
      <c r="E21" s="38">
        <v>1879.7666666666664</v>
      </c>
      <c r="F21" s="38">
        <v>1867.3833333333332</v>
      </c>
      <c r="G21" s="38">
        <v>1854.7666666666664</v>
      </c>
      <c r="H21" s="38">
        <v>1904.7666666666664</v>
      </c>
      <c r="I21" s="38">
        <v>1917.3833333333332</v>
      </c>
      <c r="J21" s="38">
        <v>1929.7666666666664</v>
      </c>
      <c r="K21" s="31">
        <v>1905</v>
      </c>
      <c r="L21" s="31">
        <v>1880</v>
      </c>
      <c r="M21" s="31">
        <v>2.8818100000000002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2445.1</v>
      </c>
      <c r="D22" s="38">
        <v>2443.3666666666668</v>
      </c>
      <c r="E22" s="38">
        <v>2421.7333333333336</v>
      </c>
      <c r="F22" s="38">
        <v>2398.3666666666668</v>
      </c>
      <c r="G22" s="38">
        <v>2376.7333333333336</v>
      </c>
      <c r="H22" s="38">
        <v>2466.7333333333336</v>
      </c>
      <c r="I22" s="38">
        <v>2488.3666666666668</v>
      </c>
      <c r="J22" s="38">
        <v>2511.7333333333336</v>
      </c>
      <c r="K22" s="31">
        <v>2465</v>
      </c>
      <c r="L22" s="31">
        <v>2420</v>
      </c>
      <c r="M22" s="31">
        <v>70.848280000000003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948.5</v>
      </c>
      <c r="D23" s="38">
        <v>951.35</v>
      </c>
      <c r="E23" s="38">
        <v>939.95</v>
      </c>
      <c r="F23" s="38">
        <v>931.4</v>
      </c>
      <c r="G23" s="38">
        <v>920</v>
      </c>
      <c r="H23" s="38">
        <v>959.90000000000009</v>
      </c>
      <c r="I23" s="38">
        <v>971.3</v>
      </c>
      <c r="J23" s="38">
        <v>979.85000000000014</v>
      </c>
      <c r="K23" s="31">
        <v>962.75</v>
      </c>
      <c r="L23" s="31">
        <v>942.8</v>
      </c>
      <c r="M23" s="31">
        <v>8.1263400000000008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776.1</v>
      </c>
      <c r="D24" s="38">
        <v>778.18333333333339</v>
      </c>
      <c r="E24" s="38">
        <v>770.36666666666679</v>
      </c>
      <c r="F24" s="38">
        <v>764.63333333333344</v>
      </c>
      <c r="G24" s="38">
        <v>756.81666666666683</v>
      </c>
      <c r="H24" s="38">
        <v>783.91666666666674</v>
      </c>
      <c r="I24" s="38">
        <v>791.73333333333335</v>
      </c>
      <c r="J24" s="38">
        <v>797.4666666666667</v>
      </c>
      <c r="K24" s="31">
        <v>786</v>
      </c>
      <c r="L24" s="31">
        <v>772.45</v>
      </c>
      <c r="M24" s="31">
        <v>114.81440000000001</v>
      </c>
      <c r="N24" s="1"/>
      <c r="O24" s="1"/>
    </row>
    <row r="25" spans="1:15" ht="12.75" customHeight="1">
      <c r="A25" s="56">
        <v>16</v>
      </c>
      <c r="B25" s="58" t="s">
        <v>858</v>
      </c>
      <c r="C25" s="31">
        <v>279.89999999999998</v>
      </c>
      <c r="D25" s="38">
        <v>281.99999999999994</v>
      </c>
      <c r="E25" s="38">
        <v>272.2999999999999</v>
      </c>
      <c r="F25" s="38">
        <v>264.69999999999993</v>
      </c>
      <c r="G25" s="38">
        <v>254.99999999999989</v>
      </c>
      <c r="H25" s="38">
        <v>289.59999999999991</v>
      </c>
      <c r="I25" s="38">
        <v>299.29999999999995</v>
      </c>
      <c r="J25" s="38">
        <v>306.89999999999992</v>
      </c>
      <c r="K25" s="31">
        <v>291.7</v>
      </c>
      <c r="L25" s="31">
        <v>274.39999999999998</v>
      </c>
      <c r="M25" s="31">
        <v>337.37517000000003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818.1</v>
      </c>
      <c r="D26" s="38">
        <v>812</v>
      </c>
      <c r="E26" s="38">
        <v>801.1</v>
      </c>
      <c r="F26" s="38">
        <v>784.1</v>
      </c>
      <c r="G26" s="38">
        <v>773.2</v>
      </c>
      <c r="H26" s="38">
        <v>829</v>
      </c>
      <c r="I26" s="38">
        <v>839.90000000000009</v>
      </c>
      <c r="J26" s="38">
        <v>856.9</v>
      </c>
      <c r="K26" s="31">
        <v>822.9</v>
      </c>
      <c r="L26" s="31">
        <v>795</v>
      </c>
      <c r="M26" s="31">
        <v>73.378219999999999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3794.7</v>
      </c>
      <c r="D27" s="38">
        <v>3786.9499999999994</v>
      </c>
      <c r="E27" s="38">
        <v>3753.9499999999989</v>
      </c>
      <c r="F27" s="38">
        <v>3713.1999999999994</v>
      </c>
      <c r="G27" s="38">
        <v>3680.1999999999989</v>
      </c>
      <c r="H27" s="38">
        <v>3827.6999999999989</v>
      </c>
      <c r="I27" s="38">
        <v>3860.7</v>
      </c>
      <c r="J27" s="38">
        <v>3901.4499999999989</v>
      </c>
      <c r="K27" s="31">
        <v>3819.95</v>
      </c>
      <c r="L27" s="31">
        <v>3746.2</v>
      </c>
      <c r="M27" s="31">
        <v>0.73524999999999996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437.2</v>
      </c>
      <c r="D28" s="38">
        <v>436.5333333333333</v>
      </c>
      <c r="E28" s="38">
        <v>432.76666666666659</v>
      </c>
      <c r="F28" s="38">
        <v>428.33333333333331</v>
      </c>
      <c r="G28" s="38">
        <v>424.56666666666661</v>
      </c>
      <c r="H28" s="38">
        <v>440.96666666666658</v>
      </c>
      <c r="I28" s="38">
        <v>444.73333333333323</v>
      </c>
      <c r="J28" s="38">
        <v>449.16666666666657</v>
      </c>
      <c r="K28" s="31">
        <v>440.3</v>
      </c>
      <c r="L28" s="31">
        <v>432.1</v>
      </c>
      <c r="M28" s="31">
        <v>17.402619999999999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4941.8999999999996</v>
      </c>
      <c r="D29" s="38">
        <v>4883.3166666666666</v>
      </c>
      <c r="E29" s="38">
        <v>4812.6833333333334</v>
      </c>
      <c r="F29" s="38">
        <v>4683.4666666666672</v>
      </c>
      <c r="G29" s="38">
        <v>4612.8333333333339</v>
      </c>
      <c r="H29" s="38">
        <v>5012.5333333333328</v>
      </c>
      <c r="I29" s="38">
        <v>5083.1666666666661</v>
      </c>
      <c r="J29" s="38">
        <v>5212.3833333333323</v>
      </c>
      <c r="K29" s="31">
        <v>4953.95</v>
      </c>
      <c r="L29" s="31">
        <v>4754.1000000000004</v>
      </c>
      <c r="M29" s="31">
        <v>6.6741700000000002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396.35</v>
      </c>
      <c r="D30" s="38">
        <v>395.36666666666662</v>
      </c>
      <c r="E30" s="38">
        <v>391.58333333333326</v>
      </c>
      <c r="F30" s="38">
        <v>386.81666666666666</v>
      </c>
      <c r="G30" s="38">
        <v>383.0333333333333</v>
      </c>
      <c r="H30" s="38">
        <v>400.13333333333321</v>
      </c>
      <c r="I30" s="38">
        <v>403.91666666666663</v>
      </c>
      <c r="J30" s="38">
        <v>408.68333333333317</v>
      </c>
      <c r="K30" s="31">
        <v>399.15</v>
      </c>
      <c r="L30" s="31">
        <v>390.6</v>
      </c>
      <c r="M30" s="31">
        <v>15.70571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188.6</v>
      </c>
      <c r="D31" s="38">
        <v>188.53333333333333</v>
      </c>
      <c r="E31" s="38">
        <v>185.56666666666666</v>
      </c>
      <c r="F31" s="38">
        <v>182.53333333333333</v>
      </c>
      <c r="G31" s="38">
        <v>179.56666666666666</v>
      </c>
      <c r="H31" s="38">
        <v>191.56666666666666</v>
      </c>
      <c r="I31" s="38">
        <v>194.5333333333333</v>
      </c>
      <c r="J31" s="38">
        <v>197.56666666666666</v>
      </c>
      <c r="K31" s="31">
        <v>191.5</v>
      </c>
      <c r="L31" s="31">
        <v>185.5</v>
      </c>
      <c r="M31" s="31">
        <v>244.82093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3194.05</v>
      </c>
      <c r="D32" s="38">
        <v>3193.2666666666664</v>
      </c>
      <c r="E32" s="38">
        <v>3177.6833333333329</v>
      </c>
      <c r="F32" s="38">
        <v>3161.3166666666666</v>
      </c>
      <c r="G32" s="38">
        <v>3145.7333333333331</v>
      </c>
      <c r="H32" s="38">
        <v>3209.6333333333328</v>
      </c>
      <c r="I32" s="38">
        <v>3225.2166666666667</v>
      </c>
      <c r="J32" s="38">
        <v>3241.5833333333326</v>
      </c>
      <c r="K32" s="31">
        <v>3208.85</v>
      </c>
      <c r="L32" s="31">
        <v>3176.9</v>
      </c>
      <c r="M32" s="31">
        <v>5.9768600000000003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2022.35</v>
      </c>
      <c r="D33" s="38">
        <v>2008</v>
      </c>
      <c r="E33" s="38">
        <v>1981.1</v>
      </c>
      <c r="F33" s="38">
        <v>1939.85</v>
      </c>
      <c r="G33" s="38">
        <v>1912.9499999999998</v>
      </c>
      <c r="H33" s="38">
        <v>2049.25</v>
      </c>
      <c r="I33" s="38">
        <v>2076.15</v>
      </c>
      <c r="J33" s="38">
        <v>2117.4</v>
      </c>
      <c r="K33" s="31">
        <v>2034.9</v>
      </c>
      <c r="L33" s="31">
        <v>1966.75</v>
      </c>
      <c r="M33" s="31">
        <v>10.9656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635.54999999999995</v>
      </c>
      <c r="D34" s="38">
        <v>636.35</v>
      </c>
      <c r="E34" s="38">
        <v>630.70000000000005</v>
      </c>
      <c r="F34" s="38">
        <v>625.85</v>
      </c>
      <c r="G34" s="38">
        <v>620.20000000000005</v>
      </c>
      <c r="H34" s="38">
        <v>641.20000000000005</v>
      </c>
      <c r="I34" s="38">
        <v>646.84999999999991</v>
      </c>
      <c r="J34" s="38">
        <v>651.70000000000005</v>
      </c>
      <c r="K34" s="31">
        <v>642</v>
      </c>
      <c r="L34" s="31">
        <v>631.5</v>
      </c>
      <c r="M34" s="31">
        <v>4.6128400000000003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700.7</v>
      </c>
      <c r="D35" s="38">
        <v>701.86666666666667</v>
      </c>
      <c r="E35" s="38">
        <v>694.83333333333337</v>
      </c>
      <c r="F35" s="38">
        <v>688.9666666666667</v>
      </c>
      <c r="G35" s="38">
        <v>681.93333333333339</v>
      </c>
      <c r="H35" s="38">
        <v>707.73333333333335</v>
      </c>
      <c r="I35" s="38">
        <v>714.76666666666665</v>
      </c>
      <c r="J35" s="38">
        <v>720.63333333333333</v>
      </c>
      <c r="K35" s="31">
        <v>708.9</v>
      </c>
      <c r="L35" s="31">
        <v>696</v>
      </c>
      <c r="M35" s="31">
        <v>15.132429999999999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873.75</v>
      </c>
      <c r="D36" s="38">
        <v>871.04999999999984</v>
      </c>
      <c r="E36" s="38">
        <v>857.74999999999966</v>
      </c>
      <c r="F36" s="38">
        <v>841.74999999999977</v>
      </c>
      <c r="G36" s="38">
        <v>828.44999999999959</v>
      </c>
      <c r="H36" s="38">
        <v>887.04999999999973</v>
      </c>
      <c r="I36" s="38">
        <v>900.34999999999991</v>
      </c>
      <c r="J36" s="38">
        <v>916.3499999999998</v>
      </c>
      <c r="K36" s="31">
        <v>884.35</v>
      </c>
      <c r="L36" s="31">
        <v>855.05</v>
      </c>
      <c r="M36" s="31">
        <v>28.688289999999999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370.1</v>
      </c>
      <c r="D37" s="38">
        <v>371.81666666666666</v>
      </c>
      <c r="E37" s="38">
        <v>367.38333333333333</v>
      </c>
      <c r="F37" s="38">
        <v>364.66666666666669</v>
      </c>
      <c r="G37" s="38">
        <v>360.23333333333335</v>
      </c>
      <c r="H37" s="38">
        <v>374.5333333333333</v>
      </c>
      <c r="I37" s="38">
        <v>378.96666666666658</v>
      </c>
      <c r="J37" s="38">
        <v>381.68333333333328</v>
      </c>
      <c r="K37" s="31">
        <v>376.25</v>
      </c>
      <c r="L37" s="31">
        <v>369.1</v>
      </c>
      <c r="M37" s="31">
        <v>11.95922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933.05</v>
      </c>
      <c r="D38" s="38">
        <v>934.7833333333333</v>
      </c>
      <c r="E38" s="38">
        <v>929.56666666666661</v>
      </c>
      <c r="F38" s="38">
        <v>926.08333333333326</v>
      </c>
      <c r="G38" s="38">
        <v>920.86666666666656</v>
      </c>
      <c r="H38" s="38">
        <v>938.26666666666665</v>
      </c>
      <c r="I38" s="38">
        <v>943.48333333333335</v>
      </c>
      <c r="J38" s="38">
        <v>946.9666666666667</v>
      </c>
      <c r="K38" s="31">
        <v>940</v>
      </c>
      <c r="L38" s="31">
        <v>931.3</v>
      </c>
      <c r="M38" s="31">
        <v>73.94623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4600.6000000000004</v>
      </c>
      <c r="D39" s="38">
        <v>4591.7833333333338</v>
      </c>
      <c r="E39" s="38">
        <v>4568.5666666666675</v>
      </c>
      <c r="F39" s="38">
        <v>4536.5333333333338</v>
      </c>
      <c r="G39" s="38">
        <v>4513.3166666666675</v>
      </c>
      <c r="H39" s="38">
        <v>4623.8166666666675</v>
      </c>
      <c r="I39" s="38">
        <v>4647.0333333333328</v>
      </c>
      <c r="J39" s="38">
        <v>4679.0666666666675</v>
      </c>
      <c r="K39" s="31">
        <v>4615</v>
      </c>
      <c r="L39" s="31">
        <v>4559.75</v>
      </c>
      <c r="M39" s="31">
        <v>1.8876299999999999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1469.85</v>
      </c>
      <c r="D40" s="38">
        <v>1471.6166666666668</v>
      </c>
      <c r="E40" s="38">
        <v>1461.2333333333336</v>
      </c>
      <c r="F40" s="38">
        <v>1452.6166666666668</v>
      </c>
      <c r="G40" s="38">
        <v>1442.2333333333336</v>
      </c>
      <c r="H40" s="38">
        <v>1480.2333333333336</v>
      </c>
      <c r="I40" s="38">
        <v>1490.6166666666668</v>
      </c>
      <c r="J40" s="38">
        <v>1499.2333333333336</v>
      </c>
      <c r="K40" s="31">
        <v>1482</v>
      </c>
      <c r="L40" s="31">
        <v>1463</v>
      </c>
      <c r="M40" s="31">
        <v>8.3413500000000003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7383.8</v>
      </c>
      <c r="D41" s="38">
        <v>7354.5999999999995</v>
      </c>
      <c r="E41" s="38">
        <v>7279.1999999999989</v>
      </c>
      <c r="F41" s="38">
        <v>7174.5999999999995</v>
      </c>
      <c r="G41" s="38">
        <v>7099.1999999999989</v>
      </c>
      <c r="H41" s="38">
        <v>7459.1999999999989</v>
      </c>
      <c r="I41" s="38">
        <v>7534.5999999999985</v>
      </c>
      <c r="J41" s="38">
        <v>7639.1999999999989</v>
      </c>
      <c r="K41" s="31">
        <v>7430</v>
      </c>
      <c r="L41" s="31">
        <v>7250</v>
      </c>
      <c r="M41" s="31">
        <v>0.25828000000000001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6981.5</v>
      </c>
      <c r="D42" s="38">
        <v>6965.166666666667</v>
      </c>
      <c r="E42" s="38">
        <v>6936.3333333333339</v>
      </c>
      <c r="F42" s="38">
        <v>6891.166666666667</v>
      </c>
      <c r="G42" s="38">
        <v>6862.3333333333339</v>
      </c>
      <c r="H42" s="38">
        <v>7010.3333333333339</v>
      </c>
      <c r="I42" s="38">
        <v>7039.1666666666679</v>
      </c>
      <c r="J42" s="38">
        <v>7084.3333333333339</v>
      </c>
      <c r="K42" s="31">
        <v>6994</v>
      </c>
      <c r="L42" s="31">
        <v>6920</v>
      </c>
      <c r="M42" s="31">
        <v>5.9879499999999997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2368.6999999999998</v>
      </c>
      <c r="D43" s="38">
        <v>2362.0333333333333</v>
      </c>
      <c r="E43" s="38">
        <v>2334.2166666666667</v>
      </c>
      <c r="F43" s="38">
        <v>2299.7333333333336</v>
      </c>
      <c r="G43" s="38">
        <v>2271.916666666667</v>
      </c>
      <c r="H43" s="38">
        <v>2396.5166666666664</v>
      </c>
      <c r="I43" s="38">
        <v>2424.333333333333</v>
      </c>
      <c r="J43" s="38">
        <v>2458.8166666666662</v>
      </c>
      <c r="K43" s="31">
        <v>2389.85</v>
      </c>
      <c r="L43" s="31">
        <v>2327.5500000000002</v>
      </c>
      <c r="M43" s="31">
        <v>2.07978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224.6</v>
      </c>
      <c r="D44" s="38">
        <v>225.01666666666665</v>
      </c>
      <c r="E44" s="38">
        <v>223.08333333333331</v>
      </c>
      <c r="F44" s="38">
        <v>221.56666666666666</v>
      </c>
      <c r="G44" s="38">
        <v>219.63333333333333</v>
      </c>
      <c r="H44" s="38">
        <v>226.5333333333333</v>
      </c>
      <c r="I44" s="38">
        <v>228.46666666666664</v>
      </c>
      <c r="J44" s="38">
        <v>229.98333333333329</v>
      </c>
      <c r="K44" s="31">
        <v>226.95</v>
      </c>
      <c r="L44" s="31">
        <v>223.5</v>
      </c>
      <c r="M44" s="31">
        <v>46.90457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186.75</v>
      </c>
      <c r="D45" s="38">
        <v>187</v>
      </c>
      <c r="E45" s="38">
        <v>185.5</v>
      </c>
      <c r="F45" s="38">
        <v>184.25</v>
      </c>
      <c r="G45" s="38">
        <v>182.75</v>
      </c>
      <c r="H45" s="38">
        <v>188.25</v>
      </c>
      <c r="I45" s="38">
        <v>189.75</v>
      </c>
      <c r="J45" s="38">
        <v>191</v>
      </c>
      <c r="K45" s="31">
        <v>188.5</v>
      </c>
      <c r="L45" s="31">
        <v>185.75</v>
      </c>
      <c r="M45" s="31">
        <v>187.88328999999999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89.55</v>
      </c>
      <c r="D46" s="38">
        <v>89.616666666666674</v>
      </c>
      <c r="E46" s="38">
        <v>88.333333333333343</v>
      </c>
      <c r="F46" s="38">
        <v>87.116666666666674</v>
      </c>
      <c r="G46" s="38">
        <v>85.833333333333343</v>
      </c>
      <c r="H46" s="38">
        <v>90.833333333333343</v>
      </c>
      <c r="I46" s="38">
        <v>92.116666666666674</v>
      </c>
      <c r="J46" s="38">
        <v>93.333333333333343</v>
      </c>
      <c r="K46" s="31">
        <v>90.9</v>
      </c>
      <c r="L46" s="31">
        <v>88.4</v>
      </c>
      <c r="M46" s="31">
        <v>186.8305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1647.15</v>
      </c>
      <c r="D47" s="38">
        <v>1642.45</v>
      </c>
      <c r="E47" s="38">
        <v>1630.7</v>
      </c>
      <c r="F47" s="38">
        <v>1614.25</v>
      </c>
      <c r="G47" s="38">
        <v>1602.5</v>
      </c>
      <c r="H47" s="38">
        <v>1658.9</v>
      </c>
      <c r="I47" s="38">
        <v>1670.65</v>
      </c>
      <c r="J47" s="38">
        <v>1687.1000000000001</v>
      </c>
      <c r="K47" s="31">
        <v>1654.2</v>
      </c>
      <c r="L47" s="31">
        <v>1626</v>
      </c>
      <c r="M47" s="31">
        <v>1.4567000000000001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131.30000000000001</v>
      </c>
      <c r="D48" s="38">
        <v>130.88333333333335</v>
      </c>
      <c r="E48" s="38">
        <v>129.8666666666667</v>
      </c>
      <c r="F48" s="38">
        <v>128.43333333333334</v>
      </c>
      <c r="G48" s="38">
        <v>127.41666666666669</v>
      </c>
      <c r="H48" s="38">
        <v>132.31666666666672</v>
      </c>
      <c r="I48" s="38">
        <v>133.33333333333337</v>
      </c>
      <c r="J48" s="38">
        <v>134.76666666666674</v>
      </c>
      <c r="K48" s="31">
        <v>131.9</v>
      </c>
      <c r="L48" s="31">
        <v>129.44999999999999</v>
      </c>
      <c r="M48" s="31">
        <v>70.624459999999999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698.15</v>
      </c>
      <c r="D49" s="38">
        <v>697.26666666666677</v>
      </c>
      <c r="E49" s="38">
        <v>690.53333333333353</v>
      </c>
      <c r="F49" s="38">
        <v>682.91666666666674</v>
      </c>
      <c r="G49" s="38">
        <v>676.18333333333351</v>
      </c>
      <c r="H49" s="38">
        <v>704.88333333333355</v>
      </c>
      <c r="I49" s="38">
        <v>711.6166666666669</v>
      </c>
      <c r="J49" s="38">
        <v>719.23333333333358</v>
      </c>
      <c r="K49" s="31">
        <v>704</v>
      </c>
      <c r="L49" s="31">
        <v>689.65</v>
      </c>
      <c r="M49" s="31">
        <v>4.7961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960.15</v>
      </c>
      <c r="D50" s="38">
        <v>954.63333333333333</v>
      </c>
      <c r="E50" s="38">
        <v>941.36666666666667</v>
      </c>
      <c r="F50" s="38">
        <v>922.58333333333337</v>
      </c>
      <c r="G50" s="38">
        <v>909.31666666666672</v>
      </c>
      <c r="H50" s="38">
        <v>973.41666666666663</v>
      </c>
      <c r="I50" s="38">
        <v>986.68333333333328</v>
      </c>
      <c r="J50" s="38">
        <v>1005.4666666666666</v>
      </c>
      <c r="K50" s="31">
        <v>967.9</v>
      </c>
      <c r="L50" s="31">
        <v>935.85</v>
      </c>
      <c r="M50" s="31">
        <v>14.354609999999999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856.95</v>
      </c>
      <c r="D51" s="38">
        <v>861.38333333333333</v>
      </c>
      <c r="E51" s="38">
        <v>848.76666666666665</v>
      </c>
      <c r="F51" s="38">
        <v>840.58333333333337</v>
      </c>
      <c r="G51" s="38">
        <v>827.9666666666667</v>
      </c>
      <c r="H51" s="38">
        <v>869.56666666666661</v>
      </c>
      <c r="I51" s="38">
        <v>882.18333333333317</v>
      </c>
      <c r="J51" s="38">
        <v>890.36666666666656</v>
      </c>
      <c r="K51" s="31">
        <v>874</v>
      </c>
      <c r="L51" s="31">
        <v>853.2</v>
      </c>
      <c r="M51" s="31">
        <v>39.624079999999999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99.85</v>
      </c>
      <c r="D52" s="38">
        <v>99.983333333333348</v>
      </c>
      <c r="E52" s="38">
        <v>98.516666666666694</v>
      </c>
      <c r="F52" s="38">
        <v>97.183333333333351</v>
      </c>
      <c r="G52" s="38">
        <v>95.716666666666697</v>
      </c>
      <c r="H52" s="38">
        <v>101.31666666666669</v>
      </c>
      <c r="I52" s="38">
        <v>102.78333333333333</v>
      </c>
      <c r="J52" s="38">
        <v>104.11666666666669</v>
      </c>
      <c r="K52" s="31">
        <v>101.45</v>
      </c>
      <c r="L52" s="31">
        <v>98.65</v>
      </c>
      <c r="M52" s="31">
        <v>176.84303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257.14999999999998</v>
      </c>
      <c r="D53" s="38">
        <v>255.6</v>
      </c>
      <c r="E53" s="38">
        <v>253.2</v>
      </c>
      <c r="F53" s="38">
        <v>249.25</v>
      </c>
      <c r="G53" s="38">
        <v>246.85</v>
      </c>
      <c r="H53" s="38">
        <v>259.54999999999995</v>
      </c>
      <c r="I53" s="38">
        <v>261.95000000000005</v>
      </c>
      <c r="J53" s="38">
        <v>265.89999999999998</v>
      </c>
      <c r="K53" s="31">
        <v>258</v>
      </c>
      <c r="L53" s="31">
        <v>251.65</v>
      </c>
      <c r="M53" s="31">
        <v>36.199869999999997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18185.75</v>
      </c>
      <c r="D54" s="38">
        <v>18131.216666666667</v>
      </c>
      <c r="E54" s="38">
        <v>18044.533333333333</v>
      </c>
      <c r="F54" s="38">
        <v>17903.316666666666</v>
      </c>
      <c r="G54" s="38">
        <v>17816.633333333331</v>
      </c>
      <c r="H54" s="38">
        <v>18272.433333333334</v>
      </c>
      <c r="I54" s="38">
        <v>18359.116666666669</v>
      </c>
      <c r="J54" s="38">
        <v>18500.333333333336</v>
      </c>
      <c r="K54" s="31">
        <v>18217.900000000001</v>
      </c>
      <c r="L54" s="31">
        <v>17990</v>
      </c>
      <c r="M54" s="31">
        <v>0.10178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357.9</v>
      </c>
      <c r="D55" s="38">
        <v>357.84999999999997</v>
      </c>
      <c r="E55" s="38">
        <v>354.19999999999993</v>
      </c>
      <c r="F55" s="38">
        <v>350.49999999999994</v>
      </c>
      <c r="G55" s="38">
        <v>346.84999999999991</v>
      </c>
      <c r="H55" s="38">
        <v>361.54999999999995</v>
      </c>
      <c r="I55" s="38">
        <v>365.19999999999993</v>
      </c>
      <c r="J55" s="38">
        <v>368.9</v>
      </c>
      <c r="K55" s="31">
        <v>361.5</v>
      </c>
      <c r="L55" s="31">
        <v>354.15</v>
      </c>
      <c r="M55" s="31">
        <v>19.320440000000001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4498.5</v>
      </c>
      <c r="D56" s="38">
        <v>4477.4833333333327</v>
      </c>
      <c r="E56" s="38">
        <v>4442.4166666666652</v>
      </c>
      <c r="F56" s="38">
        <v>4386.3333333333321</v>
      </c>
      <c r="G56" s="38">
        <v>4351.2666666666646</v>
      </c>
      <c r="H56" s="38">
        <v>4533.5666666666657</v>
      </c>
      <c r="I56" s="38">
        <v>4568.6333333333332</v>
      </c>
      <c r="J56" s="38">
        <v>4624.7166666666662</v>
      </c>
      <c r="K56" s="31">
        <v>4512.55</v>
      </c>
      <c r="L56" s="31">
        <v>4421.3999999999996</v>
      </c>
      <c r="M56" s="31">
        <v>5.1835800000000001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328</v>
      </c>
      <c r="D57" s="38">
        <v>327.31666666666666</v>
      </c>
      <c r="E57" s="38">
        <v>323.83333333333331</v>
      </c>
      <c r="F57" s="38">
        <v>319.66666666666663</v>
      </c>
      <c r="G57" s="38">
        <v>316.18333333333328</v>
      </c>
      <c r="H57" s="38">
        <v>331.48333333333335</v>
      </c>
      <c r="I57" s="38">
        <v>334.9666666666667</v>
      </c>
      <c r="J57" s="38">
        <v>339.13333333333338</v>
      </c>
      <c r="K57" s="31">
        <v>330.8</v>
      </c>
      <c r="L57" s="31">
        <v>323.14999999999998</v>
      </c>
      <c r="M57" s="31">
        <v>45.674100000000003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408.3</v>
      </c>
      <c r="D58" s="38">
        <v>407.65000000000003</v>
      </c>
      <c r="E58" s="38">
        <v>401.65000000000009</v>
      </c>
      <c r="F58" s="38">
        <v>395.00000000000006</v>
      </c>
      <c r="G58" s="38">
        <v>389.00000000000011</v>
      </c>
      <c r="H58" s="38">
        <v>414.30000000000007</v>
      </c>
      <c r="I58" s="38">
        <v>420.29999999999995</v>
      </c>
      <c r="J58" s="38">
        <v>426.95000000000005</v>
      </c>
      <c r="K58" s="31">
        <v>413.65</v>
      </c>
      <c r="L58" s="31">
        <v>401</v>
      </c>
      <c r="M58" s="31">
        <v>14.912269999999999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1017.15</v>
      </c>
      <c r="D59" s="38">
        <v>1020.7333333333332</v>
      </c>
      <c r="E59" s="38">
        <v>1008.9166666666665</v>
      </c>
      <c r="F59" s="38">
        <v>1000.6833333333333</v>
      </c>
      <c r="G59" s="38">
        <v>988.86666666666656</v>
      </c>
      <c r="H59" s="38">
        <v>1028.9666666666665</v>
      </c>
      <c r="I59" s="38">
        <v>1040.7833333333333</v>
      </c>
      <c r="J59" s="38">
        <v>1049.0166666666664</v>
      </c>
      <c r="K59" s="31">
        <v>1032.55</v>
      </c>
      <c r="L59" s="31">
        <v>1012.5</v>
      </c>
      <c r="M59" s="31">
        <v>15.21299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1243.55</v>
      </c>
      <c r="D60" s="38">
        <v>1238.5333333333335</v>
      </c>
      <c r="E60" s="38">
        <v>1231.0666666666671</v>
      </c>
      <c r="F60" s="38">
        <v>1218.5833333333335</v>
      </c>
      <c r="G60" s="38">
        <v>1211.116666666667</v>
      </c>
      <c r="H60" s="38">
        <v>1251.0166666666671</v>
      </c>
      <c r="I60" s="38">
        <v>1258.4833333333338</v>
      </c>
      <c r="J60" s="38">
        <v>1270.9666666666672</v>
      </c>
      <c r="K60" s="31">
        <v>1246</v>
      </c>
      <c r="L60" s="31">
        <v>1226.05</v>
      </c>
      <c r="M60" s="31">
        <v>16.650829999999999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233.05</v>
      </c>
      <c r="D61" s="38">
        <v>233.31666666666669</v>
      </c>
      <c r="E61" s="38">
        <v>231.83333333333337</v>
      </c>
      <c r="F61" s="38">
        <v>230.61666666666667</v>
      </c>
      <c r="G61" s="38">
        <v>229.13333333333335</v>
      </c>
      <c r="H61" s="38">
        <v>234.53333333333339</v>
      </c>
      <c r="I61" s="38">
        <v>236.01666666666668</v>
      </c>
      <c r="J61" s="38">
        <v>237.23333333333341</v>
      </c>
      <c r="K61" s="31">
        <v>234.8</v>
      </c>
      <c r="L61" s="31">
        <v>232.1</v>
      </c>
      <c r="M61" s="31">
        <v>45.76249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5075.95</v>
      </c>
      <c r="D62" s="38">
        <v>5179.0166666666664</v>
      </c>
      <c r="E62" s="38">
        <v>4938.1333333333332</v>
      </c>
      <c r="F62" s="38">
        <v>4800.3166666666666</v>
      </c>
      <c r="G62" s="38">
        <v>4559.4333333333334</v>
      </c>
      <c r="H62" s="38">
        <v>5316.833333333333</v>
      </c>
      <c r="I62" s="38">
        <v>5557.7166666666662</v>
      </c>
      <c r="J62" s="38">
        <v>5695.5333333333328</v>
      </c>
      <c r="K62" s="31">
        <v>5419.9</v>
      </c>
      <c r="L62" s="31">
        <v>5041.2</v>
      </c>
      <c r="M62" s="31">
        <v>6.98393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1997.7</v>
      </c>
      <c r="D63" s="38">
        <v>1983.8666666666668</v>
      </c>
      <c r="E63" s="38">
        <v>1965.3333333333335</v>
      </c>
      <c r="F63" s="38">
        <v>1932.9666666666667</v>
      </c>
      <c r="G63" s="38">
        <v>1914.4333333333334</v>
      </c>
      <c r="H63" s="38">
        <v>2016.2333333333336</v>
      </c>
      <c r="I63" s="38">
        <v>2034.7666666666669</v>
      </c>
      <c r="J63" s="38">
        <v>2067.1333333333337</v>
      </c>
      <c r="K63" s="31">
        <v>2002.4</v>
      </c>
      <c r="L63" s="31">
        <v>1951.5</v>
      </c>
      <c r="M63" s="31">
        <v>4.22079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658</v>
      </c>
      <c r="D64" s="38">
        <v>659.26666666666677</v>
      </c>
      <c r="E64" s="38">
        <v>652.88333333333355</v>
      </c>
      <c r="F64" s="38">
        <v>647.76666666666677</v>
      </c>
      <c r="G64" s="38">
        <v>641.38333333333355</v>
      </c>
      <c r="H64" s="38">
        <v>664.38333333333355</v>
      </c>
      <c r="I64" s="38">
        <v>670.76666666666677</v>
      </c>
      <c r="J64" s="38">
        <v>675.88333333333355</v>
      </c>
      <c r="K64" s="31">
        <v>665.65</v>
      </c>
      <c r="L64" s="31">
        <v>654.15</v>
      </c>
      <c r="M64" s="31">
        <v>11.104229999999999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1070.2</v>
      </c>
      <c r="D65" s="38">
        <v>1063.0833333333333</v>
      </c>
      <c r="E65" s="38">
        <v>1054.1666666666665</v>
      </c>
      <c r="F65" s="38">
        <v>1038.1333333333332</v>
      </c>
      <c r="G65" s="38">
        <v>1029.2166666666665</v>
      </c>
      <c r="H65" s="38">
        <v>1079.1166666666666</v>
      </c>
      <c r="I65" s="38">
        <v>1088.0333333333331</v>
      </c>
      <c r="J65" s="38">
        <v>1104.0666666666666</v>
      </c>
      <c r="K65" s="31">
        <v>1072</v>
      </c>
      <c r="L65" s="31">
        <v>1047.05</v>
      </c>
      <c r="M65" s="31">
        <v>2.0038399999999998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282.7</v>
      </c>
      <c r="D66" s="38">
        <v>288.10000000000002</v>
      </c>
      <c r="E66" s="38">
        <v>276.20000000000005</v>
      </c>
      <c r="F66" s="38">
        <v>269.70000000000005</v>
      </c>
      <c r="G66" s="38">
        <v>257.80000000000007</v>
      </c>
      <c r="H66" s="38">
        <v>294.60000000000002</v>
      </c>
      <c r="I66" s="38">
        <v>306.5</v>
      </c>
      <c r="J66" s="38">
        <v>313</v>
      </c>
      <c r="K66" s="31">
        <v>300</v>
      </c>
      <c r="L66" s="31">
        <v>281.60000000000002</v>
      </c>
      <c r="M66" s="31">
        <v>81.692260000000005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1729.85</v>
      </c>
      <c r="D67" s="38">
        <v>1733.25</v>
      </c>
      <c r="E67" s="38">
        <v>1711.6</v>
      </c>
      <c r="F67" s="38">
        <v>1693.35</v>
      </c>
      <c r="G67" s="38">
        <v>1671.6999999999998</v>
      </c>
      <c r="H67" s="38">
        <v>1751.5</v>
      </c>
      <c r="I67" s="38">
        <v>1773.15</v>
      </c>
      <c r="J67" s="38">
        <v>1791.4</v>
      </c>
      <c r="K67" s="31">
        <v>1754.9</v>
      </c>
      <c r="L67" s="31">
        <v>1715</v>
      </c>
      <c r="M67" s="31">
        <v>9.6879799999999996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565.35</v>
      </c>
      <c r="D68" s="38">
        <v>563.73333333333335</v>
      </c>
      <c r="E68" s="38">
        <v>561.11666666666667</v>
      </c>
      <c r="F68" s="38">
        <v>556.88333333333333</v>
      </c>
      <c r="G68" s="38">
        <v>554.26666666666665</v>
      </c>
      <c r="H68" s="38">
        <v>567.9666666666667</v>
      </c>
      <c r="I68" s="38">
        <v>570.58333333333348</v>
      </c>
      <c r="J68" s="38">
        <v>574.81666666666672</v>
      </c>
      <c r="K68" s="31">
        <v>566.35</v>
      </c>
      <c r="L68" s="31">
        <v>559.5</v>
      </c>
      <c r="M68" s="31">
        <v>6.4103199999999996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1902.1</v>
      </c>
      <c r="D69" s="38">
        <v>1896.05</v>
      </c>
      <c r="E69" s="38">
        <v>1883.05</v>
      </c>
      <c r="F69" s="38">
        <v>1864</v>
      </c>
      <c r="G69" s="38">
        <v>1851</v>
      </c>
      <c r="H69" s="38">
        <v>1915.1</v>
      </c>
      <c r="I69" s="38">
        <v>1928.1</v>
      </c>
      <c r="J69" s="38">
        <v>1947.1499999999999</v>
      </c>
      <c r="K69" s="31">
        <v>1909.05</v>
      </c>
      <c r="L69" s="31">
        <v>1877</v>
      </c>
      <c r="M69" s="31">
        <v>3.70078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2043</v>
      </c>
      <c r="D70" s="38">
        <v>2039.8999999999999</v>
      </c>
      <c r="E70" s="38">
        <v>2031.1</v>
      </c>
      <c r="F70" s="38">
        <v>2019.2</v>
      </c>
      <c r="G70" s="38">
        <v>2010.4</v>
      </c>
      <c r="H70" s="38">
        <v>2051.7999999999997</v>
      </c>
      <c r="I70" s="38">
        <v>2060.5999999999995</v>
      </c>
      <c r="J70" s="38">
        <v>2072.4999999999995</v>
      </c>
      <c r="K70" s="31">
        <v>2048.6999999999998</v>
      </c>
      <c r="L70" s="31">
        <v>2028</v>
      </c>
      <c r="M70" s="31">
        <v>1.50722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420.1</v>
      </c>
      <c r="D71" s="38">
        <v>418.40000000000003</v>
      </c>
      <c r="E71" s="38">
        <v>414.20000000000005</v>
      </c>
      <c r="F71" s="38">
        <v>408.3</v>
      </c>
      <c r="G71" s="38">
        <v>404.1</v>
      </c>
      <c r="H71" s="38">
        <v>424.30000000000007</v>
      </c>
      <c r="I71" s="38">
        <v>428.5</v>
      </c>
      <c r="J71" s="38">
        <v>434.40000000000009</v>
      </c>
      <c r="K71" s="31">
        <v>422.6</v>
      </c>
      <c r="L71" s="31">
        <v>412.5</v>
      </c>
      <c r="M71" s="31">
        <v>9.5003600000000006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199.45</v>
      </c>
      <c r="D72" s="38">
        <v>198.61666666666665</v>
      </c>
      <c r="E72" s="38">
        <v>196.2833333333333</v>
      </c>
      <c r="F72" s="38">
        <v>193.11666666666665</v>
      </c>
      <c r="G72" s="38">
        <v>190.7833333333333</v>
      </c>
      <c r="H72" s="38">
        <v>201.7833333333333</v>
      </c>
      <c r="I72" s="38">
        <v>204.11666666666662</v>
      </c>
      <c r="J72" s="38">
        <v>207.2833333333333</v>
      </c>
      <c r="K72" s="31">
        <v>200.95</v>
      </c>
      <c r="L72" s="31">
        <v>195.45</v>
      </c>
      <c r="M72" s="31">
        <v>13.847020000000001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3712.1</v>
      </c>
      <c r="D73" s="38">
        <v>3701.7000000000003</v>
      </c>
      <c r="E73" s="38">
        <v>3663.4000000000005</v>
      </c>
      <c r="F73" s="38">
        <v>3614.7000000000003</v>
      </c>
      <c r="G73" s="38">
        <v>3576.4000000000005</v>
      </c>
      <c r="H73" s="38">
        <v>3750.4000000000005</v>
      </c>
      <c r="I73" s="38">
        <v>3788.7000000000007</v>
      </c>
      <c r="J73" s="38">
        <v>3837.4000000000005</v>
      </c>
      <c r="K73" s="31">
        <v>3740</v>
      </c>
      <c r="L73" s="31">
        <v>3653</v>
      </c>
      <c r="M73" s="31">
        <v>6.3260100000000001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4753.1000000000004</v>
      </c>
      <c r="D74" s="38">
        <v>4702.7</v>
      </c>
      <c r="E74" s="38">
        <v>4635.3999999999996</v>
      </c>
      <c r="F74" s="38">
        <v>4517.7</v>
      </c>
      <c r="G74" s="38">
        <v>4450.3999999999996</v>
      </c>
      <c r="H74" s="38">
        <v>4820.3999999999996</v>
      </c>
      <c r="I74" s="38">
        <v>4887.7000000000007</v>
      </c>
      <c r="J74" s="38">
        <v>5005.3999999999996</v>
      </c>
      <c r="K74" s="31">
        <v>4770</v>
      </c>
      <c r="L74" s="31">
        <v>4585</v>
      </c>
      <c r="M74" s="31">
        <v>5.5132599999999998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478.05</v>
      </c>
      <c r="D75" s="38">
        <v>474.31666666666666</v>
      </c>
      <c r="E75" s="38">
        <v>469.0333333333333</v>
      </c>
      <c r="F75" s="38">
        <v>460.01666666666665</v>
      </c>
      <c r="G75" s="38">
        <v>454.73333333333329</v>
      </c>
      <c r="H75" s="38">
        <v>483.33333333333331</v>
      </c>
      <c r="I75" s="38">
        <v>488.61666666666673</v>
      </c>
      <c r="J75" s="38">
        <v>497.63333333333333</v>
      </c>
      <c r="K75" s="31">
        <v>479.6</v>
      </c>
      <c r="L75" s="31">
        <v>465.3</v>
      </c>
      <c r="M75" s="31">
        <v>26.44594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3499.35</v>
      </c>
      <c r="D76" s="38">
        <v>3506.1833333333329</v>
      </c>
      <c r="E76" s="38">
        <v>3484.4166666666661</v>
      </c>
      <c r="F76" s="38">
        <v>3469.4833333333331</v>
      </c>
      <c r="G76" s="38">
        <v>3447.7166666666662</v>
      </c>
      <c r="H76" s="38">
        <v>3521.1166666666659</v>
      </c>
      <c r="I76" s="38">
        <v>3542.8833333333332</v>
      </c>
      <c r="J76" s="38">
        <v>3557.8166666666657</v>
      </c>
      <c r="K76" s="31">
        <v>3527.95</v>
      </c>
      <c r="L76" s="31">
        <v>3491.25</v>
      </c>
      <c r="M76" s="31">
        <v>3.2102400000000002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5857.85</v>
      </c>
      <c r="D77" s="38">
        <v>5840.7833333333328</v>
      </c>
      <c r="E77" s="38">
        <v>5792.0666666666657</v>
      </c>
      <c r="F77" s="38">
        <v>5726.2833333333328</v>
      </c>
      <c r="G77" s="38">
        <v>5677.5666666666657</v>
      </c>
      <c r="H77" s="38">
        <v>5906.5666666666657</v>
      </c>
      <c r="I77" s="38">
        <v>5955.2833333333328</v>
      </c>
      <c r="J77" s="38">
        <v>6021.0666666666657</v>
      </c>
      <c r="K77" s="31">
        <v>5889.5</v>
      </c>
      <c r="L77" s="31">
        <v>5775</v>
      </c>
      <c r="M77" s="31">
        <v>8.6165299999999991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3327.2</v>
      </c>
      <c r="D78" s="38">
        <v>3320.0833333333335</v>
      </c>
      <c r="E78" s="38">
        <v>3293.2166666666672</v>
      </c>
      <c r="F78" s="38">
        <v>3259.2333333333336</v>
      </c>
      <c r="G78" s="38">
        <v>3232.3666666666672</v>
      </c>
      <c r="H78" s="38">
        <v>3354.0666666666671</v>
      </c>
      <c r="I78" s="38">
        <v>3380.9333333333329</v>
      </c>
      <c r="J78" s="38">
        <v>3414.916666666667</v>
      </c>
      <c r="K78" s="31">
        <v>3346.95</v>
      </c>
      <c r="L78" s="31">
        <v>3286.1</v>
      </c>
      <c r="M78" s="31">
        <v>5.0227199999999996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2702.9</v>
      </c>
      <c r="D79" s="38">
        <v>2654.4833333333336</v>
      </c>
      <c r="E79" s="38">
        <v>2595.0166666666673</v>
      </c>
      <c r="F79" s="38">
        <v>2487.1333333333337</v>
      </c>
      <c r="G79" s="38">
        <v>2427.6666666666674</v>
      </c>
      <c r="H79" s="38">
        <v>2762.3666666666672</v>
      </c>
      <c r="I79" s="38">
        <v>2821.8333333333335</v>
      </c>
      <c r="J79" s="38">
        <v>2929.7166666666672</v>
      </c>
      <c r="K79" s="31">
        <v>2713.95</v>
      </c>
      <c r="L79" s="31">
        <v>2546.6</v>
      </c>
      <c r="M79" s="31">
        <v>5.9319100000000002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132.19999999999999</v>
      </c>
      <c r="D80" s="38">
        <v>132.43333333333334</v>
      </c>
      <c r="E80" s="38">
        <v>131.46666666666667</v>
      </c>
      <c r="F80" s="38">
        <v>130.73333333333332</v>
      </c>
      <c r="G80" s="38">
        <v>129.76666666666665</v>
      </c>
      <c r="H80" s="38">
        <v>133.16666666666669</v>
      </c>
      <c r="I80" s="38">
        <v>134.13333333333338</v>
      </c>
      <c r="J80" s="38">
        <v>134.8666666666667</v>
      </c>
      <c r="K80" s="31">
        <v>133.4</v>
      </c>
      <c r="L80" s="31">
        <v>131.69999999999999</v>
      </c>
      <c r="M80" s="31">
        <v>113.29622999999999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2825.85</v>
      </c>
      <c r="D81" s="38">
        <v>2830.9833333333336</v>
      </c>
      <c r="E81" s="38">
        <v>2783.166666666667</v>
      </c>
      <c r="F81" s="38">
        <v>2740.4833333333336</v>
      </c>
      <c r="G81" s="38">
        <v>2692.666666666667</v>
      </c>
      <c r="H81" s="38">
        <v>2873.666666666667</v>
      </c>
      <c r="I81" s="38">
        <v>2921.4833333333336</v>
      </c>
      <c r="J81" s="38">
        <v>2964.166666666667</v>
      </c>
      <c r="K81" s="31">
        <v>2878.8</v>
      </c>
      <c r="L81" s="31">
        <v>2788.3</v>
      </c>
      <c r="M81" s="31">
        <v>1.5429200000000001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319.7</v>
      </c>
      <c r="D82" s="38">
        <v>317.18333333333334</v>
      </c>
      <c r="E82" s="38">
        <v>313.41666666666669</v>
      </c>
      <c r="F82" s="38">
        <v>307.13333333333333</v>
      </c>
      <c r="G82" s="38">
        <v>303.36666666666667</v>
      </c>
      <c r="H82" s="38">
        <v>323.4666666666667</v>
      </c>
      <c r="I82" s="38">
        <v>327.23333333333335</v>
      </c>
      <c r="J82" s="38">
        <v>333.51666666666671</v>
      </c>
      <c r="K82" s="31">
        <v>320.95</v>
      </c>
      <c r="L82" s="31">
        <v>310.89999999999998</v>
      </c>
      <c r="M82" s="31">
        <v>11.078279999999999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114.15</v>
      </c>
      <c r="D83" s="38">
        <v>113.48333333333335</v>
      </c>
      <c r="E83" s="38">
        <v>112.51666666666669</v>
      </c>
      <c r="F83" s="38">
        <v>110.88333333333334</v>
      </c>
      <c r="G83" s="38">
        <v>109.91666666666669</v>
      </c>
      <c r="H83" s="38">
        <v>115.1166666666667</v>
      </c>
      <c r="I83" s="38">
        <v>116.08333333333334</v>
      </c>
      <c r="J83" s="38">
        <v>117.71666666666671</v>
      </c>
      <c r="K83" s="31">
        <v>114.45</v>
      </c>
      <c r="L83" s="31">
        <v>111.85</v>
      </c>
      <c r="M83" s="31">
        <v>59.584409999999998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1546.25</v>
      </c>
      <c r="D84" s="38">
        <v>1558.7666666666664</v>
      </c>
      <c r="E84" s="38">
        <v>1522.5833333333328</v>
      </c>
      <c r="F84" s="38">
        <v>1498.9166666666663</v>
      </c>
      <c r="G84" s="38">
        <v>1462.7333333333327</v>
      </c>
      <c r="H84" s="38">
        <v>1582.4333333333329</v>
      </c>
      <c r="I84" s="38">
        <v>1618.6166666666663</v>
      </c>
      <c r="J84" s="38">
        <v>1642.2833333333331</v>
      </c>
      <c r="K84" s="31">
        <v>1594.95</v>
      </c>
      <c r="L84" s="31">
        <v>1535.1</v>
      </c>
      <c r="M84" s="31">
        <v>2.1074600000000001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1041.5</v>
      </c>
      <c r="D85" s="38">
        <v>1038.3333333333333</v>
      </c>
      <c r="E85" s="38">
        <v>1032.3666666666666</v>
      </c>
      <c r="F85" s="38">
        <v>1023.2333333333333</v>
      </c>
      <c r="G85" s="38">
        <v>1017.2666666666667</v>
      </c>
      <c r="H85" s="38">
        <v>1047.4666666666665</v>
      </c>
      <c r="I85" s="38">
        <v>1053.4333333333332</v>
      </c>
      <c r="J85" s="38">
        <v>1062.5666666666664</v>
      </c>
      <c r="K85" s="31">
        <v>1044.3</v>
      </c>
      <c r="L85" s="31">
        <v>1029.2</v>
      </c>
      <c r="M85" s="31">
        <v>7.2003300000000001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1547.5</v>
      </c>
      <c r="D86" s="38">
        <v>1548.6833333333334</v>
      </c>
      <c r="E86" s="38">
        <v>1534.5166666666669</v>
      </c>
      <c r="F86" s="38">
        <v>1521.5333333333335</v>
      </c>
      <c r="G86" s="38">
        <v>1507.366666666667</v>
      </c>
      <c r="H86" s="38">
        <v>1561.6666666666667</v>
      </c>
      <c r="I86" s="38">
        <v>1575.8333333333333</v>
      </c>
      <c r="J86" s="38">
        <v>1588.8166666666666</v>
      </c>
      <c r="K86" s="31">
        <v>1562.85</v>
      </c>
      <c r="L86" s="31">
        <v>1535.7</v>
      </c>
      <c r="M86" s="31">
        <v>7.2773199999999996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1816.9</v>
      </c>
      <c r="D87" s="38">
        <v>1807.4833333333333</v>
      </c>
      <c r="E87" s="38">
        <v>1794.9666666666667</v>
      </c>
      <c r="F87" s="38">
        <v>1773.0333333333333</v>
      </c>
      <c r="G87" s="38">
        <v>1760.5166666666667</v>
      </c>
      <c r="H87" s="38">
        <v>1829.4166666666667</v>
      </c>
      <c r="I87" s="38">
        <v>1841.9333333333336</v>
      </c>
      <c r="J87" s="38">
        <v>1863.8666666666668</v>
      </c>
      <c r="K87" s="31">
        <v>1820</v>
      </c>
      <c r="L87" s="31">
        <v>1785.55</v>
      </c>
      <c r="M87" s="31">
        <v>3.9775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455</v>
      </c>
      <c r="D88" s="38">
        <v>455.06666666666666</v>
      </c>
      <c r="E88" s="38">
        <v>451.63333333333333</v>
      </c>
      <c r="F88" s="38">
        <v>448.26666666666665</v>
      </c>
      <c r="G88" s="38">
        <v>444.83333333333331</v>
      </c>
      <c r="H88" s="38">
        <v>458.43333333333334</v>
      </c>
      <c r="I88" s="38">
        <v>461.86666666666662</v>
      </c>
      <c r="J88" s="38">
        <v>465.23333333333335</v>
      </c>
      <c r="K88" s="31">
        <v>458.5</v>
      </c>
      <c r="L88" s="31">
        <v>451.7</v>
      </c>
      <c r="M88" s="31">
        <v>3.4285100000000002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3900.15</v>
      </c>
      <c r="D89" s="38">
        <v>3882.0499999999997</v>
      </c>
      <c r="E89" s="38">
        <v>3849.0999999999995</v>
      </c>
      <c r="F89" s="38">
        <v>3798.0499999999997</v>
      </c>
      <c r="G89" s="38">
        <v>3765.0999999999995</v>
      </c>
      <c r="H89" s="38">
        <v>3933.0999999999995</v>
      </c>
      <c r="I89" s="38">
        <v>3966.0499999999993</v>
      </c>
      <c r="J89" s="38">
        <v>4017.0999999999995</v>
      </c>
      <c r="K89" s="31">
        <v>3915</v>
      </c>
      <c r="L89" s="31">
        <v>3831</v>
      </c>
      <c r="M89" s="31">
        <v>6.6127799999999999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1269.8499999999999</v>
      </c>
      <c r="D90" s="38">
        <v>1270.9333333333334</v>
      </c>
      <c r="E90" s="38">
        <v>1261.8666666666668</v>
      </c>
      <c r="F90" s="38">
        <v>1253.8833333333334</v>
      </c>
      <c r="G90" s="38">
        <v>1244.8166666666668</v>
      </c>
      <c r="H90" s="38">
        <v>1278.9166666666667</v>
      </c>
      <c r="I90" s="38">
        <v>1287.9833333333333</v>
      </c>
      <c r="J90" s="38">
        <v>1295.9666666666667</v>
      </c>
      <c r="K90" s="31">
        <v>1280</v>
      </c>
      <c r="L90" s="31">
        <v>1262.95</v>
      </c>
      <c r="M90" s="31">
        <v>4.3337500000000002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1177.1500000000001</v>
      </c>
      <c r="D91" s="38">
        <v>1177.8333333333333</v>
      </c>
      <c r="E91" s="38">
        <v>1169.4166666666665</v>
      </c>
      <c r="F91" s="38">
        <v>1161.6833333333332</v>
      </c>
      <c r="G91" s="38">
        <v>1153.2666666666664</v>
      </c>
      <c r="H91" s="38">
        <v>1185.5666666666666</v>
      </c>
      <c r="I91" s="38">
        <v>1193.9833333333331</v>
      </c>
      <c r="J91" s="38">
        <v>1201.7166666666667</v>
      </c>
      <c r="K91" s="31">
        <v>1186.25</v>
      </c>
      <c r="L91" s="31">
        <v>1170.0999999999999</v>
      </c>
      <c r="M91" s="31">
        <v>25.672260000000001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2553.1999999999998</v>
      </c>
      <c r="D92" s="38">
        <v>2526.6</v>
      </c>
      <c r="E92" s="38">
        <v>2493.6499999999996</v>
      </c>
      <c r="F92" s="38">
        <v>2434.1</v>
      </c>
      <c r="G92" s="38">
        <v>2401.1499999999996</v>
      </c>
      <c r="H92" s="38">
        <v>2586.1499999999996</v>
      </c>
      <c r="I92" s="38">
        <v>2619.0999999999995</v>
      </c>
      <c r="J92" s="38">
        <v>2678.6499999999996</v>
      </c>
      <c r="K92" s="31">
        <v>2559.5500000000002</v>
      </c>
      <c r="L92" s="31">
        <v>2467.0500000000002</v>
      </c>
      <c r="M92" s="31">
        <v>8.1090300000000006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1606.2</v>
      </c>
      <c r="D93" s="38">
        <v>1599.0500000000002</v>
      </c>
      <c r="E93" s="38">
        <v>1588.4500000000003</v>
      </c>
      <c r="F93" s="38">
        <v>1570.7</v>
      </c>
      <c r="G93" s="38">
        <v>1560.1000000000001</v>
      </c>
      <c r="H93" s="38">
        <v>1616.8000000000004</v>
      </c>
      <c r="I93" s="38">
        <v>1627.4000000000003</v>
      </c>
      <c r="J93" s="38">
        <v>1645.1500000000005</v>
      </c>
      <c r="K93" s="31">
        <v>1609.65</v>
      </c>
      <c r="L93" s="31">
        <v>1581.3</v>
      </c>
      <c r="M93" s="31">
        <v>170.68771000000001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625.15</v>
      </c>
      <c r="D94" s="38">
        <v>624.86666666666667</v>
      </c>
      <c r="E94" s="38">
        <v>619.93333333333339</v>
      </c>
      <c r="F94" s="38">
        <v>614.7166666666667</v>
      </c>
      <c r="G94" s="38">
        <v>609.78333333333342</v>
      </c>
      <c r="H94" s="38">
        <v>630.08333333333337</v>
      </c>
      <c r="I94" s="38">
        <v>635.01666666666654</v>
      </c>
      <c r="J94" s="38">
        <v>640.23333333333335</v>
      </c>
      <c r="K94" s="31">
        <v>629.79999999999995</v>
      </c>
      <c r="L94" s="31">
        <v>619.65</v>
      </c>
      <c r="M94" s="31">
        <v>18.001380000000001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2981.75</v>
      </c>
      <c r="D95" s="38">
        <v>2984.8666666666668</v>
      </c>
      <c r="E95" s="38">
        <v>2952.8833333333337</v>
      </c>
      <c r="F95" s="38">
        <v>2924.0166666666669</v>
      </c>
      <c r="G95" s="38">
        <v>2892.0333333333338</v>
      </c>
      <c r="H95" s="38">
        <v>3013.7333333333336</v>
      </c>
      <c r="I95" s="38">
        <v>3045.7166666666672</v>
      </c>
      <c r="J95" s="38">
        <v>3074.5833333333335</v>
      </c>
      <c r="K95" s="31">
        <v>3016.85</v>
      </c>
      <c r="L95" s="31">
        <v>2956</v>
      </c>
      <c r="M95" s="31">
        <v>7.5351499999999998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445.2</v>
      </c>
      <c r="D96" s="38">
        <v>444.06666666666666</v>
      </c>
      <c r="E96" s="38">
        <v>440.13333333333333</v>
      </c>
      <c r="F96" s="38">
        <v>435.06666666666666</v>
      </c>
      <c r="G96" s="38">
        <v>431.13333333333333</v>
      </c>
      <c r="H96" s="38">
        <v>449.13333333333333</v>
      </c>
      <c r="I96" s="38">
        <v>453.06666666666661</v>
      </c>
      <c r="J96" s="38">
        <v>458.13333333333333</v>
      </c>
      <c r="K96" s="31">
        <v>448</v>
      </c>
      <c r="L96" s="31">
        <v>439</v>
      </c>
      <c r="M96" s="31">
        <v>50.668570000000003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261.64999999999998</v>
      </c>
      <c r="D97" s="38">
        <v>262.98333333333335</v>
      </c>
      <c r="E97" s="38">
        <v>259.41666666666669</v>
      </c>
      <c r="F97" s="38">
        <v>257.18333333333334</v>
      </c>
      <c r="G97" s="38">
        <v>253.61666666666667</v>
      </c>
      <c r="H97" s="38">
        <v>265.2166666666667</v>
      </c>
      <c r="I97" s="38">
        <v>268.7833333333333</v>
      </c>
      <c r="J97" s="38">
        <v>271.01666666666671</v>
      </c>
      <c r="K97" s="31">
        <v>266.55</v>
      </c>
      <c r="L97" s="31">
        <v>260.75</v>
      </c>
      <c r="M97" s="31">
        <v>34.684959999999997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2552.6</v>
      </c>
      <c r="D98" s="38">
        <v>2544.0166666666664</v>
      </c>
      <c r="E98" s="38">
        <v>2532.9833333333327</v>
      </c>
      <c r="F98" s="38">
        <v>2513.3666666666663</v>
      </c>
      <c r="G98" s="38">
        <v>2502.3333333333326</v>
      </c>
      <c r="H98" s="38">
        <v>2563.6333333333328</v>
      </c>
      <c r="I98" s="38">
        <v>2574.6666666666665</v>
      </c>
      <c r="J98" s="38">
        <v>2594.2833333333328</v>
      </c>
      <c r="K98" s="31">
        <v>2555.0500000000002</v>
      </c>
      <c r="L98" s="31">
        <v>2524.4</v>
      </c>
      <c r="M98" s="31">
        <v>11.558820000000001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314.2</v>
      </c>
      <c r="D99" s="38">
        <v>315.0333333333333</v>
      </c>
      <c r="E99" s="38">
        <v>313.16666666666663</v>
      </c>
      <c r="F99" s="38">
        <v>312.13333333333333</v>
      </c>
      <c r="G99" s="38">
        <v>310.26666666666665</v>
      </c>
      <c r="H99" s="38">
        <v>316.06666666666661</v>
      </c>
      <c r="I99" s="38">
        <v>317.93333333333328</v>
      </c>
      <c r="J99" s="38">
        <v>318.96666666666658</v>
      </c>
      <c r="K99" s="31">
        <v>316.89999999999998</v>
      </c>
      <c r="L99" s="31">
        <v>314</v>
      </c>
      <c r="M99" s="31">
        <v>2.0798999999999999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40680.449999999997</v>
      </c>
      <c r="D100" s="38">
        <v>40793.966666666667</v>
      </c>
      <c r="E100" s="38">
        <v>40286.483333333337</v>
      </c>
      <c r="F100" s="38">
        <v>39892.51666666667</v>
      </c>
      <c r="G100" s="38">
        <v>39385.03333333334</v>
      </c>
      <c r="H100" s="38">
        <v>41187.933333333334</v>
      </c>
      <c r="I100" s="38">
        <v>41695.416666666657</v>
      </c>
      <c r="J100" s="38">
        <v>42089.383333333331</v>
      </c>
      <c r="K100" s="31">
        <v>41301.449999999997</v>
      </c>
      <c r="L100" s="31">
        <v>40400</v>
      </c>
      <c r="M100" s="31">
        <v>1.661E-2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956.5</v>
      </c>
      <c r="D101" s="38">
        <v>954.30000000000007</v>
      </c>
      <c r="E101" s="38">
        <v>948.80000000000018</v>
      </c>
      <c r="F101" s="38">
        <v>941.10000000000014</v>
      </c>
      <c r="G101" s="38">
        <v>935.60000000000025</v>
      </c>
      <c r="H101" s="38">
        <v>962.00000000000011</v>
      </c>
      <c r="I101" s="38">
        <v>967.49999999999989</v>
      </c>
      <c r="J101" s="38">
        <v>975.2</v>
      </c>
      <c r="K101" s="31">
        <v>959.8</v>
      </c>
      <c r="L101" s="31">
        <v>946.6</v>
      </c>
      <c r="M101" s="31">
        <v>179.30805000000001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1357</v>
      </c>
      <c r="D102" s="38">
        <v>1353.4833333333333</v>
      </c>
      <c r="E102" s="38">
        <v>1341.0166666666667</v>
      </c>
      <c r="F102" s="38">
        <v>1325.0333333333333</v>
      </c>
      <c r="G102" s="38">
        <v>1312.5666666666666</v>
      </c>
      <c r="H102" s="38">
        <v>1369.4666666666667</v>
      </c>
      <c r="I102" s="38">
        <v>1381.9333333333334</v>
      </c>
      <c r="J102" s="38">
        <v>1397.9166666666667</v>
      </c>
      <c r="K102" s="31">
        <v>1365.95</v>
      </c>
      <c r="L102" s="31">
        <v>1337.5</v>
      </c>
      <c r="M102" s="31">
        <v>3.28308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545.9</v>
      </c>
      <c r="D103" s="38">
        <v>548.7166666666667</v>
      </c>
      <c r="E103" s="38">
        <v>542.18333333333339</v>
      </c>
      <c r="F103" s="38">
        <v>538.4666666666667</v>
      </c>
      <c r="G103" s="38">
        <v>531.93333333333339</v>
      </c>
      <c r="H103" s="38">
        <v>552.43333333333339</v>
      </c>
      <c r="I103" s="38">
        <v>558.9666666666667</v>
      </c>
      <c r="J103" s="38">
        <v>562.68333333333339</v>
      </c>
      <c r="K103" s="31">
        <v>555.25</v>
      </c>
      <c r="L103" s="31">
        <v>545</v>
      </c>
      <c r="M103" s="31">
        <v>6.5408799999999996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7.8</v>
      </c>
      <c r="D104" s="38">
        <v>7.8666666666666671</v>
      </c>
      <c r="E104" s="38">
        <v>7.6833333333333336</v>
      </c>
      <c r="F104" s="38">
        <v>7.5666666666666664</v>
      </c>
      <c r="G104" s="38">
        <v>7.3833333333333329</v>
      </c>
      <c r="H104" s="38">
        <v>7.9833333333333343</v>
      </c>
      <c r="I104" s="38">
        <v>8.1666666666666679</v>
      </c>
      <c r="J104" s="38">
        <v>8.283333333333335</v>
      </c>
      <c r="K104" s="31">
        <v>8.0500000000000007</v>
      </c>
      <c r="L104" s="31">
        <v>7.75</v>
      </c>
      <c r="M104" s="31">
        <v>816.63655000000006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88.35</v>
      </c>
      <c r="D105" s="38">
        <v>88.116666666666674</v>
      </c>
      <c r="E105" s="38">
        <v>87.583333333333343</v>
      </c>
      <c r="F105" s="38">
        <v>86.816666666666663</v>
      </c>
      <c r="G105" s="38">
        <v>86.283333333333331</v>
      </c>
      <c r="H105" s="38">
        <v>88.883333333333354</v>
      </c>
      <c r="I105" s="38">
        <v>89.416666666666686</v>
      </c>
      <c r="J105" s="38">
        <v>90.183333333333366</v>
      </c>
      <c r="K105" s="31">
        <v>88.65</v>
      </c>
      <c r="L105" s="31">
        <v>87.35</v>
      </c>
      <c r="M105" s="31">
        <v>277.71706999999998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436.25</v>
      </c>
      <c r="D106" s="38">
        <v>435.33333333333331</v>
      </c>
      <c r="E106" s="38">
        <v>432.96666666666664</v>
      </c>
      <c r="F106" s="38">
        <v>429.68333333333334</v>
      </c>
      <c r="G106" s="38">
        <v>427.31666666666666</v>
      </c>
      <c r="H106" s="38">
        <v>438.61666666666662</v>
      </c>
      <c r="I106" s="38">
        <v>440.98333333333329</v>
      </c>
      <c r="J106" s="38">
        <v>444.26666666666659</v>
      </c>
      <c r="K106" s="31">
        <v>437.7</v>
      </c>
      <c r="L106" s="31">
        <v>432.05</v>
      </c>
      <c r="M106" s="31">
        <v>10.16239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383.2</v>
      </c>
      <c r="D107" s="38">
        <v>382.0333333333333</v>
      </c>
      <c r="E107" s="38">
        <v>379.16666666666663</v>
      </c>
      <c r="F107" s="38">
        <v>375.13333333333333</v>
      </c>
      <c r="G107" s="38">
        <v>372.26666666666665</v>
      </c>
      <c r="H107" s="38">
        <v>386.06666666666661</v>
      </c>
      <c r="I107" s="38">
        <v>388.93333333333328</v>
      </c>
      <c r="J107" s="38">
        <v>392.96666666666658</v>
      </c>
      <c r="K107" s="31">
        <v>384.9</v>
      </c>
      <c r="L107" s="31">
        <v>378</v>
      </c>
      <c r="M107" s="31">
        <v>26.739429999999999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386.05</v>
      </c>
      <c r="D108" s="38">
        <v>385.9666666666667</v>
      </c>
      <c r="E108" s="38">
        <v>382.43333333333339</v>
      </c>
      <c r="F108" s="38">
        <v>378.81666666666672</v>
      </c>
      <c r="G108" s="38">
        <v>375.28333333333342</v>
      </c>
      <c r="H108" s="38">
        <v>389.58333333333337</v>
      </c>
      <c r="I108" s="38">
        <v>393.11666666666667</v>
      </c>
      <c r="J108" s="38">
        <v>396.73333333333335</v>
      </c>
      <c r="K108" s="31">
        <v>389.5</v>
      </c>
      <c r="L108" s="31">
        <v>382.35</v>
      </c>
      <c r="M108" s="31">
        <v>11.717549999999999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2458.65</v>
      </c>
      <c r="D109" s="38">
        <v>2456.9</v>
      </c>
      <c r="E109" s="38">
        <v>2433.8000000000002</v>
      </c>
      <c r="F109" s="38">
        <v>2408.9500000000003</v>
      </c>
      <c r="G109" s="38">
        <v>2385.8500000000004</v>
      </c>
      <c r="H109" s="38">
        <v>2481.75</v>
      </c>
      <c r="I109" s="38">
        <v>2504.8499999999995</v>
      </c>
      <c r="J109" s="38">
        <v>2529.6999999999998</v>
      </c>
      <c r="K109" s="31">
        <v>2480</v>
      </c>
      <c r="L109" s="31">
        <v>2432.0500000000002</v>
      </c>
      <c r="M109" s="31">
        <v>126.5682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1380.7</v>
      </c>
      <c r="D110" s="38">
        <v>1378.5833333333333</v>
      </c>
      <c r="E110" s="38">
        <v>1369.1166666666666</v>
      </c>
      <c r="F110" s="38">
        <v>1357.5333333333333</v>
      </c>
      <c r="G110" s="38">
        <v>1348.0666666666666</v>
      </c>
      <c r="H110" s="38">
        <v>1390.1666666666665</v>
      </c>
      <c r="I110" s="38">
        <v>1399.6333333333332</v>
      </c>
      <c r="J110" s="38">
        <v>1411.2166666666665</v>
      </c>
      <c r="K110" s="31">
        <v>1388.05</v>
      </c>
      <c r="L110" s="31">
        <v>1367</v>
      </c>
      <c r="M110" s="31">
        <v>20.5136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160.5</v>
      </c>
      <c r="D111" s="38">
        <v>163.46666666666667</v>
      </c>
      <c r="E111" s="38">
        <v>157.03333333333333</v>
      </c>
      <c r="F111" s="38">
        <v>153.56666666666666</v>
      </c>
      <c r="G111" s="38">
        <v>147.13333333333333</v>
      </c>
      <c r="H111" s="38">
        <v>166.93333333333334</v>
      </c>
      <c r="I111" s="38">
        <v>173.36666666666667</v>
      </c>
      <c r="J111" s="38">
        <v>176.83333333333334</v>
      </c>
      <c r="K111" s="31">
        <v>169.9</v>
      </c>
      <c r="L111" s="31">
        <v>160</v>
      </c>
      <c r="M111" s="31">
        <v>101.84159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1418.5</v>
      </c>
      <c r="D112" s="38">
        <v>1414.6166666666668</v>
      </c>
      <c r="E112" s="38">
        <v>1409.2833333333335</v>
      </c>
      <c r="F112" s="38">
        <v>1400.0666666666668</v>
      </c>
      <c r="G112" s="38">
        <v>1394.7333333333336</v>
      </c>
      <c r="H112" s="38">
        <v>1423.8333333333335</v>
      </c>
      <c r="I112" s="38">
        <v>1429.1666666666665</v>
      </c>
      <c r="J112" s="38">
        <v>1438.3833333333334</v>
      </c>
      <c r="K112" s="31">
        <v>1419.95</v>
      </c>
      <c r="L112" s="31">
        <v>1405.4</v>
      </c>
      <c r="M112" s="31">
        <v>77.353129999999993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93.3</v>
      </c>
      <c r="D113" s="38">
        <v>92.933333333333337</v>
      </c>
      <c r="E113" s="38">
        <v>92.416666666666671</v>
      </c>
      <c r="F113" s="38">
        <v>91.533333333333331</v>
      </c>
      <c r="G113" s="38">
        <v>91.016666666666666</v>
      </c>
      <c r="H113" s="38">
        <v>93.816666666666677</v>
      </c>
      <c r="I113" s="38">
        <v>94.333333333333329</v>
      </c>
      <c r="J113" s="38">
        <v>95.216666666666683</v>
      </c>
      <c r="K113" s="31">
        <v>93.45</v>
      </c>
      <c r="L113" s="31">
        <v>92.05</v>
      </c>
      <c r="M113" s="31">
        <v>70.265090000000001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889.65</v>
      </c>
      <c r="D114" s="38">
        <v>885.9</v>
      </c>
      <c r="E114" s="38">
        <v>877.34999999999991</v>
      </c>
      <c r="F114" s="38">
        <v>865.05</v>
      </c>
      <c r="G114" s="38">
        <v>856.49999999999989</v>
      </c>
      <c r="H114" s="38">
        <v>898.19999999999993</v>
      </c>
      <c r="I114" s="38">
        <v>906.74999999999989</v>
      </c>
      <c r="J114" s="38">
        <v>919.05</v>
      </c>
      <c r="K114" s="31">
        <v>894.45</v>
      </c>
      <c r="L114" s="31">
        <v>873.6</v>
      </c>
      <c r="M114" s="31">
        <v>3.91865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641.35</v>
      </c>
      <c r="D115" s="38">
        <v>643.41666666666663</v>
      </c>
      <c r="E115" s="38">
        <v>637.0333333333333</v>
      </c>
      <c r="F115" s="38">
        <v>632.7166666666667</v>
      </c>
      <c r="G115" s="38">
        <v>626.33333333333337</v>
      </c>
      <c r="H115" s="38">
        <v>647.73333333333323</v>
      </c>
      <c r="I115" s="38">
        <v>654.11666666666667</v>
      </c>
      <c r="J115" s="38">
        <v>658.43333333333317</v>
      </c>
      <c r="K115" s="31">
        <v>649.79999999999995</v>
      </c>
      <c r="L115" s="31">
        <v>639.1</v>
      </c>
      <c r="M115" s="31">
        <v>11.77223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51.25</v>
      </c>
      <c r="D116" s="38">
        <v>51.449999999999996</v>
      </c>
      <c r="E116" s="38">
        <v>50.199999999999989</v>
      </c>
      <c r="F116" s="38">
        <v>49.149999999999991</v>
      </c>
      <c r="G116" s="38">
        <v>47.899999999999984</v>
      </c>
      <c r="H116" s="38">
        <v>52.499999999999993</v>
      </c>
      <c r="I116" s="38">
        <v>53.750000000000007</v>
      </c>
      <c r="J116" s="38">
        <v>54.8</v>
      </c>
      <c r="K116" s="31">
        <v>52.7</v>
      </c>
      <c r="L116" s="31">
        <v>50.4</v>
      </c>
      <c r="M116" s="31">
        <v>2075.00648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450.25</v>
      </c>
      <c r="D117" s="38">
        <v>451.95</v>
      </c>
      <c r="E117" s="38">
        <v>446.5</v>
      </c>
      <c r="F117" s="38">
        <v>442.75</v>
      </c>
      <c r="G117" s="38">
        <v>437.3</v>
      </c>
      <c r="H117" s="38">
        <v>455.7</v>
      </c>
      <c r="I117" s="38">
        <v>461.14999999999992</v>
      </c>
      <c r="J117" s="38">
        <v>464.9</v>
      </c>
      <c r="K117" s="31">
        <v>457.4</v>
      </c>
      <c r="L117" s="31">
        <v>448.2</v>
      </c>
      <c r="M117" s="31">
        <v>149.20272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647.95000000000005</v>
      </c>
      <c r="D118" s="38">
        <v>650.75</v>
      </c>
      <c r="E118" s="38">
        <v>639.20000000000005</v>
      </c>
      <c r="F118" s="38">
        <v>630.45000000000005</v>
      </c>
      <c r="G118" s="38">
        <v>618.90000000000009</v>
      </c>
      <c r="H118" s="38">
        <v>659.5</v>
      </c>
      <c r="I118" s="38">
        <v>671.05</v>
      </c>
      <c r="J118" s="38">
        <v>679.8</v>
      </c>
      <c r="K118" s="31">
        <v>662.3</v>
      </c>
      <c r="L118" s="31">
        <v>642</v>
      </c>
      <c r="M118" s="31">
        <v>19.884250000000002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368</v>
      </c>
      <c r="D119" s="38">
        <v>363.33333333333331</v>
      </c>
      <c r="E119" s="38">
        <v>356.76666666666665</v>
      </c>
      <c r="F119" s="38">
        <v>345.53333333333336</v>
      </c>
      <c r="G119" s="38">
        <v>338.9666666666667</v>
      </c>
      <c r="H119" s="38">
        <v>374.56666666666661</v>
      </c>
      <c r="I119" s="38">
        <v>381.13333333333333</v>
      </c>
      <c r="J119" s="38">
        <v>392.36666666666656</v>
      </c>
      <c r="K119" s="31">
        <v>369.9</v>
      </c>
      <c r="L119" s="31">
        <v>352.1</v>
      </c>
      <c r="M119" s="31">
        <v>126.92854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795.3</v>
      </c>
      <c r="D120" s="38">
        <v>796</v>
      </c>
      <c r="E120" s="38">
        <v>788.3</v>
      </c>
      <c r="F120" s="38">
        <v>781.3</v>
      </c>
      <c r="G120" s="38">
        <v>773.59999999999991</v>
      </c>
      <c r="H120" s="38">
        <v>803</v>
      </c>
      <c r="I120" s="38">
        <v>810.7</v>
      </c>
      <c r="J120" s="38">
        <v>817.7</v>
      </c>
      <c r="K120" s="31">
        <v>803.7</v>
      </c>
      <c r="L120" s="31">
        <v>789</v>
      </c>
      <c r="M120" s="31">
        <v>13.175700000000001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482.55</v>
      </c>
      <c r="D121" s="38">
        <v>483.7</v>
      </c>
      <c r="E121" s="38">
        <v>477.45</v>
      </c>
      <c r="F121" s="38">
        <v>472.35</v>
      </c>
      <c r="G121" s="38">
        <v>466.1</v>
      </c>
      <c r="H121" s="38">
        <v>488.79999999999995</v>
      </c>
      <c r="I121" s="38">
        <v>495.04999999999995</v>
      </c>
      <c r="J121" s="38">
        <v>500.14999999999992</v>
      </c>
      <c r="K121" s="31">
        <v>489.95</v>
      </c>
      <c r="L121" s="31">
        <v>478.6</v>
      </c>
      <c r="M121" s="31">
        <v>18.517340000000001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1786.2</v>
      </c>
      <c r="D122" s="38">
        <v>1784.5166666666667</v>
      </c>
      <c r="E122" s="38">
        <v>1779.1833333333334</v>
      </c>
      <c r="F122" s="38">
        <v>1772.1666666666667</v>
      </c>
      <c r="G122" s="38">
        <v>1766.8333333333335</v>
      </c>
      <c r="H122" s="38">
        <v>1791.5333333333333</v>
      </c>
      <c r="I122" s="38">
        <v>1796.8666666666668</v>
      </c>
      <c r="J122" s="38">
        <v>1803.8833333333332</v>
      </c>
      <c r="K122" s="31">
        <v>1789.85</v>
      </c>
      <c r="L122" s="31">
        <v>1777.5</v>
      </c>
      <c r="M122" s="31">
        <v>18.839400000000001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121.55</v>
      </c>
      <c r="D123" s="38">
        <v>121.73333333333335</v>
      </c>
      <c r="E123" s="38">
        <v>120.4666666666667</v>
      </c>
      <c r="F123" s="38">
        <v>119.38333333333335</v>
      </c>
      <c r="G123" s="38">
        <v>118.1166666666667</v>
      </c>
      <c r="H123" s="38">
        <v>122.81666666666669</v>
      </c>
      <c r="I123" s="38">
        <v>124.08333333333334</v>
      </c>
      <c r="J123" s="38">
        <v>125.16666666666669</v>
      </c>
      <c r="K123" s="31">
        <v>123</v>
      </c>
      <c r="L123" s="31">
        <v>120.65</v>
      </c>
      <c r="M123" s="31">
        <v>52.210900000000002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2282.15</v>
      </c>
      <c r="D124" s="38">
        <v>2271.1666666666665</v>
      </c>
      <c r="E124" s="38">
        <v>2247.833333333333</v>
      </c>
      <c r="F124" s="38">
        <v>2213.5166666666664</v>
      </c>
      <c r="G124" s="38">
        <v>2190.1833333333329</v>
      </c>
      <c r="H124" s="38">
        <v>2305.4833333333331</v>
      </c>
      <c r="I124" s="38">
        <v>2328.8166666666662</v>
      </c>
      <c r="J124" s="38">
        <v>2363.1333333333332</v>
      </c>
      <c r="K124" s="31">
        <v>2294.5</v>
      </c>
      <c r="L124" s="31">
        <v>2236.85</v>
      </c>
      <c r="M124" s="31">
        <v>1.8213299999999999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390.25</v>
      </c>
      <c r="D125" s="38">
        <v>387.58333333333331</v>
      </c>
      <c r="E125" s="38">
        <v>381.76666666666665</v>
      </c>
      <c r="F125" s="38">
        <v>373.28333333333336</v>
      </c>
      <c r="G125" s="38">
        <v>367.4666666666667</v>
      </c>
      <c r="H125" s="38">
        <v>396.06666666666661</v>
      </c>
      <c r="I125" s="38">
        <v>401.88333333333333</v>
      </c>
      <c r="J125" s="38">
        <v>410.36666666666656</v>
      </c>
      <c r="K125" s="31">
        <v>393.4</v>
      </c>
      <c r="L125" s="31">
        <v>379.1</v>
      </c>
      <c r="M125" s="31">
        <v>25.62359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422.15</v>
      </c>
      <c r="D126" s="38">
        <v>421.2166666666667</v>
      </c>
      <c r="E126" s="38">
        <v>417.93333333333339</v>
      </c>
      <c r="F126" s="38">
        <v>413.7166666666667</v>
      </c>
      <c r="G126" s="38">
        <v>410.43333333333339</v>
      </c>
      <c r="H126" s="38">
        <v>425.43333333333339</v>
      </c>
      <c r="I126" s="38">
        <v>428.7166666666667</v>
      </c>
      <c r="J126" s="38">
        <v>432.93333333333339</v>
      </c>
      <c r="K126" s="31">
        <v>424.5</v>
      </c>
      <c r="L126" s="31">
        <v>417</v>
      </c>
      <c r="M126" s="31">
        <v>34.41939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649.25</v>
      </c>
      <c r="D127" s="38">
        <v>650.69999999999993</v>
      </c>
      <c r="E127" s="38">
        <v>646.89999999999986</v>
      </c>
      <c r="F127" s="38">
        <v>644.54999999999995</v>
      </c>
      <c r="G127" s="38">
        <v>640.74999999999989</v>
      </c>
      <c r="H127" s="38">
        <v>653.04999999999984</v>
      </c>
      <c r="I127" s="38">
        <v>656.8499999999998</v>
      </c>
      <c r="J127" s="38">
        <v>659.19999999999982</v>
      </c>
      <c r="K127" s="31">
        <v>654.5</v>
      </c>
      <c r="L127" s="31">
        <v>648.35</v>
      </c>
      <c r="M127" s="31">
        <v>7.0154199999999998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2691.05</v>
      </c>
      <c r="D128" s="38">
        <v>2679.3666666666668</v>
      </c>
      <c r="E128" s="38">
        <v>2663.7333333333336</v>
      </c>
      <c r="F128" s="38">
        <v>2636.416666666667</v>
      </c>
      <c r="G128" s="38">
        <v>2620.7833333333338</v>
      </c>
      <c r="H128" s="38">
        <v>2706.6833333333334</v>
      </c>
      <c r="I128" s="38">
        <v>2722.3166666666666</v>
      </c>
      <c r="J128" s="38">
        <v>2749.6333333333332</v>
      </c>
      <c r="K128" s="31">
        <v>2695</v>
      </c>
      <c r="L128" s="31">
        <v>2652.05</v>
      </c>
      <c r="M128" s="31">
        <v>17.03875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5197.8999999999996</v>
      </c>
      <c r="D129" s="38">
        <v>5198.8666666666659</v>
      </c>
      <c r="E129" s="38">
        <v>5159.0333333333319</v>
      </c>
      <c r="F129" s="38">
        <v>5120.1666666666661</v>
      </c>
      <c r="G129" s="38">
        <v>5080.3333333333321</v>
      </c>
      <c r="H129" s="38">
        <v>5237.7333333333318</v>
      </c>
      <c r="I129" s="38">
        <v>5277.5666666666657</v>
      </c>
      <c r="J129" s="38">
        <v>5316.4333333333316</v>
      </c>
      <c r="K129" s="31">
        <v>5238.7</v>
      </c>
      <c r="L129" s="31">
        <v>5160</v>
      </c>
      <c r="M129" s="31">
        <v>4.0585599999999999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4282.8</v>
      </c>
      <c r="D130" s="38">
        <v>4269.7666666666673</v>
      </c>
      <c r="E130" s="38">
        <v>4226.883333333335</v>
      </c>
      <c r="F130" s="38">
        <v>4170.9666666666681</v>
      </c>
      <c r="G130" s="38">
        <v>4128.0833333333358</v>
      </c>
      <c r="H130" s="38">
        <v>4325.6833333333343</v>
      </c>
      <c r="I130" s="38">
        <v>4368.5666666666675</v>
      </c>
      <c r="J130" s="38">
        <v>4424.4833333333336</v>
      </c>
      <c r="K130" s="31">
        <v>4312.6499999999996</v>
      </c>
      <c r="L130" s="31">
        <v>4213.8500000000004</v>
      </c>
      <c r="M130" s="31">
        <v>1.623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1112.8499999999999</v>
      </c>
      <c r="D131" s="38">
        <v>1102.3999999999999</v>
      </c>
      <c r="E131" s="38">
        <v>1088.7999999999997</v>
      </c>
      <c r="F131" s="38">
        <v>1064.7499999999998</v>
      </c>
      <c r="G131" s="38">
        <v>1051.1499999999996</v>
      </c>
      <c r="H131" s="38">
        <v>1126.4499999999998</v>
      </c>
      <c r="I131" s="38">
        <v>1140.0499999999997</v>
      </c>
      <c r="J131" s="38">
        <v>1164.0999999999999</v>
      </c>
      <c r="K131" s="31">
        <v>1116</v>
      </c>
      <c r="L131" s="31">
        <v>1078.3499999999999</v>
      </c>
      <c r="M131" s="31">
        <v>14.947710000000001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1570.6</v>
      </c>
      <c r="D132" s="38">
        <v>1560.7333333333333</v>
      </c>
      <c r="E132" s="38">
        <v>1548.4666666666667</v>
      </c>
      <c r="F132" s="38">
        <v>1526.3333333333333</v>
      </c>
      <c r="G132" s="38">
        <v>1514.0666666666666</v>
      </c>
      <c r="H132" s="38">
        <v>1582.8666666666668</v>
      </c>
      <c r="I132" s="38">
        <v>1595.1333333333337</v>
      </c>
      <c r="J132" s="38">
        <v>1617.2666666666669</v>
      </c>
      <c r="K132" s="31">
        <v>1573</v>
      </c>
      <c r="L132" s="31">
        <v>1538.6</v>
      </c>
      <c r="M132" s="31">
        <v>23.616320000000002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277.39999999999998</v>
      </c>
      <c r="D133" s="38">
        <v>276.68333333333334</v>
      </c>
      <c r="E133" s="38">
        <v>273.41666666666669</v>
      </c>
      <c r="F133" s="38">
        <v>269.43333333333334</v>
      </c>
      <c r="G133" s="38">
        <v>266.16666666666669</v>
      </c>
      <c r="H133" s="38">
        <v>280.66666666666669</v>
      </c>
      <c r="I133" s="38">
        <v>283.93333333333334</v>
      </c>
      <c r="J133" s="38">
        <v>287.91666666666669</v>
      </c>
      <c r="K133" s="31">
        <v>279.95</v>
      </c>
      <c r="L133" s="31">
        <v>272.7</v>
      </c>
      <c r="M133" s="31">
        <v>36.23254</v>
      </c>
      <c r="N133" s="1"/>
      <c r="O133" s="1"/>
    </row>
    <row r="134" spans="1:15" ht="12.75" customHeight="1">
      <c r="A134" s="56">
        <v>125</v>
      </c>
      <c r="B134" s="58" t="s">
        <v>888</v>
      </c>
      <c r="C134" s="31">
        <v>1819.65</v>
      </c>
      <c r="D134" s="38">
        <v>1817.3500000000001</v>
      </c>
      <c r="E134" s="38">
        <v>1806.2500000000002</v>
      </c>
      <c r="F134" s="38">
        <v>1792.8500000000001</v>
      </c>
      <c r="G134" s="38">
        <v>1781.7500000000002</v>
      </c>
      <c r="H134" s="38">
        <v>1830.7500000000002</v>
      </c>
      <c r="I134" s="38">
        <v>1841.8500000000001</v>
      </c>
      <c r="J134" s="38">
        <v>1855.2500000000002</v>
      </c>
      <c r="K134" s="31">
        <v>1828.45</v>
      </c>
      <c r="L134" s="31">
        <v>1803.95</v>
      </c>
      <c r="M134" s="31">
        <v>1.7366299999999999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559.6</v>
      </c>
      <c r="D135" s="38">
        <v>562.06666666666672</v>
      </c>
      <c r="E135" s="38">
        <v>554.73333333333346</v>
      </c>
      <c r="F135" s="38">
        <v>549.86666666666679</v>
      </c>
      <c r="G135" s="38">
        <v>542.53333333333353</v>
      </c>
      <c r="H135" s="38">
        <v>566.93333333333339</v>
      </c>
      <c r="I135" s="38">
        <v>574.26666666666665</v>
      </c>
      <c r="J135" s="38">
        <v>579.13333333333333</v>
      </c>
      <c r="K135" s="31">
        <v>569.4</v>
      </c>
      <c r="L135" s="31">
        <v>557.20000000000005</v>
      </c>
      <c r="M135" s="31">
        <v>10.09445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9419.5499999999993</v>
      </c>
      <c r="D136" s="38">
        <v>9370.4833333333318</v>
      </c>
      <c r="E136" s="38">
        <v>9303.2166666666635</v>
      </c>
      <c r="F136" s="38">
        <v>9186.8833333333314</v>
      </c>
      <c r="G136" s="38">
        <v>9119.6166666666631</v>
      </c>
      <c r="H136" s="38">
        <v>9486.8166666666639</v>
      </c>
      <c r="I136" s="38">
        <v>9554.0833333333303</v>
      </c>
      <c r="J136" s="38">
        <v>9670.4166666666642</v>
      </c>
      <c r="K136" s="31">
        <v>9437.75</v>
      </c>
      <c r="L136" s="31">
        <v>9254.15</v>
      </c>
      <c r="M136" s="31">
        <v>3.3636300000000001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532</v>
      </c>
      <c r="D137" s="38">
        <v>527.83333333333337</v>
      </c>
      <c r="E137" s="38">
        <v>516.81666666666672</v>
      </c>
      <c r="F137" s="38">
        <v>501.63333333333333</v>
      </c>
      <c r="G137" s="38">
        <v>490.61666666666667</v>
      </c>
      <c r="H137" s="38">
        <v>543.01666666666677</v>
      </c>
      <c r="I137" s="38">
        <v>554.03333333333342</v>
      </c>
      <c r="J137" s="38">
        <v>569.21666666666681</v>
      </c>
      <c r="K137" s="31">
        <v>538.85</v>
      </c>
      <c r="L137" s="31">
        <v>512.65</v>
      </c>
      <c r="M137" s="31">
        <v>36.3127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995.15</v>
      </c>
      <c r="D138" s="38">
        <v>989.19999999999993</v>
      </c>
      <c r="E138" s="38">
        <v>981.99999999999989</v>
      </c>
      <c r="F138" s="38">
        <v>968.84999999999991</v>
      </c>
      <c r="G138" s="38">
        <v>961.64999999999986</v>
      </c>
      <c r="H138" s="38">
        <v>1002.3499999999999</v>
      </c>
      <c r="I138" s="38">
        <v>1009.55</v>
      </c>
      <c r="J138" s="38">
        <v>1022.6999999999999</v>
      </c>
      <c r="K138" s="31">
        <v>996.4</v>
      </c>
      <c r="L138" s="31">
        <v>976.05</v>
      </c>
      <c r="M138" s="31">
        <v>5.5017300000000002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857.9</v>
      </c>
      <c r="D139" s="38">
        <v>850.85</v>
      </c>
      <c r="E139" s="38">
        <v>841.05000000000007</v>
      </c>
      <c r="F139" s="38">
        <v>824.2</v>
      </c>
      <c r="G139" s="38">
        <v>814.40000000000009</v>
      </c>
      <c r="H139" s="38">
        <v>867.7</v>
      </c>
      <c r="I139" s="38">
        <v>877.5</v>
      </c>
      <c r="J139" s="38">
        <v>894.35</v>
      </c>
      <c r="K139" s="31">
        <v>860.65</v>
      </c>
      <c r="L139" s="31">
        <v>834</v>
      </c>
      <c r="M139" s="31">
        <v>8.4841999999999995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96.45</v>
      </c>
      <c r="D140" s="38">
        <v>96.066666666666663</v>
      </c>
      <c r="E140" s="38">
        <v>95.383333333333326</v>
      </c>
      <c r="F140" s="38">
        <v>94.316666666666663</v>
      </c>
      <c r="G140" s="38">
        <v>93.633333333333326</v>
      </c>
      <c r="H140" s="38">
        <v>97.133333333333326</v>
      </c>
      <c r="I140" s="38">
        <v>97.816666666666663</v>
      </c>
      <c r="J140" s="38">
        <v>98.883333333333326</v>
      </c>
      <c r="K140" s="31">
        <v>96.75</v>
      </c>
      <c r="L140" s="31">
        <v>95</v>
      </c>
      <c r="M140" s="31">
        <v>67.222790000000003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2314.35</v>
      </c>
      <c r="D141" s="38">
        <v>2334.6999999999998</v>
      </c>
      <c r="E141" s="38">
        <v>2281.9499999999998</v>
      </c>
      <c r="F141" s="38">
        <v>2249.5500000000002</v>
      </c>
      <c r="G141" s="38">
        <v>2196.8000000000002</v>
      </c>
      <c r="H141" s="38">
        <v>2367.0999999999995</v>
      </c>
      <c r="I141" s="38">
        <v>2419.8499999999995</v>
      </c>
      <c r="J141" s="38">
        <v>2452.2499999999991</v>
      </c>
      <c r="K141" s="31">
        <v>2387.4499999999998</v>
      </c>
      <c r="L141" s="31">
        <v>2302.3000000000002</v>
      </c>
      <c r="M141" s="31">
        <v>7.4279799999999998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106463.7</v>
      </c>
      <c r="D142" s="38">
        <v>105982.68333333335</v>
      </c>
      <c r="E142" s="38">
        <v>105315.3666666667</v>
      </c>
      <c r="F142" s="38">
        <v>104167.03333333335</v>
      </c>
      <c r="G142" s="38">
        <v>103499.7166666667</v>
      </c>
      <c r="H142" s="38">
        <v>107131.01666666669</v>
      </c>
      <c r="I142" s="38">
        <v>107798.33333333334</v>
      </c>
      <c r="J142" s="38">
        <v>108946.66666666669</v>
      </c>
      <c r="K142" s="31">
        <v>106650</v>
      </c>
      <c r="L142" s="31">
        <v>104834.35</v>
      </c>
      <c r="M142" s="31">
        <v>4.641E-2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60.65</v>
      </c>
      <c r="D143" s="38">
        <v>60.116666666666667</v>
      </c>
      <c r="E143" s="38">
        <v>59.183333333333337</v>
      </c>
      <c r="F143" s="38">
        <v>57.716666666666669</v>
      </c>
      <c r="G143" s="38">
        <v>56.783333333333339</v>
      </c>
      <c r="H143" s="38">
        <v>61.583333333333336</v>
      </c>
      <c r="I143" s="38">
        <v>62.516666666666659</v>
      </c>
      <c r="J143" s="38">
        <v>63.983333333333334</v>
      </c>
      <c r="K143" s="31">
        <v>61.05</v>
      </c>
      <c r="L143" s="31">
        <v>58.65</v>
      </c>
      <c r="M143" s="31">
        <v>44.636960000000002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1256.1500000000001</v>
      </c>
      <c r="D144" s="38">
        <v>1258.3666666666666</v>
      </c>
      <c r="E144" s="38">
        <v>1247.8833333333332</v>
      </c>
      <c r="F144" s="38">
        <v>1239.6166666666666</v>
      </c>
      <c r="G144" s="38">
        <v>1229.1333333333332</v>
      </c>
      <c r="H144" s="38">
        <v>1266.6333333333332</v>
      </c>
      <c r="I144" s="38">
        <v>1277.1166666666663</v>
      </c>
      <c r="J144" s="38">
        <v>1285.3833333333332</v>
      </c>
      <c r="K144" s="31">
        <v>1268.8499999999999</v>
      </c>
      <c r="L144" s="31">
        <v>1250.0999999999999</v>
      </c>
      <c r="M144" s="31">
        <v>4.4961599999999997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4323.8</v>
      </c>
      <c r="D145" s="38">
        <v>4309.7</v>
      </c>
      <c r="E145" s="38">
        <v>4284.5</v>
      </c>
      <c r="F145" s="38">
        <v>4245.2</v>
      </c>
      <c r="G145" s="38">
        <v>4220</v>
      </c>
      <c r="H145" s="38">
        <v>4349</v>
      </c>
      <c r="I145" s="38">
        <v>4374.1999999999989</v>
      </c>
      <c r="J145" s="38">
        <v>4413.5</v>
      </c>
      <c r="K145" s="31">
        <v>4334.8999999999996</v>
      </c>
      <c r="L145" s="31">
        <v>4270.3999999999996</v>
      </c>
      <c r="M145" s="31">
        <v>2.0823999999999998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4491.55</v>
      </c>
      <c r="D146" s="38">
        <v>4486.6833333333334</v>
      </c>
      <c r="E146" s="38">
        <v>4443.1166666666668</v>
      </c>
      <c r="F146" s="38">
        <v>4394.6833333333334</v>
      </c>
      <c r="G146" s="38">
        <v>4351.1166666666668</v>
      </c>
      <c r="H146" s="38">
        <v>4535.1166666666668</v>
      </c>
      <c r="I146" s="38">
        <v>4578.6833333333343</v>
      </c>
      <c r="J146" s="38">
        <v>4627.1166666666668</v>
      </c>
      <c r="K146" s="31">
        <v>4530.25</v>
      </c>
      <c r="L146" s="31">
        <v>4438.25</v>
      </c>
      <c r="M146" s="31">
        <v>0.99653000000000003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21947.9</v>
      </c>
      <c r="D147" s="38">
        <v>21954.416666666668</v>
      </c>
      <c r="E147" s="38">
        <v>21778.833333333336</v>
      </c>
      <c r="F147" s="38">
        <v>21609.766666666666</v>
      </c>
      <c r="G147" s="38">
        <v>21434.183333333334</v>
      </c>
      <c r="H147" s="38">
        <v>22123.483333333337</v>
      </c>
      <c r="I147" s="38">
        <v>22299.066666666673</v>
      </c>
      <c r="J147" s="38">
        <v>22468.133333333339</v>
      </c>
      <c r="K147" s="31">
        <v>22130</v>
      </c>
      <c r="L147" s="31">
        <v>21785.35</v>
      </c>
      <c r="M147" s="31">
        <v>0.2893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49.75</v>
      </c>
      <c r="D148" s="38">
        <v>49.966666666666669</v>
      </c>
      <c r="E148" s="38">
        <v>49.283333333333339</v>
      </c>
      <c r="F148" s="38">
        <v>48.81666666666667</v>
      </c>
      <c r="G148" s="38">
        <v>48.13333333333334</v>
      </c>
      <c r="H148" s="38">
        <v>50.433333333333337</v>
      </c>
      <c r="I148" s="38">
        <v>51.116666666666674</v>
      </c>
      <c r="J148" s="38">
        <v>51.583333333333336</v>
      </c>
      <c r="K148" s="31">
        <v>50.65</v>
      </c>
      <c r="L148" s="31">
        <v>49.5</v>
      </c>
      <c r="M148" s="31">
        <v>113.88888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117.25</v>
      </c>
      <c r="D149" s="38">
        <v>117.53333333333335</v>
      </c>
      <c r="E149" s="38">
        <v>115.9666666666667</v>
      </c>
      <c r="F149" s="38">
        <v>114.68333333333335</v>
      </c>
      <c r="G149" s="38">
        <v>113.1166666666667</v>
      </c>
      <c r="H149" s="38">
        <v>118.81666666666669</v>
      </c>
      <c r="I149" s="38">
        <v>120.38333333333333</v>
      </c>
      <c r="J149" s="38">
        <v>121.66666666666669</v>
      </c>
      <c r="K149" s="31">
        <v>119.1</v>
      </c>
      <c r="L149" s="31">
        <v>116.25</v>
      </c>
      <c r="M149" s="31">
        <v>146.01679999999999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217.45</v>
      </c>
      <c r="D150" s="38">
        <v>215.81666666666669</v>
      </c>
      <c r="E150" s="38">
        <v>213.68333333333339</v>
      </c>
      <c r="F150" s="38">
        <v>209.91666666666671</v>
      </c>
      <c r="G150" s="38">
        <v>207.78333333333342</v>
      </c>
      <c r="H150" s="38">
        <v>219.58333333333337</v>
      </c>
      <c r="I150" s="38">
        <v>221.71666666666664</v>
      </c>
      <c r="J150" s="38">
        <v>225.48333333333335</v>
      </c>
      <c r="K150" s="31">
        <v>217.95</v>
      </c>
      <c r="L150" s="31">
        <v>212.05</v>
      </c>
      <c r="M150" s="31">
        <v>96.877120000000005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132.05000000000001</v>
      </c>
      <c r="D151" s="38">
        <v>133.63333333333333</v>
      </c>
      <c r="E151" s="38">
        <v>129.91666666666666</v>
      </c>
      <c r="F151" s="38">
        <v>127.78333333333333</v>
      </c>
      <c r="G151" s="38">
        <v>124.06666666666666</v>
      </c>
      <c r="H151" s="38">
        <v>135.76666666666665</v>
      </c>
      <c r="I151" s="38">
        <v>139.48333333333335</v>
      </c>
      <c r="J151" s="38">
        <v>141.61666666666665</v>
      </c>
      <c r="K151" s="31">
        <v>137.35</v>
      </c>
      <c r="L151" s="31">
        <v>131.5</v>
      </c>
      <c r="M151" s="31">
        <v>67.484710000000007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1080.2</v>
      </c>
      <c r="D152" s="38">
        <v>1075.5999999999999</v>
      </c>
      <c r="E152" s="38">
        <v>1062.1999999999998</v>
      </c>
      <c r="F152" s="38">
        <v>1044.1999999999998</v>
      </c>
      <c r="G152" s="38">
        <v>1030.7999999999997</v>
      </c>
      <c r="H152" s="38">
        <v>1093.5999999999999</v>
      </c>
      <c r="I152" s="38">
        <v>1107</v>
      </c>
      <c r="J152" s="38">
        <v>1125</v>
      </c>
      <c r="K152" s="31">
        <v>1089</v>
      </c>
      <c r="L152" s="31">
        <v>1057.5999999999999</v>
      </c>
      <c r="M152" s="31">
        <v>5.5636999999999999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4099.05</v>
      </c>
      <c r="D153" s="38">
        <v>4075.6666666666665</v>
      </c>
      <c r="E153" s="38">
        <v>4006.5333333333328</v>
      </c>
      <c r="F153" s="38">
        <v>3914.0166666666664</v>
      </c>
      <c r="G153" s="38">
        <v>3844.8833333333328</v>
      </c>
      <c r="H153" s="38">
        <v>4168.1833333333325</v>
      </c>
      <c r="I153" s="38">
        <v>4237.3166666666675</v>
      </c>
      <c r="J153" s="38">
        <v>4329.833333333333</v>
      </c>
      <c r="K153" s="31">
        <v>4144.8</v>
      </c>
      <c r="L153" s="31">
        <v>3983.15</v>
      </c>
      <c r="M153" s="31">
        <v>3.3466200000000002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285.85000000000002</v>
      </c>
      <c r="D154" s="38">
        <v>282.2</v>
      </c>
      <c r="E154" s="38">
        <v>277.39999999999998</v>
      </c>
      <c r="F154" s="38">
        <v>268.95</v>
      </c>
      <c r="G154" s="38">
        <v>264.14999999999998</v>
      </c>
      <c r="H154" s="38">
        <v>290.64999999999998</v>
      </c>
      <c r="I154" s="38">
        <v>295.45000000000005</v>
      </c>
      <c r="J154" s="38">
        <v>303.89999999999998</v>
      </c>
      <c r="K154" s="31">
        <v>287</v>
      </c>
      <c r="L154" s="31">
        <v>273.75</v>
      </c>
      <c r="M154" s="31">
        <v>14.818770000000001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179.05</v>
      </c>
      <c r="D155" s="38">
        <v>178.1</v>
      </c>
      <c r="E155" s="38">
        <v>176.75</v>
      </c>
      <c r="F155" s="38">
        <v>174.45000000000002</v>
      </c>
      <c r="G155" s="38">
        <v>173.10000000000002</v>
      </c>
      <c r="H155" s="38">
        <v>180.39999999999998</v>
      </c>
      <c r="I155" s="38">
        <v>181.74999999999994</v>
      </c>
      <c r="J155" s="38">
        <v>184.04999999999995</v>
      </c>
      <c r="K155" s="31">
        <v>179.45</v>
      </c>
      <c r="L155" s="31">
        <v>175.8</v>
      </c>
      <c r="M155" s="31">
        <v>83.716650000000001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41315.199999999997</v>
      </c>
      <c r="D156" s="38">
        <v>41086.616666666669</v>
      </c>
      <c r="E156" s="38">
        <v>40768.583333333336</v>
      </c>
      <c r="F156" s="38">
        <v>40221.966666666667</v>
      </c>
      <c r="G156" s="38">
        <v>39903.933333333334</v>
      </c>
      <c r="H156" s="38">
        <v>41633.233333333337</v>
      </c>
      <c r="I156" s="38">
        <v>41951.266666666663</v>
      </c>
      <c r="J156" s="38">
        <v>42497.883333333339</v>
      </c>
      <c r="K156" s="31">
        <v>41404.65</v>
      </c>
      <c r="L156" s="31">
        <v>40540</v>
      </c>
      <c r="M156" s="31">
        <v>0.17004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1300.1500000000001</v>
      </c>
      <c r="D157" s="38">
        <v>1303.05</v>
      </c>
      <c r="E157" s="38">
        <v>1285.0999999999999</v>
      </c>
      <c r="F157" s="38">
        <v>1270.05</v>
      </c>
      <c r="G157" s="38">
        <v>1252.0999999999999</v>
      </c>
      <c r="H157" s="38">
        <v>1318.1</v>
      </c>
      <c r="I157" s="38">
        <v>1336.0500000000002</v>
      </c>
      <c r="J157" s="38">
        <v>1351.1</v>
      </c>
      <c r="K157" s="31">
        <v>1321</v>
      </c>
      <c r="L157" s="31">
        <v>1288</v>
      </c>
      <c r="M157" s="31">
        <v>2.89913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874.45</v>
      </c>
      <c r="D158" s="38">
        <v>870.41666666666663</v>
      </c>
      <c r="E158" s="38">
        <v>859.83333333333326</v>
      </c>
      <c r="F158" s="38">
        <v>845.21666666666658</v>
      </c>
      <c r="G158" s="38">
        <v>834.63333333333321</v>
      </c>
      <c r="H158" s="38">
        <v>885.0333333333333</v>
      </c>
      <c r="I158" s="38">
        <v>895.61666666666656</v>
      </c>
      <c r="J158" s="38">
        <v>910.23333333333335</v>
      </c>
      <c r="K158" s="31">
        <v>881</v>
      </c>
      <c r="L158" s="31">
        <v>855.8</v>
      </c>
      <c r="M158" s="31">
        <v>19.218589999999999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1064.6500000000001</v>
      </c>
      <c r="D159" s="38">
        <v>1050.1833333333332</v>
      </c>
      <c r="E159" s="38">
        <v>1031.5666666666664</v>
      </c>
      <c r="F159" s="38">
        <v>998.48333333333323</v>
      </c>
      <c r="G159" s="38">
        <v>979.86666666666645</v>
      </c>
      <c r="H159" s="38">
        <v>1083.2666666666664</v>
      </c>
      <c r="I159" s="38">
        <v>1101.8833333333332</v>
      </c>
      <c r="J159" s="38">
        <v>1134.9666666666662</v>
      </c>
      <c r="K159" s="31">
        <v>1068.8</v>
      </c>
      <c r="L159" s="31">
        <v>1017.1</v>
      </c>
      <c r="M159" s="31">
        <v>33.81758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4972.3</v>
      </c>
      <c r="D160" s="38">
        <v>4949.6333333333332</v>
      </c>
      <c r="E160" s="38">
        <v>4899.2666666666664</v>
      </c>
      <c r="F160" s="38">
        <v>4826.2333333333336</v>
      </c>
      <c r="G160" s="38">
        <v>4775.8666666666668</v>
      </c>
      <c r="H160" s="38">
        <v>5022.6666666666661</v>
      </c>
      <c r="I160" s="38">
        <v>5073.0333333333328</v>
      </c>
      <c r="J160" s="38">
        <v>5146.0666666666657</v>
      </c>
      <c r="K160" s="31">
        <v>5000</v>
      </c>
      <c r="L160" s="31">
        <v>4876.6000000000004</v>
      </c>
      <c r="M160" s="31">
        <v>3.8963399999999999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225.1</v>
      </c>
      <c r="D161" s="38">
        <v>224.03333333333333</v>
      </c>
      <c r="E161" s="38">
        <v>222.56666666666666</v>
      </c>
      <c r="F161" s="38">
        <v>220.03333333333333</v>
      </c>
      <c r="G161" s="38">
        <v>218.56666666666666</v>
      </c>
      <c r="H161" s="38">
        <v>226.56666666666666</v>
      </c>
      <c r="I161" s="38">
        <v>228.0333333333333</v>
      </c>
      <c r="J161" s="38">
        <v>230.56666666666666</v>
      </c>
      <c r="K161" s="31">
        <v>225.5</v>
      </c>
      <c r="L161" s="31">
        <v>221.5</v>
      </c>
      <c r="M161" s="31">
        <v>16.281140000000001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264.2</v>
      </c>
      <c r="D162" s="38">
        <v>263.91666666666669</v>
      </c>
      <c r="E162" s="38">
        <v>260.88333333333338</v>
      </c>
      <c r="F162" s="38">
        <v>257.56666666666672</v>
      </c>
      <c r="G162" s="38">
        <v>254.53333333333342</v>
      </c>
      <c r="H162" s="38">
        <v>267.23333333333335</v>
      </c>
      <c r="I162" s="38">
        <v>270.26666666666665</v>
      </c>
      <c r="J162" s="38">
        <v>273.58333333333331</v>
      </c>
      <c r="K162" s="31">
        <v>266.95</v>
      </c>
      <c r="L162" s="31">
        <v>260.60000000000002</v>
      </c>
      <c r="M162" s="31">
        <v>86.114509999999996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15845.5</v>
      </c>
      <c r="D163" s="38">
        <v>15642.833333333334</v>
      </c>
      <c r="E163" s="38">
        <v>15402.666666666668</v>
      </c>
      <c r="F163" s="38">
        <v>14959.833333333334</v>
      </c>
      <c r="G163" s="38">
        <v>14719.666666666668</v>
      </c>
      <c r="H163" s="38">
        <v>16085.666666666668</v>
      </c>
      <c r="I163" s="38">
        <v>16325.833333333336</v>
      </c>
      <c r="J163" s="38">
        <v>16768.666666666668</v>
      </c>
      <c r="K163" s="31">
        <v>15883</v>
      </c>
      <c r="L163" s="31">
        <v>15200</v>
      </c>
      <c r="M163" s="31">
        <v>6.0240000000000002E-2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2539.65</v>
      </c>
      <c r="D164" s="38">
        <v>2537.3666666666668</v>
      </c>
      <c r="E164" s="38">
        <v>2517.2833333333338</v>
      </c>
      <c r="F164" s="38">
        <v>2494.916666666667</v>
      </c>
      <c r="G164" s="38">
        <v>2474.8333333333339</v>
      </c>
      <c r="H164" s="38">
        <v>2559.7333333333336</v>
      </c>
      <c r="I164" s="38">
        <v>2579.8166666666666</v>
      </c>
      <c r="J164" s="38">
        <v>2602.1833333333334</v>
      </c>
      <c r="K164" s="31">
        <v>2557.4499999999998</v>
      </c>
      <c r="L164" s="31">
        <v>2515</v>
      </c>
      <c r="M164" s="31">
        <v>2.1305900000000002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3820.95</v>
      </c>
      <c r="D165" s="38">
        <v>3794.7166666666667</v>
      </c>
      <c r="E165" s="38">
        <v>3759.4333333333334</v>
      </c>
      <c r="F165" s="38">
        <v>3697.9166666666665</v>
      </c>
      <c r="G165" s="38">
        <v>3662.6333333333332</v>
      </c>
      <c r="H165" s="38">
        <v>3856.2333333333336</v>
      </c>
      <c r="I165" s="38">
        <v>3891.5166666666673</v>
      </c>
      <c r="J165" s="38">
        <v>3953.0333333333338</v>
      </c>
      <c r="K165" s="31">
        <v>3830</v>
      </c>
      <c r="L165" s="31">
        <v>3733.2</v>
      </c>
      <c r="M165" s="31">
        <v>2.9198499999999998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61.7</v>
      </c>
      <c r="D166" s="38">
        <v>61.85</v>
      </c>
      <c r="E166" s="38">
        <v>61.400000000000006</v>
      </c>
      <c r="F166" s="38">
        <v>61.1</v>
      </c>
      <c r="G166" s="38">
        <v>60.650000000000006</v>
      </c>
      <c r="H166" s="38">
        <v>62.150000000000006</v>
      </c>
      <c r="I166" s="38">
        <v>62.600000000000009</v>
      </c>
      <c r="J166" s="38">
        <v>62.900000000000006</v>
      </c>
      <c r="K166" s="31">
        <v>62.3</v>
      </c>
      <c r="L166" s="31">
        <v>61.55</v>
      </c>
      <c r="M166" s="31">
        <v>328.60991000000001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718.6</v>
      </c>
      <c r="D167" s="38">
        <v>719.38333333333333</v>
      </c>
      <c r="E167" s="38">
        <v>705.2166666666667</v>
      </c>
      <c r="F167" s="38">
        <v>691.83333333333337</v>
      </c>
      <c r="G167" s="38">
        <v>677.66666666666674</v>
      </c>
      <c r="H167" s="38">
        <v>732.76666666666665</v>
      </c>
      <c r="I167" s="38">
        <v>746.93333333333339</v>
      </c>
      <c r="J167" s="38">
        <v>760.31666666666661</v>
      </c>
      <c r="K167" s="31">
        <v>733.55</v>
      </c>
      <c r="L167" s="31">
        <v>706</v>
      </c>
      <c r="M167" s="31">
        <v>13.23555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4853.75</v>
      </c>
      <c r="D168" s="38">
        <v>4819.0166666666664</v>
      </c>
      <c r="E168" s="38">
        <v>4768.0333333333328</v>
      </c>
      <c r="F168" s="38">
        <v>4682.3166666666666</v>
      </c>
      <c r="G168" s="38">
        <v>4631.333333333333</v>
      </c>
      <c r="H168" s="38">
        <v>4904.7333333333327</v>
      </c>
      <c r="I168" s="38">
        <v>4955.7166666666662</v>
      </c>
      <c r="J168" s="38">
        <v>5041.4333333333325</v>
      </c>
      <c r="K168" s="31">
        <v>4870</v>
      </c>
      <c r="L168" s="31">
        <v>4733.3</v>
      </c>
      <c r="M168" s="31">
        <v>8.3760899999999996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428.9</v>
      </c>
      <c r="D169" s="38">
        <v>431.9666666666667</v>
      </c>
      <c r="E169" s="38">
        <v>423.93333333333339</v>
      </c>
      <c r="F169" s="38">
        <v>418.9666666666667</v>
      </c>
      <c r="G169" s="38">
        <v>410.93333333333339</v>
      </c>
      <c r="H169" s="38">
        <v>436.93333333333339</v>
      </c>
      <c r="I169" s="38">
        <v>444.9666666666667</v>
      </c>
      <c r="J169" s="38">
        <v>449.93333333333339</v>
      </c>
      <c r="K169" s="31">
        <v>440</v>
      </c>
      <c r="L169" s="31">
        <v>427</v>
      </c>
      <c r="M169" s="31">
        <v>17.49568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248.05</v>
      </c>
      <c r="D170" s="38">
        <v>246.58333333333334</v>
      </c>
      <c r="E170" s="38">
        <v>244.51666666666668</v>
      </c>
      <c r="F170" s="38">
        <v>240.98333333333335</v>
      </c>
      <c r="G170" s="38">
        <v>238.91666666666669</v>
      </c>
      <c r="H170" s="38">
        <v>250.11666666666667</v>
      </c>
      <c r="I170" s="38">
        <v>252.18333333333334</v>
      </c>
      <c r="J170" s="38">
        <v>255.71666666666667</v>
      </c>
      <c r="K170" s="31">
        <v>248.65</v>
      </c>
      <c r="L170" s="31">
        <v>243.05</v>
      </c>
      <c r="M170" s="31">
        <v>68.936040000000006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547.20000000000005</v>
      </c>
      <c r="D171" s="38">
        <v>548.4</v>
      </c>
      <c r="E171" s="38">
        <v>541.79999999999995</v>
      </c>
      <c r="F171" s="38">
        <v>536.4</v>
      </c>
      <c r="G171" s="38">
        <v>529.79999999999995</v>
      </c>
      <c r="H171" s="38">
        <v>553.79999999999995</v>
      </c>
      <c r="I171" s="38">
        <v>560.40000000000009</v>
      </c>
      <c r="J171" s="38">
        <v>565.79999999999995</v>
      </c>
      <c r="K171" s="31">
        <v>555</v>
      </c>
      <c r="L171" s="31">
        <v>543</v>
      </c>
      <c r="M171" s="31">
        <v>4.2230299999999996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842.75</v>
      </c>
      <c r="D172" s="38">
        <v>840.6</v>
      </c>
      <c r="E172" s="38">
        <v>833.75</v>
      </c>
      <c r="F172" s="38">
        <v>824.75</v>
      </c>
      <c r="G172" s="38">
        <v>817.9</v>
      </c>
      <c r="H172" s="38">
        <v>849.6</v>
      </c>
      <c r="I172" s="38">
        <v>856.45000000000016</v>
      </c>
      <c r="J172" s="38">
        <v>865.45</v>
      </c>
      <c r="K172" s="31">
        <v>847.45</v>
      </c>
      <c r="L172" s="31">
        <v>831.6</v>
      </c>
      <c r="M172" s="31">
        <v>2.67991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223.15</v>
      </c>
      <c r="D173" s="38">
        <v>222.46666666666667</v>
      </c>
      <c r="E173" s="38">
        <v>219.28333333333333</v>
      </c>
      <c r="F173" s="38">
        <v>215.41666666666666</v>
      </c>
      <c r="G173" s="38">
        <v>212.23333333333332</v>
      </c>
      <c r="H173" s="38">
        <v>226.33333333333334</v>
      </c>
      <c r="I173" s="38">
        <v>229.51666666666668</v>
      </c>
      <c r="J173" s="38">
        <v>233.38333333333335</v>
      </c>
      <c r="K173" s="31">
        <v>225.65</v>
      </c>
      <c r="L173" s="31">
        <v>218.6</v>
      </c>
      <c r="M173" s="31">
        <v>153.93266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2575.15</v>
      </c>
      <c r="D174" s="38">
        <v>2569.65</v>
      </c>
      <c r="E174" s="38">
        <v>2556.5</v>
      </c>
      <c r="F174" s="38">
        <v>2537.85</v>
      </c>
      <c r="G174" s="38">
        <v>2524.6999999999998</v>
      </c>
      <c r="H174" s="38">
        <v>2588.3000000000002</v>
      </c>
      <c r="I174" s="38">
        <v>2601.4500000000007</v>
      </c>
      <c r="J174" s="38">
        <v>2620.1000000000004</v>
      </c>
      <c r="K174" s="31">
        <v>2582.8000000000002</v>
      </c>
      <c r="L174" s="31">
        <v>2551</v>
      </c>
      <c r="M174" s="31">
        <v>51.015560000000001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84.9</v>
      </c>
      <c r="D175" s="38">
        <v>85.7</v>
      </c>
      <c r="E175" s="38">
        <v>83.95</v>
      </c>
      <c r="F175" s="38">
        <v>83</v>
      </c>
      <c r="G175" s="38">
        <v>81.25</v>
      </c>
      <c r="H175" s="38">
        <v>86.65</v>
      </c>
      <c r="I175" s="38">
        <v>88.4</v>
      </c>
      <c r="J175" s="38">
        <v>89.350000000000009</v>
      </c>
      <c r="K175" s="31">
        <v>87.45</v>
      </c>
      <c r="L175" s="31">
        <v>84.75</v>
      </c>
      <c r="M175" s="31">
        <v>283.22838000000002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849.9</v>
      </c>
      <c r="D176" s="38">
        <v>848.44999999999993</v>
      </c>
      <c r="E176" s="38">
        <v>843.44999999999982</v>
      </c>
      <c r="F176" s="38">
        <v>836.99999999999989</v>
      </c>
      <c r="G176" s="38">
        <v>831.99999999999977</v>
      </c>
      <c r="H176" s="38">
        <v>854.89999999999986</v>
      </c>
      <c r="I176" s="38">
        <v>859.90000000000009</v>
      </c>
      <c r="J176" s="38">
        <v>866.34999999999991</v>
      </c>
      <c r="K176" s="31">
        <v>853.45</v>
      </c>
      <c r="L176" s="31">
        <v>842</v>
      </c>
      <c r="M176" s="31">
        <v>3.85379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1291.3</v>
      </c>
      <c r="D177" s="38">
        <v>1290.75</v>
      </c>
      <c r="E177" s="38">
        <v>1281.55</v>
      </c>
      <c r="F177" s="38">
        <v>1271.8</v>
      </c>
      <c r="G177" s="38">
        <v>1262.5999999999999</v>
      </c>
      <c r="H177" s="38">
        <v>1300.5</v>
      </c>
      <c r="I177" s="38">
        <v>1309.6999999999998</v>
      </c>
      <c r="J177" s="38">
        <v>1319.45</v>
      </c>
      <c r="K177" s="31">
        <v>1299.95</v>
      </c>
      <c r="L177" s="31">
        <v>1281</v>
      </c>
      <c r="M177" s="31">
        <v>3.9577399999999998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565.35</v>
      </c>
      <c r="D178" s="38">
        <v>561.91666666666663</v>
      </c>
      <c r="E178" s="38">
        <v>557.43333333333328</v>
      </c>
      <c r="F178" s="38">
        <v>549.51666666666665</v>
      </c>
      <c r="G178" s="38">
        <v>545.0333333333333</v>
      </c>
      <c r="H178" s="38">
        <v>569.83333333333326</v>
      </c>
      <c r="I178" s="38">
        <v>574.31666666666661</v>
      </c>
      <c r="J178" s="38">
        <v>582.23333333333323</v>
      </c>
      <c r="K178" s="31">
        <v>566.4</v>
      </c>
      <c r="L178" s="31">
        <v>554</v>
      </c>
      <c r="M178" s="31">
        <v>157.25766999999999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23920.5</v>
      </c>
      <c r="D179" s="38">
        <v>23800.066666666666</v>
      </c>
      <c r="E179" s="38">
        <v>23626.48333333333</v>
      </c>
      <c r="F179" s="38">
        <v>23332.466666666664</v>
      </c>
      <c r="G179" s="38">
        <v>23158.883333333328</v>
      </c>
      <c r="H179" s="38">
        <v>24094.083333333332</v>
      </c>
      <c r="I179" s="38">
        <v>24267.666666666668</v>
      </c>
      <c r="J179" s="38">
        <v>24561.683333333334</v>
      </c>
      <c r="K179" s="31">
        <v>23973.65</v>
      </c>
      <c r="L179" s="31">
        <v>23506.05</v>
      </c>
      <c r="M179" s="31">
        <v>0.17782999999999999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1796</v>
      </c>
      <c r="D180" s="38">
        <v>1790.9166666666667</v>
      </c>
      <c r="E180" s="38">
        <v>1765.1833333333334</v>
      </c>
      <c r="F180" s="38">
        <v>1734.3666666666666</v>
      </c>
      <c r="G180" s="38">
        <v>1708.6333333333332</v>
      </c>
      <c r="H180" s="38">
        <v>1821.7333333333336</v>
      </c>
      <c r="I180" s="38">
        <v>1847.4666666666667</v>
      </c>
      <c r="J180" s="38">
        <v>1878.2833333333338</v>
      </c>
      <c r="K180" s="31">
        <v>1816.65</v>
      </c>
      <c r="L180" s="31">
        <v>1760.1</v>
      </c>
      <c r="M180" s="31">
        <v>18.080839999999998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3607.35</v>
      </c>
      <c r="D181" s="38">
        <v>3600.85</v>
      </c>
      <c r="E181" s="38">
        <v>3573.35</v>
      </c>
      <c r="F181" s="38">
        <v>3539.35</v>
      </c>
      <c r="G181" s="38">
        <v>3511.85</v>
      </c>
      <c r="H181" s="38">
        <v>3634.85</v>
      </c>
      <c r="I181" s="38">
        <v>3662.35</v>
      </c>
      <c r="J181" s="38">
        <v>3696.35</v>
      </c>
      <c r="K181" s="31">
        <v>3628.35</v>
      </c>
      <c r="L181" s="31">
        <v>3566.85</v>
      </c>
      <c r="M181" s="31">
        <v>2.2429299999999999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554.5</v>
      </c>
      <c r="D182" s="38">
        <v>554.18333333333328</v>
      </c>
      <c r="E182" s="38">
        <v>548.36666666666656</v>
      </c>
      <c r="F182" s="38">
        <v>542.23333333333323</v>
      </c>
      <c r="G182" s="38">
        <v>536.41666666666652</v>
      </c>
      <c r="H182" s="38">
        <v>560.31666666666661</v>
      </c>
      <c r="I182" s="38">
        <v>566.13333333333344</v>
      </c>
      <c r="J182" s="38">
        <v>572.26666666666665</v>
      </c>
      <c r="K182" s="31">
        <v>560</v>
      </c>
      <c r="L182" s="31">
        <v>548.04999999999995</v>
      </c>
      <c r="M182" s="31">
        <v>10.749650000000001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2301.65</v>
      </c>
      <c r="D183" s="38">
        <v>2289.1000000000004</v>
      </c>
      <c r="E183" s="38">
        <v>2272.6500000000005</v>
      </c>
      <c r="F183" s="38">
        <v>2243.65</v>
      </c>
      <c r="G183" s="38">
        <v>2227.2000000000003</v>
      </c>
      <c r="H183" s="38">
        <v>2318.1000000000008</v>
      </c>
      <c r="I183" s="38">
        <v>2334.5500000000006</v>
      </c>
      <c r="J183" s="38">
        <v>2363.5500000000011</v>
      </c>
      <c r="K183" s="31">
        <v>2305.5500000000002</v>
      </c>
      <c r="L183" s="31">
        <v>2260.1</v>
      </c>
      <c r="M183" s="31">
        <v>3.8970699999999998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1143.6500000000001</v>
      </c>
      <c r="D184" s="38">
        <v>1137</v>
      </c>
      <c r="E184" s="38">
        <v>1128.5</v>
      </c>
      <c r="F184" s="38">
        <v>1113.3499999999999</v>
      </c>
      <c r="G184" s="38">
        <v>1104.8499999999999</v>
      </c>
      <c r="H184" s="38">
        <v>1152.1500000000001</v>
      </c>
      <c r="I184" s="38">
        <v>1160.6500000000001</v>
      </c>
      <c r="J184" s="38">
        <v>1175.8000000000002</v>
      </c>
      <c r="K184" s="31">
        <v>1145.5</v>
      </c>
      <c r="L184" s="31">
        <v>1121.8499999999999</v>
      </c>
      <c r="M184" s="31">
        <v>12.2408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549.15</v>
      </c>
      <c r="D185" s="38">
        <v>545.49999999999989</v>
      </c>
      <c r="E185" s="38">
        <v>540.19999999999982</v>
      </c>
      <c r="F185" s="38">
        <v>531.24999999999989</v>
      </c>
      <c r="G185" s="38">
        <v>525.94999999999982</v>
      </c>
      <c r="H185" s="38">
        <v>554.44999999999982</v>
      </c>
      <c r="I185" s="38">
        <v>559.74999999999977</v>
      </c>
      <c r="J185" s="38">
        <v>568.69999999999982</v>
      </c>
      <c r="K185" s="31">
        <v>550.79999999999995</v>
      </c>
      <c r="L185" s="31">
        <v>536.54999999999995</v>
      </c>
      <c r="M185" s="31">
        <v>9.8376699999999992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805.3</v>
      </c>
      <c r="D186" s="38">
        <v>801.06666666666661</v>
      </c>
      <c r="E186" s="38">
        <v>791.23333333333323</v>
      </c>
      <c r="F186" s="38">
        <v>777.16666666666663</v>
      </c>
      <c r="G186" s="38">
        <v>767.33333333333326</v>
      </c>
      <c r="H186" s="38">
        <v>815.13333333333321</v>
      </c>
      <c r="I186" s="38">
        <v>824.9666666666667</v>
      </c>
      <c r="J186" s="38">
        <v>839.03333333333319</v>
      </c>
      <c r="K186" s="31">
        <v>810.9</v>
      </c>
      <c r="L186" s="31">
        <v>787</v>
      </c>
      <c r="M186" s="31">
        <v>10.06531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990.7</v>
      </c>
      <c r="D187" s="38">
        <v>993.19999999999993</v>
      </c>
      <c r="E187" s="38">
        <v>985.99999999999989</v>
      </c>
      <c r="F187" s="38">
        <v>981.3</v>
      </c>
      <c r="G187" s="38">
        <v>974.09999999999991</v>
      </c>
      <c r="H187" s="38">
        <v>997.89999999999986</v>
      </c>
      <c r="I187" s="38">
        <v>1005.0999999999999</v>
      </c>
      <c r="J187" s="38">
        <v>1009.7999999999998</v>
      </c>
      <c r="K187" s="31">
        <v>1000.4</v>
      </c>
      <c r="L187" s="31">
        <v>988.5</v>
      </c>
      <c r="M187" s="31">
        <v>5.5699899999999998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1702.5</v>
      </c>
      <c r="D188" s="38">
        <v>1703.3333333333333</v>
      </c>
      <c r="E188" s="38">
        <v>1683.1666666666665</v>
      </c>
      <c r="F188" s="38">
        <v>1663.8333333333333</v>
      </c>
      <c r="G188" s="38">
        <v>1643.6666666666665</v>
      </c>
      <c r="H188" s="38">
        <v>1722.6666666666665</v>
      </c>
      <c r="I188" s="38">
        <v>1742.833333333333</v>
      </c>
      <c r="J188" s="38">
        <v>1762.1666666666665</v>
      </c>
      <c r="K188" s="31">
        <v>1723.5</v>
      </c>
      <c r="L188" s="31">
        <v>1684</v>
      </c>
      <c r="M188" s="31">
        <v>9.0958699999999997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840.7</v>
      </c>
      <c r="D189" s="38">
        <v>840.31666666666661</v>
      </c>
      <c r="E189" s="38">
        <v>837.18333333333317</v>
      </c>
      <c r="F189" s="38">
        <v>833.66666666666652</v>
      </c>
      <c r="G189" s="38">
        <v>830.53333333333308</v>
      </c>
      <c r="H189" s="38">
        <v>843.83333333333326</v>
      </c>
      <c r="I189" s="38">
        <v>846.9666666666667</v>
      </c>
      <c r="J189" s="38">
        <v>850.48333333333335</v>
      </c>
      <c r="K189" s="31">
        <v>843.45</v>
      </c>
      <c r="L189" s="31">
        <v>836.8</v>
      </c>
      <c r="M189" s="31">
        <v>3.6086299999999998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7065.6</v>
      </c>
      <c r="D190" s="38">
        <v>7090.7666666666664</v>
      </c>
      <c r="E190" s="38">
        <v>7034.833333333333</v>
      </c>
      <c r="F190" s="38">
        <v>7004.0666666666666</v>
      </c>
      <c r="G190" s="38">
        <v>6948.1333333333332</v>
      </c>
      <c r="H190" s="38">
        <v>7121.5333333333328</v>
      </c>
      <c r="I190" s="38">
        <v>7177.4666666666672</v>
      </c>
      <c r="J190" s="38">
        <v>7208.2333333333327</v>
      </c>
      <c r="K190" s="31">
        <v>7146.7</v>
      </c>
      <c r="L190" s="31">
        <v>7060</v>
      </c>
      <c r="M190" s="31">
        <v>0.84469000000000005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618.75</v>
      </c>
      <c r="D191" s="38">
        <v>612.46666666666658</v>
      </c>
      <c r="E191" s="38">
        <v>603.58333333333314</v>
      </c>
      <c r="F191" s="38">
        <v>588.41666666666652</v>
      </c>
      <c r="G191" s="38">
        <v>579.53333333333308</v>
      </c>
      <c r="H191" s="38">
        <v>627.63333333333321</v>
      </c>
      <c r="I191" s="38">
        <v>636.51666666666665</v>
      </c>
      <c r="J191" s="38">
        <v>651.68333333333328</v>
      </c>
      <c r="K191" s="31">
        <v>621.35</v>
      </c>
      <c r="L191" s="31">
        <v>597.29999999999995</v>
      </c>
      <c r="M191" s="31">
        <v>145.62074000000001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234.95</v>
      </c>
      <c r="D192" s="38">
        <v>232.83333333333334</v>
      </c>
      <c r="E192" s="38">
        <v>230.16666666666669</v>
      </c>
      <c r="F192" s="38">
        <v>225.38333333333335</v>
      </c>
      <c r="G192" s="38">
        <v>222.7166666666667</v>
      </c>
      <c r="H192" s="38">
        <v>237.61666666666667</v>
      </c>
      <c r="I192" s="38">
        <v>240.28333333333336</v>
      </c>
      <c r="J192" s="38">
        <v>245.06666666666666</v>
      </c>
      <c r="K192" s="31">
        <v>235.5</v>
      </c>
      <c r="L192" s="31">
        <v>228.05</v>
      </c>
      <c r="M192" s="31">
        <v>67.161349999999999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115.95</v>
      </c>
      <c r="D193" s="38">
        <v>116.43333333333334</v>
      </c>
      <c r="E193" s="38">
        <v>114.91666666666667</v>
      </c>
      <c r="F193" s="38">
        <v>113.88333333333334</v>
      </c>
      <c r="G193" s="38">
        <v>112.36666666666667</v>
      </c>
      <c r="H193" s="38">
        <v>117.46666666666667</v>
      </c>
      <c r="I193" s="38">
        <v>118.98333333333332</v>
      </c>
      <c r="J193" s="38">
        <v>120.01666666666667</v>
      </c>
      <c r="K193" s="31">
        <v>117.95</v>
      </c>
      <c r="L193" s="31">
        <v>115.4</v>
      </c>
      <c r="M193" s="31">
        <v>312.52472999999998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3458.4</v>
      </c>
      <c r="D194" s="38">
        <v>3453.1999999999994</v>
      </c>
      <c r="E194" s="38">
        <v>3440.3999999999987</v>
      </c>
      <c r="F194" s="38">
        <v>3422.3999999999992</v>
      </c>
      <c r="G194" s="38">
        <v>3409.5999999999985</v>
      </c>
      <c r="H194" s="38">
        <v>3471.1999999999989</v>
      </c>
      <c r="I194" s="38">
        <v>3483.9999999999991</v>
      </c>
      <c r="J194" s="38">
        <v>3501.9999999999991</v>
      </c>
      <c r="K194" s="31">
        <v>3466</v>
      </c>
      <c r="L194" s="31">
        <v>3435.2</v>
      </c>
      <c r="M194" s="31">
        <v>13.28445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1227.8499999999999</v>
      </c>
      <c r="D195" s="38">
        <v>1228.95</v>
      </c>
      <c r="E195" s="38">
        <v>1218.9000000000001</v>
      </c>
      <c r="F195" s="38">
        <v>1209.95</v>
      </c>
      <c r="G195" s="38">
        <v>1199.9000000000001</v>
      </c>
      <c r="H195" s="38">
        <v>1237.9000000000001</v>
      </c>
      <c r="I195" s="38">
        <v>1247.9499999999998</v>
      </c>
      <c r="J195" s="38">
        <v>1256.9000000000001</v>
      </c>
      <c r="K195" s="31">
        <v>1239</v>
      </c>
      <c r="L195" s="31">
        <v>1220</v>
      </c>
      <c r="M195" s="31">
        <v>23.414560000000002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2792.35</v>
      </c>
      <c r="D196" s="38">
        <v>2825.7833333333333</v>
      </c>
      <c r="E196" s="38">
        <v>2741.5666666666666</v>
      </c>
      <c r="F196" s="38">
        <v>2690.7833333333333</v>
      </c>
      <c r="G196" s="38">
        <v>2606.5666666666666</v>
      </c>
      <c r="H196" s="38">
        <v>2876.5666666666666</v>
      </c>
      <c r="I196" s="38">
        <v>2960.7833333333328</v>
      </c>
      <c r="J196" s="38">
        <v>3011.5666666666666</v>
      </c>
      <c r="K196" s="31">
        <v>2910</v>
      </c>
      <c r="L196" s="31">
        <v>2775</v>
      </c>
      <c r="M196" s="31">
        <v>1.5853699999999999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3011.1</v>
      </c>
      <c r="D197" s="38">
        <v>3001.6833333333329</v>
      </c>
      <c r="E197" s="38">
        <v>2987.4666666666658</v>
      </c>
      <c r="F197" s="38">
        <v>2963.833333333333</v>
      </c>
      <c r="G197" s="38">
        <v>2949.6166666666659</v>
      </c>
      <c r="H197" s="38">
        <v>3025.3166666666657</v>
      </c>
      <c r="I197" s="38">
        <v>3039.5333333333328</v>
      </c>
      <c r="J197" s="38">
        <v>3063.1666666666656</v>
      </c>
      <c r="K197" s="31">
        <v>3015.9</v>
      </c>
      <c r="L197" s="31">
        <v>2978.05</v>
      </c>
      <c r="M197" s="31">
        <v>5.4444100000000004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1986.3</v>
      </c>
      <c r="D198" s="38">
        <v>1979.8500000000001</v>
      </c>
      <c r="E198" s="38">
        <v>1964.7500000000002</v>
      </c>
      <c r="F198" s="38">
        <v>1943.2</v>
      </c>
      <c r="G198" s="38">
        <v>1928.1000000000001</v>
      </c>
      <c r="H198" s="38">
        <v>2001.4000000000003</v>
      </c>
      <c r="I198" s="38">
        <v>2016.5000000000002</v>
      </c>
      <c r="J198" s="38">
        <v>2038.0500000000004</v>
      </c>
      <c r="K198" s="31">
        <v>1994.95</v>
      </c>
      <c r="L198" s="31">
        <v>1958.3</v>
      </c>
      <c r="M198" s="31">
        <v>2.0630000000000002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632.79999999999995</v>
      </c>
      <c r="D199" s="38">
        <v>635</v>
      </c>
      <c r="E199" s="38">
        <v>628.9</v>
      </c>
      <c r="F199" s="38">
        <v>625</v>
      </c>
      <c r="G199" s="38">
        <v>618.9</v>
      </c>
      <c r="H199" s="38">
        <v>638.9</v>
      </c>
      <c r="I199" s="38">
        <v>644.99999999999989</v>
      </c>
      <c r="J199" s="38">
        <v>648.9</v>
      </c>
      <c r="K199" s="31">
        <v>641.1</v>
      </c>
      <c r="L199" s="31">
        <v>631.1</v>
      </c>
      <c r="M199" s="31">
        <v>1.1713899999999999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1956.55</v>
      </c>
      <c r="D200" s="38">
        <v>1943.3166666666668</v>
      </c>
      <c r="E200" s="38">
        <v>1919.6333333333337</v>
      </c>
      <c r="F200" s="38">
        <v>1882.7166666666669</v>
      </c>
      <c r="G200" s="38">
        <v>1859.0333333333338</v>
      </c>
      <c r="H200" s="38">
        <v>1980.2333333333336</v>
      </c>
      <c r="I200" s="38">
        <v>2003.9166666666665</v>
      </c>
      <c r="J200" s="38">
        <v>2040.8333333333335</v>
      </c>
      <c r="K200" s="31">
        <v>1967</v>
      </c>
      <c r="L200" s="31">
        <v>1906.4</v>
      </c>
      <c r="M200" s="31">
        <v>12.322660000000001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32.799999999999997</v>
      </c>
      <c r="D201" s="38">
        <v>32.75</v>
      </c>
      <c r="E201" s="38">
        <v>32.299999999999997</v>
      </c>
      <c r="F201" s="38">
        <v>31.799999999999997</v>
      </c>
      <c r="G201" s="38">
        <v>31.349999999999994</v>
      </c>
      <c r="H201" s="38">
        <v>33.25</v>
      </c>
      <c r="I201" s="38">
        <v>33.700000000000003</v>
      </c>
      <c r="J201" s="38">
        <v>34.200000000000003</v>
      </c>
      <c r="K201" s="31">
        <v>33.200000000000003</v>
      </c>
      <c r="L201" s="31">
        <v>32.25</v>
      </c>
      <c r="M201" s="31">
        <v>59.775190000000002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77.55</v>
      </c>
      <c r="D202" s="38">
        <v>77.433333333333337</v>
      </c>
      <c r="E202" s="38">
        <v>75.616666666666674</v>
      </c>
      <c r="F202" s="38">
        <v>73.683333333333337</v>
      </c>
      <c r="G202" s="38">
        <v>71.866666666666674</v>
      </c>
      <c r="H202" s="38">
        <v>79.366666666666674</v>
      </c>
      <c r="I202" s="38">
        <v>81.183333333333337</v>
      </c>
      <c r="J202" s="38">
        <v>83.116666666666674</v>
      </c>
      <c r="K202" s="31">
        <v>79.25</v>
      </c>
      <c r="L202" s="31">
        <v>75.5</v>
      </c>
      <c r="M202" s="31">
        <v>28.153770000000002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1339.75</v>
      </c>
      <c r="D203" s="38">
        <v>1335.9166666666667</v>
      </c>
      <c r="E203" s="38">
        <v>1326.2833333333335</v>
      </c>
      <c r="F203" s="38">
        <v>1312.8166666666668</v>
      </c>
      <c r="G203" s="38">
        <v>1303.1833333333336</v>
      </c>
      <c r="H203" s="38">
        <v>1349.3833333333334</v>
      </c>
      <c r="I203" s="38">
        <v>1359.0166666666667</v>
      </c>
      <c r="J203" s="38">
        <v>1372.4833333333333</v>
      </c>
      <c r="K203" s="31">
        <v>1345.55</v>
      </c>
      <c r="L203" s="31">
        <v>1322.45</v>
      </c>
      <c r="M203" s="31">
        <v>14.262460000000001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1547.15</v>
      </c>
      <c r="D204" s="38">
        <v>1541.4333333333334</v>
      </c>
      <c r="E204" s="38">
        <v>1529.3666666666668</v>
      </c>
      <c r="F204" s="38">
        <v>1511.5833333333335</v>
      </c>
      <c r="G204" s="38">
        <v>1499.5166666666669</v>
      </c>
      <c r="H204" s="38">
        <v>1559.2166666666667</v>
      </c>
      <c r="I204" s="38">
        <v>1571.2833333333333</v>
      </c>
      <c r="J204" s="38">
        <v>1589.0666666666666</v>
      </c>
      <c r="K204" s="31">
        <v>1553.5</v>
      </c>
      <c r="L204" s="31">
        <v>1523.65</v>
      </c>
      <c r="M204" s="31">
        <v>1.2168099999999999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8251.9</v>
      </c>
      <c r="D205" s="38">
        <v>8168.1833333333343</v>
      </c>
      <c r="E205" s="38">
        <v>8071.3666666666686</v>
      </c>
      <c r="F205" s="38">
        <v>7890.8333333333339</v>
      </c>
      <c r="G205" s="38">
        <v>7794.0166666666682</v>
      </c>
      <c r="H205" s="38">
        <v>8348.716666666669</v>
      </c>
      <c r="I205" s="38">
        <v>8445.5333333333347</v>
      </c>
      <c r="J205" s="38">
        <v>8626.0666666666693</v>
      </c>
      <c r="K205" s="31">
        <v>8265</v>
      </c>
      <c r="L205" s="31">
        <v>7987.65</v>
      </c>
      <c r="M205" s="31">
        <v>2.82782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93.85</v>
      </c>
      <c r="D206" s="38">
        <v>93.350000000000009</v>
      </c>
      <c r="E206" s="38">
        <v>91.550000000000011</v>
      </c>
      <c r="F206" s="38">
        <v>89.25</v>
      </c>
      <c r="G206" s="38">
        <v>87.45</v>
      </c>
      <c r="H206" s="38">
        <v>95.65000000000002</v>
      </c>
      <c r="I206" s="38">
        <v>97.45</v>
      </c>
      <c r="J206" s="38">
        <v>99.750000000000028</v>
      </c>
      <c r="K206" s="31">
        <v>95.15</v>
      </c>
      <c r="L206" s="31">
        <v>91.05</v>
      </c>
      <c r="M206" s="31">
        <v>253.19449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589.79999999999995</v>
      </c>
      <c r="D207" s="38">
        <v>588.6</v>
      </c>
      <c r="E207" s="38">
        <v>584.20000000000005</v>
      </c>
      <c r="F207" s="38">
        <v>578.6</v>
      </c>
      <c r="G207" s="38">
        <v>574.20000000000005</v>
      </c>
      <c r="H207" s="38">
        <v>594.20000000000005</v>
      </c>
      <c r="I207" s="38">
        <v>598.59999999999991</v>
      </c>
      <c r="J207" s="38">
        <v>604.20000000000005</v>
      </c>
      <c r="K207" s="31">
        <v>593</v>
      </c>
      <c r="L207" s="31">
        <v>583</v>
      </c>
      <c r="M207" s="31">
        <v>15.04238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890.35</v>
      </c>
      <c r="D208" s="38">
        <v>883.19999999999993</v>
      </c>
      <c r="E208" s="38">
        <v>863.39999999999986</v>
      </c>
      <c r="F208" s="38">
        <v>836.44999999999993</v>
      </c>
      <c r="G208" s="38">
        <v>816.64999999999986</v>
      </c>
      <c r="H208" s="38">
        <v>910.14999999999986</v>
      </c>
      <c r="I208" s="38">
        <v>929.94999999999982</v>
      </c>
      <c r="J208" s="38">
        <v>956.89999999999986</v>
      </c>
      <c r="K208" s="31">
        <v>903</v>
      </c>
      <c r="L208" s="31">
        <v>856.25</v>
      </c>
      <c r="M208" s="31">
        <v>30.322839999999999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236.5</v>
      </c>
      <c r="D209" s="38">
        <v>235.15</v>
      </c>
      <c r="E209" s="38">
        <v>233.4</v>
      </c>
      <c r="F209" s="38">
        <v>230.3</v>
      </c>
      <c r="G209" s="38">
        <v>228.55</v>
      </c>
      <c r="H209" s="38">
        <v>238.25</v>
      </c>
      <c r="I209" s="38">
        <v>240</v>
      </c>
      <c r="J209" s="38">
        <v>243.1</v>
      </c>
      <c r="K209" s="31">
        <v>236.9</v>
      </c>
      <c r="L209" s="31">
        <v>232.05</v>
      </c>
      <c r="M209" s="31">
        <v>74.62518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826.5</v>
      </c>
      <c r="D210" s="38">
        <v>821.80000000000007</v>
      </c>
      <c r="E210" s="38">
        <v>815.05000000000018</v>
      </c>
      <c r="F210" s="38">
        <v>803.60000000000014</v>
      </c>
      <c r="G210" s="38">
        <v>796.85000000000025</v>
      </c>
      <c r="H210" s="38">
        <v>833.25000000000011</v>
      </c>
      <c r="I210" s="38">
        <v>839.99999999999989</v>
      </c>
      <c r="J210" s="38">
        <v>851.45</v>
      </c>
      <c r="K210" s="31">
        <v>828.55</v>
      </c>
      <c r="L210" s="31">
        <v>810.35</v>
      </c>
      <c r="M210" s="31">
        <v>14.027049999999999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1558.95</v>
      </c>
      <c r="D211" s="38">
        <v>1558.9833333333333</v>
      </c>
      <c r="E211" s="38">
        <v>1544.9666666666667</v>
      </c>
      <c r="F211" s="38">
        <v>1530.9833333333333</v>
      </c>
      <c r="G211" s="38">
        <v>1516.9666666666667</v>
      </c>
      <c r="H211" s="38">
        <v>1572.9666666666667</v>
      </c>
      <c r="I211" s="38">
        <v>1586.9833333333336</v>
      </c>
      <c r="J211" s="38">
        <v>1600.9666666666667</v>
      </c>
      <c r="K211" s="31">
        <v>1573</v>
      </c>
      <c r="L211" s="31">
        <v>1545</v>
      </c>
      <c r="M211" s="31">
        <v>0.46212999999999999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418.65</v>
      </c>
      <c r="D212" s="38">
        <v>417.61666666666662</v>
      </c>
      <c r="E212" s="38">
        <v>415.03333333333325</v>
      </c>
      <c r="F212" s="38">
        <v>411.41666666666663</v>
      </c>
      <c r="G212" s="38">
        <v>408.83333333333326</v>
      </c>
      <c r="H212" s="38">
        <v>421.23333333333323</v>
      </c>
      <c r="I212" s="38">
        <v>423.81666666666661</v>
      </c>
      <c r="J212" s="38">
        <v>427.43333333333322</v>
      </c>
      <c r="K212" s="31">
        <v>420.2</v>
      </c>
      <c r="L212" s="31">
        <v>414</v>
      </c>
      <c r="M212" s="31">
        <v>40.658900000000003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16.850000000000001</v>
      </c>
      <c r="D213" s="38">
        <v>16.883333333333336</v>
      </c>
      <c r="E213" s="38">
        <v>16.766666666666673</v>
      </c>
      <c r="F213" s="38">
        <v>16.683333333333337</v>
      </c>
      <c r="G213" s="38">
        <v>16.566666666666674</v>
      </c>
      <c r="H213" s="38">
        <v>16.966666666666672</v>
      </c>
      <c r="I213" s="38">
        <v>17.083333333333339</v>
      </c>
      <c r="J213" s="38">
        <v>17.166666666666671</v>
      </c>
      <c r="K213" s="31">
        <v>17</v>
      </c>
      <c r="L213" s="31">
        <v>16.8</v>
      </c>
      <c r="M213" s="31">
        <v>596.11982999999998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276</v>
      </c>
      <c r="D214" s="38">
        <v>275.26666666666671</v>
      </c>
      <c r="E214" s="38">
        <v>270.83333333333343</v>
      </c>
      <c r="F214" s="38">
        <v>265.66666666666674</v>
      </c>
      <c r="G214" s="38">
        <v>261.23333333333346</v>
      </c>
      <c r="H214" s="38">
        <v>280.43333333333339</v>
      </c>
      <c r="I214" s="38">
        <v>284.86666666666667</v>
      </c>
      <c r="J214" s="38">
        <v>290.03333333333336</v>
      </c>
      <c r="K214" s="31">
        <v>279.7</v>
      </c>
      <c r="L214" s="31">
        <v>270.10000000000002</v>
      </c>
      <c r="M214" s="31">
        <v>157.77737999999999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91.9</v>
      </c>
      <c r="D215" s="38">
        <v>93</v>
      </c>
      <c r="E215" s="38">
        <v>90.4</v>
      </c>
      <c r="F215" s="38">
        <v>88.9</v>
      </c>
      <c r="G215" s="38">
        <v>86.300000000000011</v>
      </c>
      <c r="H215" s="38">
        <v>94.5</v>
      </c>
      <c r="I215" s="38">
        <v>97.1</v>
      </c>
      <c r="J215" s="38">
        <v>98.6</v>
      </c>
      <c r="K215" s="31">
        <v>95.6</v>
      </c>
      <c r="L215" s="31">
        <v>91.5</v>
      </c>
      <c r="M215" s="31">
        <v>763.33137999999997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657.4</v>
      </c>
      <c r="D216" s="38">
        <v>651.59999999999991</v>
      </c>
      <c r="E216" s="38">
        <v>643.39999999999986</v>
      </c>
      <c r="F216" s="38">
        <v>629.4</v>
      </c>
      <c r="G216" s="38">
        <v>621.19999999999993</v>
      </c>
      <c r="H216" s="38">
        <v>665.5999999999998</v>
      </c>
      <c r="I216" s="38">
        <v>673.79999999999984</v>
      </c>
      <c r="J216" s="38">
        <v>687.79999999999973</v>
      </c>
      <c r="K216" s="31">
        <v>659.8</v>
      </c>
      <c r="L216" s="31">
        <v>637.6</v>
      </c>
      <c r="M216" s="31">
        <v>18.108470000000001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1"/>
      <c r="B1" s="352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45155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4" t="s">
        <v>16</v>
      </c>
      <c r="B9" s="346" t="s">
        <v>18</v>
      </c>
      <c r="C9" s="350" t="s">
        <v>20</v>
      </c>
      <c r="D9" s="350" t="s">
        <v>21</v>
      </c>
      <c r="E9" s="341" t="s">
        <v>22</v>
      </c>
      <c r="F9" s="342"/>
      <c r="G9" s="343"/>
      <c r="H9" s="341" t="s">
        <v>23</v>
      </c>
      <c r="I9" s="342"/>
      <c r="J9" s="343"/>
      <c r="K9" s="26"/>
      <c r="L9" s="27"/>
      <c r="M9" s="53"/>
      <c r="N9" s="1"/>
      <c r="O9" s="1"/>
    </row>
    <row r="10" spans="1:15" ht="42.75" customHeight="1">
      <c r="A10" s="348"/>
      <c r="B10" s="349"/>
      <c r="C10" s="349"/>
      <c r="D10" s="3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515.25</v>
      </c>
      <c r="D11" s="38">
        <v>513.08333333333337</v>
      </c>
      <c r="E11" s="38">
        <v>507.16666666666674</v>
      </c>
      <c r="F11" s="38">
        <v>499.08333333333337</v>
      </c>
      <c r="G11" s="38">
        <v>493.16666666666674</v>
      </c>
      <c r="H11" s="38">
        <v>521.16666666666674</v>
      </c>
      <c r="I11" s="38">
        <v>527.08333333333348</v>
      </c>
      <c r="J11" s="38">
        <v>535.16666666666674</v>
      </c>
      <c r="K11" s="31">
        <v>519</v>
      </c>
      <c r="L11" s="31">
        <v>505</v>
      </c>
      <c r="M11" s="31">
        <v>1.49627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28746.55</v>
      </c>
      <c r="D12" s="38">
        <v>28820.983333333334</v>
      </c>
      <c r="E12" s="38">
        <v>28345.616666666669</v>
      </c>
      <c r="F12" s="38">
        <v>27944.683333333334</v>
      </c>
      <c r="G12" s="38">
        <v>27469.316666666669</v>
      </c>
      <c r="H12" s="38">
        <v>29221.916666666668</v>
      </c>
      <c r="I12" s="38">
        <v>29697.283333333329</v>
      </c>
      <c r="J12" s="38">
        <v>30098.216666666667</v>
      </c>
      <c r="K12" s="31">
        <v>29296.35</v>
      </c>
      <c r="L12" s="31">
        <v>28420.05</v>
      </c>
      <c r="M12" s="31">
        <v>3.7609999999999998E-2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562.35</v>
      </c>
      <c r="D13" s="38">
        <v>561.26666666666677</v>
      </c>
      <c r="E13" s="38">
        <v>551.08333333333348</v>
      </c>
      <c r="F13" s="38">
        <v>539.81666666666672</v>
      </c>
      <c r="G13" s="38">
        <v>529.63333333333344</v>
      </c>
      <c r="H13" s="38">
        <v>572.53333333333353</v>
      </c>
      <c r="I13" s="38">
        <v>582.7166666666667</v>
      </c>
      <c r="J13" s="38">
        <v>593.98333333333358</v>
      </c>
      <c r="K13" s="31">
        <v>571.45000000000005</v>
      </c>
      <c r="L13" s="31">
        <v>550</v>
      </c>
      <c r="M13" s="31">
        <v>1.81151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461.2</v>
      </c>
      <c r="D14" s="38">
        <v>460.7166666666667</v>
      </c>
      <c r="E14" s="38">
        <v>457.88333333333338</v>
      </c>
      <c r="F14" s="38">
        <v>454.56666666666666</v>
      </c>
      <c r="G14" s="38">
        <v>451.73333333333335</v>
      </c>
      <c r="H14" s="38">
        <v>464.03333333333342</v>
      </c>
      <c r="I14" s="38">
        <v>466.86666666666667</v>
      </c>
      <c r="J14" s="38">
        <v>470.18333333333345</v>
      </c>
      <c r="K14" s="31">
        <v>463.55</v>
      </c>
      <c r="L14" s="31">
        <v>457.4</v>
      </c>
      <c r="M14" s="31">
        <v>6.2250899999999998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1584.85</v>
      </c>
      <c r="D15" s="38">
        <v>1586.4833333333333</v>
      </c>
      <c r="E15" s="38">
        <v>1569.9666666666667</v>
      </c>
      <c r="F15" s="38">
        <v>1555.0833333333333</v>
      </c>
      <c r="G15" s="38">
        <v>1538.5666666666666</v>
      </c>
      <c r="H15" s="38">
        <v>1601.3666666666668</v>
      </c>
      <c r="I15" s="38">
        <v>1617.8833333333337</v>
      </c>
      <c r="J15" s="38">
        <v>1632.7666666666669</v>
      </c>
      <c r="K15" s="31">
        <v>1603</v>
      </c>
      <c r="L15" s="31">
        <v>1571.6</v>
      </c>
      <c r="M15" s="31">
        <v>2.5015200000000002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4299.8500000000004</v>
      </c>
      <c r="D16" s="38">
        <v>4318.3166666666666</v>
      </c>
      <c r="E16" s="38">
        <v>4236.6333333333332</v>
      </c>
      <c r="F16" s="38">
        <v>4173.416666666667</v>
      </c>
      <c r="G16" s="38">
        <v>4091.7333333333336</v>
      </c>
      <c r="H16" s="38">
        <v>4381.5333333333328</v>
      </c>
      <c r="I16" s="38">
        <v>4463.2166666666653</v>
      </c>
      <c r="J16" s="38">
        <v>4526.4333333333325</v>
      </c>
      <c r="K16" s="31">
        <v>4400</v>
      </c>
      <c r="L16" s="31">
        <v>4255.1000000000004</v>
      </c>
      <c r="M16" s="31">
        <v>2.9577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23904.2</v>
      </c>
      <c r="D17" s="38">
        <v>23761.466666666664</v>
      </c>
      <c r="E17" s="38">
        <v>23542.733333333326</v>
      </c>
      <c r="F17" s="38">
        <v>23181.266666666663</v>
      </c>
      <c r="G17" s="38">
        <v>22962.533333333326</v>
      </c>
      <c r="H17" s="38">
        <v>24122.933333333327</v>
      </c>
      <c r="I17" s="38">
        <v>24341.666666666664</v>
      </c>
      <c r="J17" s="38">
        <v>24703.133333333328</v>
      </c>
      <c r="K17" s="31">
        <v>23980.2</v>
      </c>
      <c r="L17" s="31">
        <v>23400</v>
      </c>
      <c r="M17" s="31">
        <v>7.4410000000000004E-2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1892.15</v>
      </c>
      <c r="D18" s="38">
        <v>1892.3833333333332</v>
      </c>
      <c r="E18" s="38">
        <v>1879.7666666666664</v>
      </c>
      <c r="F18" s="38">
        <v>1867.3833333333332</v>
      </c>
      <c r="G18" s="38">
        <v>1854.7666666666664</v>
      </c>
      <c r="H18" s="38">
        <v>1904.7666666666664</v>
      </c>
      <c r="I18" s="38">
        <v>1917.3833333333332</v>
      </c>
      <c r="J18" s="38">
        <v>1929.7666666666664</v>
      </c>
      <c r="K18" s="31">
        <v>1905</v>
      </c>
      <c r="L18" s="31">
        <v>1880</v>
      </c>
      <c r="M18" s="31">
        <v>2.8818100000000002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2445.1</v>
      </c>
      <c r="D19" s="38">
        <v>2443.3666666666668</v>
      </c>
      <c r="E19" s="38">
        <v>2421.7333333333336</v>
      </c>
      <c r="F19" s="38">
        <v>2398.3666666666668</v>
      </c>
      <c r="G19" s="38">
        <v>2376.7333333333336</v>
      </c>
      <c r="H19" s="38">
        <v>2466.7333333333336</v>
      </c>
      <c r="I19" s="38">
        <v>2488.3666666666668</v>
      </c>
      <c r="J19" s="38">
        <v>2511.7333333333336</v>
      </c>
      <c r="K19" s="31">
        <v>2465</v>
      </c>
      <c r="L19" s="31">
        <v>2420</v>
      </c>
      <c r="M19" s="31">
        <v>70.848280000000003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948.5</v>
      </c>
      <c r="D20" s="38">
        <v>951.35</v>
      </c>
      <c r="E20" s="38">
        <v>939.95</v>
      </c>
      <c r="F20" s="38">
        <v>931.4</v>
      </c>
      <c r="G20" s="38">
        <v>920</v>
      </c>
      <c r="H20" s="38">
        <v>959.90000000000009</v>
      </c>
      <c r="I20" s="38">
        <v>971.3</v>
      </c>
      <c r="J20" s="38">
        <v>979.85000000000014</v>
      </c>
      <c r="K20" s="31">
        <v>962.75</v>
      </c>
      <c r="L20" s="31">
        <v>942.8</v>
      </c>
      <c r="M20" s="31">
        <v>8.1263400000000008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776.1</v>
      </c>
      <c r="D21" s="38">
        <v>778.18333333333339</v>
      </c>
      <c r="E21" s="38">
        <v>770.36666666666679</v>
      </c>
      <c r="F21" s="38">
        <v>764.63333333333344</v>
      </c>
      <c r="G21" s="38">
        <v>756.81666666666683</v>
      </c>
      <c r="H21" s="38">
        <v>783.91666666666674</v>
      </c>
      <c r="I21" s="38">
        <v>791.73333333333335</v>
      </c>
      <c r="J21" s="38">
        <v>797.4666666666667</v>
      </c>
      <c r="K21" s="31">
        <v>786</v>
      </c>
      <c r="L21" s="31">
        <v>772.45</v>
      </c>
      <c r="M21" s="31">
        <v>114.81440000000001</v>
      </c>
      <c r="N21" s="1"/>
      <c r="O21" s="1"/>
    </row>
    <row r="22" spans="1:15" ht="12" customHeight="1">
      <c r="A22" s="33">
        <v>12</v>
      </c>
      <c r="B22" s="58" t="s">
        <v>858</v>
      </c>
      <c r="C22" s="31">
        <v>279.89999999999998</v>
      </c>
      <c r="D22" s="38">
        <v>281.99999999999994</v>
      </c>
      <c r="E22" s="38">
        <v>272.2999999999999</v>
      </c>
      <c r="F22" s="38">
        <v>264.69999999999993</v>
      </c>
      <c r="G22" s="38">
        <v>254.99999999999989</v>
      </c>
      <c r="H22" s="38">
        <v>289.59999999999991</v>
      </c>
      <c r="I22" s="38">
        <v>299.29999999999995</v>
      </c>
      <c r="J22" s="38">
        <v>306.89999999999992</v>
      </c>
      <c r="K22" s="31">
        <v>291.7</v>
      </c>
      <c r="L22" s="31">
        <v>274.39999999999998</v>
      </c>
      <c r="M22" s="31">
        <v>337.37517000000003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635.54999999999995</v>
      </c>
      <c r="D23" s="38">
        <v>636.35</v>
      </c>
      <c r="E23" s="38">
        <v>630.70000000000005</v>
      </c>
      <c r="F23" s="38">
        <v>625.85</v>
      </c>
      <c r="G23" s="38">
        <v>620.20000000000005</v>
      </c>
      <c r="H23" s="38">
        <v>641.20000000000005</v>
      </c>
      <c r="I23" s="38">
        <v>646.84999999999991</v>
      </c>
      <c r="J23" s="38">
        <v>651.70000000000005</v>
      </c>
      <c r="K23" s="31">
        <v>642</v>
      </c>
      <c r="L23" s="31">
        <v>631.5</v>
      </c>
      <c r="M23" s="31">
        <v>4.6128400000000003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818.1</v>
      </c>
      <c r="D24" s="38">
        <v>812</v>
      </c>
      <c r="E24" s="38">
        <v>801.1</v>
      </c>
      <c r="F24" s="38">
        <v>784.1</v>
      </c>
      <c r="G24" s="38">
        <v>773.2</v>
      </c>
      <c r="H24" s="38">
        <v>829</v>
      </c>
      <c r="I24" s="38">
        <v>839.90000000000009</v>
      </c>
      <c r="J24" s="38">
        <v>856.9</v>
      </c>
      <c r="K24" s="31">
        <v>822.9</v>
      </c>
      <c r="L24" s="31">
        <v>795</v>
      </c>
      <c r="M24" s="31">
        <v>73.378219999999999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370.1</v>
      </c>
      <c r="D25" s="38">
        <v>371.81666666666666</v>
      </c>
      <c r="E25" s="38">
        <v>367.38333333333333</v>
      </c>
      <c r="F25" s="38">
        <v>364.66666666666669</v>
      </c>
      <c r="G25" s="38">
        <v>360.23333333333335</v>
      </c>
      <c r="H25" s="38">
        <v>374.5333333333333</v>
      </c>
      <c r="I25" s="38">
        <v>378.96666666666658</v>
      </c>
      <c r="J25" s="38">
        <v>381.68333333333328</v>
      </c>
      <c r="K25" s="31">
        <v>376.25</v>
      </c>
      <c r="L25" s="31">
        <v>369.1</v>
      </c>
      <c r="M25" s="31">
        <v>11.95922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181.9</v>
      </c>
      <c r="D26" s="38">
        <v>181.51666666666668</v>
      </c>
      <c r="E26" s="38">
        <v>180.23333333333335</v>
      </c>
      <c r="F26" s="38">
        <v>178.56666666666666</v>
      </c>
      <c r="G26" s="38">
        <v>177.28333333333333</v>
      </c>
      <c r="H26" s="38">
        <v>183.18333333333337</v>
      </c>
      <c r="I26" s="38">
        <v>184.46666666666673</v>
      </c>
      <c r="J26" s="38">
        <v>186.13333333333338</v>
      </c>
      <c r="K26" s="31">
        <v>182.8</v>
      </c>
      <c r="L26" s="31">
        <v>179.85</v>
      </c>
      <c r="M26" s="31">
        <v>19.841570000000001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211.65</v>
      </c>
      <c r="D27" s="38">
        <v>210.63333333333333</v>
      </c>
      <c r="E27" s="38">
        <v>209.01666666666665</v>
      </c>
      <c r="F27" s="38">
        <v>206.38333333333333</v>
      </c>
      <c r="G27" s="38">
        <v>204.76666666666665</v>
      </c>
      <c r="H27" s="38">
        <v>213.26666666666665</v>
      </c>
      <c r="I27" s="38">
        <v>214.88333333333333</v>
      </c>
      <c r="J27" s="38">
        <v>217.51666666666665</v>
      </c>
      <c r="K27" s="31">
        <v>212.25</v>
      </c>
      <c r="L27" s="31">
        <v>208</v>
      </c>
      <c r="M27" s="31">
        <v>13.686870000000001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358.85</v>
      </c>
      <c r="D28" s="38">
        <v>360.95</v>
      </c>
      <c r="E28" s="38">
        <v>355.45</v>
      </c>
      <c r="F28" s="38">
        <v>352.05</v>
      </c>
      <c r="G28" s="38">
        <v>346.55</v>
      </c>
      <c r="H28" s="38">
        <v>364.34999999999997</v>
      </c>
      <c r="I28" s="38">
        <v>369.84999999999997</v>
      </c>
      <c r="J28" s="38">
        <v>373.24999999999994</v>
      </c>
      <c r="K28" s="31">
        <v>366.45</v>
      </c>
      <c r="L28" s="31">
        <v>357.55</v>
      </c>
      <c r="M28" s="31">
        <v>1.1827000000000001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1048.4000000000001</v>
      </c>
      <c r="D29" s="38">
        <v>1053.3333333333335</v>
      </c>
      <c r="E29" s="38">
        <v>1038.2166666666669</v>
      </c>
      <c r="F29" s="38">
        <v>1028.0333333333335</v>
      </c>
      <c r="G29" s="38">
        <v>1012.916666666667</v>
      </c>
      <c r="H29" s="38">
        <v>1063.5166666666669</v>
      </c>
      <c r="I29" s="38">
        <v>1078.6333333333337</v>
      </c>
      <c r="J29" s="38">
        <v>1088.8166666666668</v>
      </c>
      <c r="K29" s="31">
        <v>1068.45</v>
      </c>
      <c r="L29" s="31">
        <v>1043.1500000000001</v>
      </c>
      <c r="M29" s="31">
        <v>0.65208999999999995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1091.8499999999999</v>
      </c>
      <c r="D30" s="38">
        <v>1082.2833333333333</v>
      </c>
      <c r="E30" s="38">
        <v>1069.5666666666666</v>
      </c>
      <c r="F30" s="38">
        <v>1047.2833333333333</v>
      </c>
      <c r="G30" s="38">
        <v>1034.5666666666666</v>
      </c>
      <c r="H30" s="38">
        <v>1104.5666666666666</v>
      </c>
      <c r="I30" s="38">
        <v>1117.2833333333333</v>
      </c>
      <c r="J30" s="38">
        <v>1139.5666666666666</v>
      </c>
      <c r="K30" s="31">
        <v>1095</v>
      </c>
      <c r="L30" s="31">
        <v>1060</v>
      </c>
      <c r="M30" s="31">
        <v>1.8011600000000001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3598.9</v>
      </c>
      <c r="D31" s="38">
        <v>3606.2999999999997</v>
      </c>
      <c r="E31" s="38">
        <v>3572.5999999999995</v>
      </c>
      <c r="F31" s="38">
        <v>3546.2999999999997</v>
      </c>
      <c r="G31" s="38">
        <v>3512.5999999999995</v>
      </c>
      <c r="H31" s="38">
        <v>3632.5999999999995</v>
      </c>
      <c r="I31" s="38">
        <v>3666.2999999999993</v>
      </c>
      <c r="J31" s="38">
        <v>3692.5999999999995</v>
      </c>
      <c r="K31" s="31">
        <v>3640</v>
      </c>
      <c r="L31" s="31">
        <v>3580</v>
      </c>
      <c r="M31" s="31">
        <v>0.34316000000000002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1772.65</v>
      </c>
      <c r="D32" s="38">
        <v>1771.3</v>
      </c>
      <c r="E32" s="38">
        <v>1737.6</v>
      </c>
      <c r="F32" s="38">
        <v>1702.55</v>
      </c>
      <c r="G32" s="38">
        <v>1668.85</v>
      </c>
      <c r="H32" s="38">
        <v>1806.35</v>
      </c>
      <c r="I32" s="38">
        <v>1840.0500000000002</v>
      </c>
      <c r="J32" s="38">
        <v>1875.1</v>
      </c>
      <c r="K32" s="31">
        <v>1805</v>
      </c>
      <c r="L32" s="31">
        <v>1736.25</v>
      </c>
      <c r="M32" s="31">
        <v>2.5525000000000002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781.45</v>
      </c>
      <c r="D33" s="38">
        <v>782.61666666666679</v>
      </c>
      <c r="E33" s="38">
        <v>769.38333333333355</v>
      </c>
      <c r="F33" s="38">
        <v>757.31666666666672</v>
      </c>
      <c r="G33" s="38">
        <v>744.08333333333348</v>
      </c>
      <c r="H33" s="38">
        <v>794.68333333333362</v>
      </c>
      <c r="I33" s="38">
        <v>807.91666666666674</v>
      </c>
      <c r="J33" s="38">
        <v>819.98333333333369</v>
      </c>
      <c r="K33" s="31">
        <v>795.85</v>
      </c>
      <c r="L33" s="31">
        <v>770.55</v>
      </c>
      <c r="M33" s="31">
        <v>2.4400599999999999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3794.7</v>
      </c>
      <c r="D34" s="38">
        <v>3786.9499999999994</v>
      </c>
      <c r="E34" s="38">
        <v>3753.9499999999989</v>
      </c>
      <c r="F34" s="38">
        <v>3713.1999999999994</v>
      </c>
      <c r="G34" s="38">
        <v>3680.1999999999989</v>
      </c>
      <c r="H34" s="38">
        <v>3827.6999999999989</v>
      </c>
      <c r="I34" s="38">
        <v>3860.7</v>
      </c>
      <c r="J34" s="38">
        <v>3901.4499999999989</v>
      </c>
      <c r="K34" s="31">
        <v>3819.95</v>
      </c>
      <c r="L34" s="31">
        <v>3746.2</v>
      </c>
      <c r="M34" s="31">
        <v>0.73524999999999996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2342.6999999999998</v>
      </c>
      <c r="D35" s="38">
        <v>2348.2000000000003</v>
      </c>
      <c r="E35" s="38">
        <v>2324.5000000000005</v>
      </c>
      <c r="F35" s="38">
        <v>2306.3000000000002</v>
      </c>
      <c r="G35" s="38">
        <v>2282.6000000000004</v>
      </c>
      <c r="H35" s="38">
        <v>2366.4000000000005</v>
      </c>
      <c r="I35" s="38">
        <v>2390.1000000000004</v>
      </c>
      <c r="J35" s="38">
        <v>2408.3000000000006</v>
      </c>
      <c r="K35" s="31">
        <v>2371.9</v>
      </c>
      <c r="L35" s="31">
        <v>2330</v>
      </c>
      <c r="M35" s="31">
        <v>0.22394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616.5</v>
      </c>
      <c r="D36" s="38">
        <v>615.73333333333323</v>
      </c>
      <c r="E36" s="38">
        <v>611.86666666666645</v>
      </c>
      <c r="F36" s="38">
        <v>607.23333333333323</v>
      </c>
      <c r="G36" s="38">
        <v>603.36666666666645</v>
      </c>
      <c r="H36" s="38">
        <v>620.36666666666645</v>
      </c>
      <c r="I36" s="38">
        <v>624.23333333333323</v>
      </c>
      <c r="J36" s="38">
        <v>628.86666666666645</v>
      </c>
      <c r="K36" s="31">
        <v>619.6</v>
      </c>
      <c r="L36" s="31">
        <v>611.1</v>
      </c>
      <c r="M36" s="31">
        <v>6.2515499999999999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2607.9499999999998</v>
      </c>
      <c r="D37" s="38">
        <v>2609.4833333333331</v>
      </c>
      <c r="E37" s="38">
        <v>2586.4666666666662</v>
      </c>
      <c r="F37" s="38">
        <v>2564.9833333333331</v>
      </c>
      <c r="G37" s="38">
        <v>2541.9666666666662</v>
      </c>
      <c r="H37" s="38">
        <v>2630.9666666666662</v>
      </c>
      <c r="I37" s="38">
        <v>2653.9833333333336</v>
      </c>
      <c r="J37" s="38">
        <v>2675.4666666666662</v>
      </c>
      <c r="K37" s="31">
        <v>2632.5</v>
      </c>
      <c r="L37" s="31">
        <v>2588</v>
      </c>
      <c r="M37" s="31">
        <v>0.97540000000000004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437.2</v>
      </c>
      <c r="D38" s="38">
        <v>436.5333333333333</v>
      </c>
      <c r="E38" s="38">
        <v>432.76666666666659</v>
      </c>
      <c r="F38" s="38">
        <v>428.33333333333331</v>
      </c>
      <c r="G38" s="38">
        <v>424.56666666666661</v>
      </c>
      <c r="H38" s="38">
        <v>440.96666666666658</v>
      </c>
      <c r="I38" s="38">
        <v>444.73333333333323</v>
      </c>
      <c r="J38" s="38">
        <v>449.16666666666657</v>
      </c>
      <c r="K38" s="31">
        <v>440.3</v>
      </c>
      <c r="L38" s="31">
        <v>432.1</v>
      </c>
      <c r="M38" s="31">
        <v>17.402619999999999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1773.45</v>
      </c>
      <c r="D39" s="38">
        <v>1777.8166666666666</v>
      </c>
      <c r="E39" s="38">
        <v>1745.6333333333332</v>
      </c>
      <c r="F39" s="38">
        <v>1717.8166666666666</v>
      </c>
      <c r="G39" s="38">
        <v>1685.6333333333332</v>
      </c>
      <c r="H39" s="38">
        <v>1805.6333333333332</v>
      </c>
      <c r="I39" s="38">
        <v>1837.8166666666666</v>
      </c>
      <c r="J39" s="38">
        <v>1865.6333333333332</v>
      </c>
      <c r="K39" s="31">
        <v>1810</v>
      </c>
      <c r="L39" s="31">
        <v>1750</v>
      </c>
      <c r="M39" s="31">
        <v>7.97919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943.9</v>
      </c>
      <c r="D40" s="38">
        <v>945.35</v>
      </c>
      <c r="E40" s="38">
        <v>938.75</v>
      </c>
      <c r="F40" s="38">
        <v>933.6</v>
      </c>
      <c r="G40" s="38">
        <v>927</v>
      </c>
      <c r="H40" s="38">
        <v>950.5</v>
      </c>
      <c r="I40" s="38">
        <v>957.10000000000014</v>
      </c>
      <c r="J40" s="38">
        <v>962.25</v>
      </c>
      <c r="K40" s="31">
        <v>951.95</v>
      </c>
      <c r="L40" s="31">
        <v>940.2</v>
      </c>
      <c r="M40" s="31">
        <v>0.87456</v>
      </c>
      <c r="N40" s="1"/>
      <c r="O40" s="1"/>
    </row>
    <row r="41" spans="1:15" ht="12.75" customHeight="1">
      <c r="A41" s="33">
        <v>31</v>
      </c>
      <c r="B41" s="58" t="s">
        <v>860</v>
      </c>
      <c r="C41" s="31">
        <v>4294.2</v>
      </c>
      <c r="D41" s="38">
        <v>4257.7</v>
      </c>
      <c r="E41" s="38">
        <v>4182.5999999999995</v>
      </c>
      <c r="F41" s="38">
        <v>4071</v>
      </c>
      <c r="G41" s="38">
        <v>3995.8999999999996</v>
      </c>
      <c r="H41" s="38">
        <v>4369.2999999999993</v>
      </c>
      <c r="I41" s="38">
        <v>4444.3999999999996</v>
      </c>
      <c r="J41" s="38">
        <v>4555.9999999999991</v>
      </c>
      <c r="K41" s="31">
        <v>4332.8</v>
      </c>
      <c r="L41" s="31">
        <v>4146.1000000000004</v>
      </c>
      <c r="M41" s="31">
        <v>1.6137300000000001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1575.65</v>
      </c>
      <c r="D42" s="38">
        <v>1592.8999999999999</v>
      </c>
      <c r="E42" s="38">
        <v>1547.7999999999997</v>
      </c>
      <c r="F42" s="38">
        <v>1519.9499999999998</v>
      </c>
      <c r="G42" s="38">
        <v>1474.8499999999997</v>
      </c>
      <c r="H42" s="38">
        <v>1620.7499999999998</v>
      </c>
      <c r="I42" s="38">
        <v>1665.8499999999997</v>
      </c>
      <c r="J42" s="38">
        <v>1693.6999999999998</v>
      </c>
      <c r="K42" s="31">
        <v>1638</v>
      </c>
      <c r="L42" s="31">
        <v>1565.05</v>
      </c>
      <c r="M42" s="31">
        <v>10.85455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4941.8999999999996</v>
      </c>
      <c r="D43" s="38">
        <v>4883.3166666666666</v>
      </c>
      <c r="E43" s="38">
        <v>4812.6833333333334</v>
      </c>
      <c r="F43" s="38">
        <v>4683.4666666666672</v>
      </c>
      <c r="G43" s="38">
        <v>4612.8333333333339</v>
      </c>
      <c r="H43" s="38">
        <v>5012.5333333333328</v>
      </c>
      <c r="I43" s="38">
        <v>5083.1666666666661</v>
      </c>
      <c r="J43" s="38">
        <v>5212.3833333333323</v>
      </c>
      <c r="K43" s="31">
        <v>4953.95</v>
      </c>
      <c r="L43" s="31">
        <v>4754.1000000000004</v>
      </c>
      <c r="M43" s="31">
        <v>6.6741700000000002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396.35</v>
      </c>
      <c r="D44" s="38">
        <v>395.36666666666662</v>
      </c>
      <c r="E44" s="38">
        <v>391.58333333333326</v>
      </c>
      <c r="F44" s="38">
        <v>386.81666666666666</v>
      </c>
      <c r="G44" s="38">
        <v>383.0333333333333</v>
      </c>
      <c r="H44" s="38">
        <v>400.13333333333321</v>
      </c>
      <c r="I44" s="38">
        <v>403.91666666666663</v>
      </c>
      <c r="J44" s="38">
        <v>408.68333333333317</v>
      </c>
      <c r="K44" s="31">
        <v>399.15</v>
      </c>
      <c r="L44" s="31">
        <v>390.6</v>
      </c>
      <c r="M44" s="31">
        <v>15.70571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271.7</v>
      </c>
      <c r="D45" s="38">
        <v>271.0333333333333</v>
      </c>
      <c r="E45" s="38">
        <v>267.71666666666658</v>
      </c>
      <c r="F45" s="38">
        <v>263.73333333333329</v>
      </c>
      <c r="G45" s="38">
        <v>260.41666666666657</v>
      </c>
      <c r="H45" s="38">
        <v>275.01666666666659</v>
      </c>
      <c r="I45" s="38">
        <v>278.33333333333331</v>
      </c>
      <c r="J45" s="38">
        <v>282.31666666666661</v>
      </c>
      <c r="K45" s="31">
        <v>274.35000000000002</v>
      </c>
      <c r="L45" s="31">
        <v>267.05</v>
      </c>
      <c r="M45" s="31">
        <v>5.2359499999999999</v>
      </c>
      <c r="N45" s="1"/>
      <c r="O45" s="1"/>
    </row>
    <row r="46" spans="1:15" ht="12.75" customHeight="1">
      <c r="A46" s="33">
        <v>36</v>
      </c>
      <c r="B46" s="58" t="s">
        <v>859</v>
      </c>
      <c r="C46" s="31">
        <v>547.54999999999995</v>
      </c>
      <c r="D46" s="38">
        <v>544.86666666666667</v>
      </c>
      <c r="E46" s="38">
        <v>537.73333333333335</v>
      </c>
      <c r="F46" s="38">
        <v>527.91666666666663</v>
      </c>
      <c r="G46" s="38">
        <v>520.7833333333333</v>
      </c>
      <c r="H46" s="38">
        <v>554.68333333333339</v>
      </c>
      <c r="I46" s="38">
        <v>561.81666666666683</v>
      </c>
      <c r="J46" s="38">
        <v>571.63333333333344</v>
      </c>
      <c r="K46" s="31">
        <v>552</v>
      </c>
      <c r="L46" s="31">
        <v>535.04999999999995</v>
      </c>
      <c r="M46" s="31">
        <v>2.93689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502.95</v>
      </c>
      <c r="D47" s="38">
        <v>504.7166666666667</v>
      </c>
      <c r="E47" s="38">
        <v>499.43333333333339</v>
      </c>
      <c r="F47" s="38">
        <v>495.91666666666669</v>
      </c>
      <c r="G47" s="38">
        <v>490.63333333333338</v>
      </c>
      <c r="H47" s="38">
        <v>508.23333333333341</v>
      </c>
      <c r="I47" s="38">
        <v>513.51666666666665</v>
      </c>
      <c r="J47" s="38">
        <v>517.03333333333342</v>
      </c>
      <c r="K47" s="31">
        <v>510</v>
      </c>
      <c r="L47" s="31">
        <v>501.2</v>
      </c>
      <c r="M47" s="31">
        <v>0.66652999999999996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188.6</v>
      </c>
      <c r="D48" s="38">
        <v>188.53333333333333</v>
      </c>
      <c r="E48" s="38">
        <v>185.56666666666666</v>
      </c>
      <c r="F48" s="38">
        <v>182.53333333333333</v>
      </c>
      <c r="G48" s="38">
        <v>179.56666666666666</v>
      </c>
      <c r="H48" s="38">
        <v>191.56666666666666</v>
      </c>
      <c r="I48" s="38">
        <v>194.5333333333333</v>
      </c>
      <c r="J48" s="38">
        <v>197.56666666666666</v>
      </c>
      <c r="K48" s="31">
        <v>191.5</v>
      </c>
      <c r="L48" s="31">
        <v>185.5</v>
      </c>
      <c r="M48" s="31">
        <v>244.82093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3194.05</v>
      </c>
      <c r="D49" s="38">
        <v>3193.2666666666664</v>
      </c>
      <c r="E49" s="38">
        <v>3177.6833333333329</v>
      </c>
      <c r="F49" s="38">
        <v>3161.3166666666666</v>
      </c>
      <c r="G49" s="38">
        <v>3145.7333333333331</v>
      </c>
      <c r="H49" s="38">
        <v>3209.6333333333328</v>
      </c>
      <c r="I49" s="38">
        <v>3225.2166666666667</v>
      </c>
      <c r="J49" s="38">
        <v>3241.5833333333326</v>
      </c>
      <c r="K49" s="31">
        <v>3208.85</v>
      </c>
      <c r="L49" s="31">
        <v>3176.9</v>
      </c>
      <c r="M49" s="31">
        <v>5.9768600000000003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310.75</v>
      </c>
      <c r="D50" s="38">
        <v>306.38333333333333</v>
      </c>
      <c r="E50" s="38">
        <v>298.71666666666664</v>
      </c>
      <c r="F50" s="38">
        <v>286.68333333333334</v>
      </c>
      <c r="G50" s="38">
        <v>279.01666666666665</v>
      </c>
      <c r="H50" s="38">
        <v>318.41666666666663</v>
      </c>
      <c r="I50" s="38">
        <v>326.08333333333337</v>
      </c>
      <c r="J50" s="38">
        <v>338.11666666666662</v>
      </c>
      <c r="K50" s="31">
        <v>314.05</v>
      </c>
      <c r="L50" s="31">
        <v>294.35000000000002</v>
      </c>
      <c r="M50" s="31">
        <v>4.1798599999999997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2022.35</v>
      </c>
      <c r="D51" s="38">
        <v>2008</v>
      </c>
      <c r="E51" s="38">
        <v>1981.1</v>
      </c>
      <c r="F51" s="38">
        <v>1939.85</v>
      </c>
      <c r="G51" s="38">
        <v>1912.9499999999998</v>
      </c>
      <c r="H51" s="38">
        <v>2049.25</v>
      </c>
      <c r="I51" s="38">
        <v>2076.15</v>
      </c>
      <c r="J51" s="38">
        <v>2117.4</v>
      </c>
      <c r="K51" s="31">
        <v>2034.9</v>
      </c>
      <c r="L51" s="31">
        <v>1966.75</v>
      </c>
      <c r="M51" s="31">
        <v>10.9656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6830.25</v>
      </c>
      <c r="D52" s="38">
        <v>6792.1166666666659</v>
      </c>
      <c r="E52" s="38">
        <v>6745.2333333333318</v>
      </c>
      <c r="F52" s="38">
        <v>6660.2166666666662</v>
      </c>
      <c r="G52" s="38">
        <v>6613.3333333333321</v>
      </c>
      <c r="H52" s="38">
        <v>6877.1333333333314</v>
      </c>
      <c r="I52" s="38">
        <v>6924.0166666666646</v>
      </c>
      <c r="J52" s="38">
        <v>7009.033333333331</v>
      </c>
      <c r="K52" s="31">
        <v>6839</v>
      </c>
      <c r="L52" s="31">
        <v>6707.1</v>
      </c>
      <c r="M52" s="31">
        <v>0.22628999999999999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700.7</v>
      </c>
      <c r="D53" s="38">
        <v>701.86666666666667</v>
      </c>
      <c r="E53" s="38">
        <v>694.83333333333337</v>
      </c>
      <c r="F53" s="38">
        <v>688.9666666666667</v>
      </c>
      <c r="G53" s="38">
        <v>681.93333333333339</v>
      </c>
      <c r="H53" s="38">
        <v>707.73333333333335</v>
      </c>
      <c r="I53" s="38">
        <v>714.76666666666665</v>
      </c>
      <c r="J53" s="38">
        <v>720.63333333333333</v>
      </c>
      <c r="K53" s="31">
        <v>708.9</v>
      </c>
      <c r="L53" s="31">
        <v>696</v>
      </c>
      <c r="M53" s="31">
        <v>15.132429999999999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873.75</v>
      </c>
      <c r="D54" s="38">
        <v>871.04999999999984</v>
      </c>
      <c r="E54" s="38">
        <v>857.74999999999966</v>
      </c>
      <c r="F54" s="38">
        <v>841.74999999999977</v>
      </c>
      <c r="G54" s="38">
        <v>828.44999999999959</v>
      </c>
      <c r="H54" s="38">
        <v>887.04999999999973</v>
      </c>
      <c r="I54" s="38">
        <v>900.34999999999991</v>
      </c>
      <c r="J54" s="38">
        <v>916.3499999999998</v>
      </c>
      <c r="K54" s="31">
        <v>884.35</v>
      </c>
      <c r="L54" s="31">
        <v>855.05</v>
      </c>
      <c r="M54" s="31">
        <v>28.688289999999999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401.05</v>
      </c>
      <c r="D55" s="38">
        <v>402.0333333333333</v>
      </c>
      <c r="E55" s="38">
        <v>394.01666666666659</v>
      </c>
      <c r="F55" s="38">
        <v>386.98333333333329</v>
      </c>
      <c r="G55" s="38">
        <v>378.96666666666658</v>
      </c>
      <c r="H55" s="38">
        <v>409.06666666666661</v>
      </c>
      <c r="I55" s="38">
        <v>417.08333333333326</v>
      </c>
      <c r="J55" s="38">
        <v>424.11666666666662</v>
      </c>
      <c r="K55" s="31">
        <v>410.05</v>
      </c>
      <c r="L55" s="31">
        <v>395</v>
      </c>
      <c r="M55" s="31">
        <v>2.51519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3499.35</v>
      </c>
      <c r="D56" s="38">
        <v>3506.1833333333329</v>
      </c>
      <c r="E56" s="38">
        <v>3484.4166666666661</v>
      </c>
      <c r="F56" s="38">
        <v>3469.4833333333331</v>
      </c>
      <c r="G56" s="38">
        <v>3447.7166666666662</v>
      </c>
      <c r="H56" s="38">
        <v>3521.1166666666659</v>
      </c>
      <c r="I56" s="38">
        <v>3542.8833333333332</v>
      </c>
      <c r="J56" s="38">
        <v>3557.8166666666657</v>
      </c>
      <c r="K56" s="31">
        <v>3527.95</v>
      </c>
      <c r="L56" s="31">
        <v>3491.25</v>
      </c>
      <c r="M56" s="31">
        <v>3.2102400000000002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933.05</v>
      </c>
      <c r="D57" s="38">
        <v>934.7833333333333</v>
      </c>
      <c r="E57" s="38">
        <v>929.56666666666661</v>
      </c>
      <c r="F57" s="38">
        <v>926.08333333333326</v>
      </c>
      <c r="G57" s="38">
        <v>920.86666666666656</v>
      </c>
      <c r="H57" s="38">
        <v>938.26666666666665</v>
      </c>
      <c r="I57" s="38">
        <v>943.48333333333335</v>
      </c>
      <c r="J57" s="38">
        <v>946.9666666666667</v>
      </c>
      <c r="K57" s="31">
        <v>940</v>
      </c>
      <c r="L57" s="31">
        <v>931.3</v>
      </c>
      <c r="M57" s="31">
        <v>73.94623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4600.6000000000004</v>
      </c>
      <c r="D58" s="38">
        <v>4591.7833333333338</v>
      </c>
      <c r="E58" s="38">
        <v>4568.5666666666675</v>
      </c>
      <c r="F58" s="38">
        <v>4536.5333333333338</v>
      </c>
      <c r="G58" s="38">
        <v>4513.3166666666675</v>
      </c>
      <c r="H58" s="38">
        <v>4623.8166666666675</v>
      </c>
      <c r="I58" s="38">
        <v>4647.0333333333328</v>
      </c>
      <c r="J58" s="38">
        <v>4679.0666666666675</v>
      </c>
      <c r="K58" s="31">
        <v>4615</v>
      </c>
      <c r="L58" s="31">
        <v>4559.75</v>
      </c>
      <c r="M58" s="31">
        <v>1.8876299999999999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6981.5</v>
      </c>
      <c r="D59" s="38">
        <v>6965.166666666667</v>
      </c>
      <c r="E59" s="38">
        <v>6936.3333333333339</v>
      </c>
      <c r="F59" s="38">
        <v>6891.166666666667</v>
      </c>
      <c r="G59" s="38">
        <v>6862.3333333333339</v>
      </c>
      <c r="H59" s="38">
        <v>7010.3333333333339</v>
      </c>
      <c r="I59" s="38">
        <v>7039.1666666666679</v>
      </c>
      <c r="J59" s="38">
        <v>7084.3333333333339</v>
      </c>
      <c r="K59" s="31">
        <v>6994</v>
      </c>
      <c r="L59" s="31">
        <v>6920</v>
      </c>
      <c r="M59" s="31">
        <v>5.9879499999999997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1469.85</v>
      </c>
      <c r="D60" s="38">
        <v>1471.6166666666668</v>
      </c>
      <c r="E60" s="38">
        <v>1461.2333333333336</v>
      </c>
      <c r="F60" s="38">
        <v>1452.6166666666668</v>
      </c>
      <c r="G60" s="38">
        <v>1442.2333333333336</v>
      </c>
      <c r="H60" s="38">
        <v>1480.2333333333336</v>
      </c>
      <c r="I60" s="38">
        <v>1490.6166666666668</v>
      </c>
      <c r="J60" s="38">
        <v>1499.2333333333336</v>
      </c>
      <c r="K60" s="31">
        <v>1482</v>
      </c>
      <c r="L60" s="31">
        <v>1463</v>
      </c>
      <c r="M60" s="31">
        <v>8.3413500000000003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7383.8</v>
      </c>
      <c r="D61" s="38">
        <v>7354.5999999999995</v>
      </c>
      <c r="E61" s="38">
        <v>7279.1999999999989</v>
      </c>
      <c r="F61" s="38">
        <v>7174.5999999999995</v>
      </c>
      <c r="G61" s="38">
        <v>7099.1999999999989</v>
      </c>
      <c r="H61" s="38">
        <v>7459.1999999999989</v>
      </c>
      <c r="I61" s="38">
        <v>7534.5999999999985</v>
      </c>
      <c r="J61" s="38">
        <v>7639.1999999999989</v>
      </c>
      <c r="K61" s="31">
        <v>7430</v>
      </c>
      <c r="L61" s="31">
        <v>7250</v>
      </c>
      <c r="M61" s="31">
        <v>0.25828000000000001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2107.1</v>
      </c>
      <c r="D62" s="38">
        <v>2123.9500000000003</v>
      </c>
      <c r="E62" s="38">
        <v>2080.1500000000005</v>
      </c>
      <c r="F62" s="38">
        <v>2053.2000000000003</v>
      </c>
      <c r="G62" s="38">
        <v>2009.4000000000005</v>
      </c>
      <c r="H62" s="38">
        <v>2150.9000000000005</v>
      </c>
      <c r="I62" s="38">
        <v>2194.7000000000007</v>
      </c>
      <c r="J62" s="38">
        <v>2221.6500000000005</v>
      </c>
      <c r="K62" s="31">
        <v>2167.75</v>
      </c>
      <c r="L62" s="31">
        <v>2097</v>
      </c>
      <c r="M62" s="31">
        <v>2.0159099999999999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2368.6999999999998</v>
      </c>
      <c r="D63" s="38">
        <v>2362.0333333333333</v>
      </c>
      <c r="E63" s="38">
        <v>2334.2166666666667</v>
      </c>
      <c r="F63" s="38">
        <v>2299.7333333333336</v>
      </c>
      <c r="G63" s="38">
        <v>2271.916666666667</v>
      </c>
      <c r="H63" s="38">
        <v>2396.5166666666664</v>
      </c>
      <c r="I63" s="38">
        <v>2424.333333333333</v>
      </c>
      <c r="J63" s="38">
        <v>2458.8166666666662</v>
      </c>
      <c r="K63" s="31">
        <v>2389.85</v>
      </c>
      <c r="L63" s="31">
        <v>2327.5500000000002</v>
      </c>
      <c r="M63" s="31">
        <v>2.07978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393.5</v>
      </c>
      <c r="D64" s="38">
        <v>392.73333333333335</v>
      </c>
      <c r="E64" s="38">
        <v>390.06666666666672</v>
      </c>
      <c r="F64" s="38">
        <v>386.63333333333338</v>
      </c>
      <c r="G64" s="38">
        <v>383.96666666666675</v>
      </c>
      <c r="H64" s="38">
        <v>396.16666666666669</v>
      </c>
      <c r="I64" s="38">
        <v>398.83333333333331</v>
      </c>
      <c r="J64" s="38">
        <v>402.26666666666665</v>
      </c>
      <c r="K64" s="31">
        <v>395.4</v>
      </c>
      <c r="L64" s="31">
        <v>389.3</v>
      </c>
      <c r="M64" s="31">
        <v>6.1873399999999998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224.6</v>
      </c>
      <c r="D65" s="38">
        <v>225.01666666666665</v>
      </c>
      <c r="E65" s="38">
        <v>223.08333333333331</v>
      </c>
      <c r="F65" s="38">
        <v>221.56666666666666</v>
      </c>
      <c r="G65" s="38">
        <v>219.63333333333333</v>
      </c>
      <c r="H65" s="38">
        <v>226.5333333333333</v>
      </c>
      <c r="I65" s="38">
        <v>228.46666666666664</v>
      </c>
      <c r="J65" s="38">
        <v>229.98333333333329</v>
      </c>
      <c r="K65" s="31">
        <v>226.95</v>
      </c>
      <c r="L65" s="31">
        <v>223.5</v>
      </c>
      <c r="M65" s="31">
        <v>46.90457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186.75</v>
      </c>
      <c r="D66" s="38">
        <v>187</v>
      </c>
      <c r="E66" s="38">
        <v>185.5</v>
      </c>
      <c r="F66" s="38">
        <v>184.25</v>
      </c>
      <c r="G66" s="38">
        <v>182.75</v>
      </c>
      <c r="H66" s="38">
        <v>188.25</v>
      </c>
      <c r="I66" s="38">
        <v>189.75</v>
      </c>
      <c r="J66" s="38">
        <v>191</v>
      </c>
      <c r="K66" s="31">
        <v>188.5</v>
      </c>
      <c r="L66" s="31">
        <v>185.75</v>
      </c>
      <c r="M66" s="31">
        <v>187.88328999999999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89.55</v>
      </c>
      <c r="D67" s="38">
        <v>89.616666666666674</v>
      </c>
      <c r="E67" s="38">
        <v>88.333333333333343</v>
      </c>
      <c r="F67" s="38">
        <v>87.116666666666674</v>
      </c>
      <c r="G67" s="38">
        <v>85.833333333333343</v>
      </c>
      <c r="H67" s="38">
        <v>90.833333333333343</v>
      </c>
      <c r="I67" s="38">
        <v>92.116666666666674</v>
      </c>
      <c r="J67" s="38">
        <v>93.333333333333343</v>
      </c>
      <c r="K67" s="31">
        <v>90.9</v>
      </c>
      <c r="L67" s="31">
        <v>88.4</v>
      </c>
      <c r="M67" s="31">
        <v>186.8305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38.4</v>
      </c>
      <c r="D68" s="38">
        <v>38.6</v>
      </c>
      <c r="E68" s="38">
        <v>37.85</v>
      </c>
      <c r="F68" s="38">
        <v>37.299999999999997</v>
      </c>
      <c r="G68" s="38">
        <v>36.549999999999997</v>
      </c>
      <c r="H68" s="38">
        <v>39.150000000000006</v>
      </c>
      <c r="I68" s="38">
        <v>39.900000000000006</v>
      </c>
      <c r="J68" s="38">
        <v>40.45000000000001</v>
      </c>
      <c r="K68" s="31">
        <v>39.35</v>
      </c>
      <c r="L68" s="31">
        <v>38.049999999999997</v>
      </c>
      <c r="M68" s="31">
        <v>505.60205999999999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2494.0500000000002</v>
      </c>
      <c r="D69" s="38">
        <v>2496.35</v>
      </c>
      <c r="E69" s="38">
        <v>2483.6999999999998</v>
      </c>
      <c r="F69" s="38">
        <v>2473.35</v>
      </c>
      <c r="G69" s="38">
        <v>2460.6999999999998</v>
      </c>
      <c r="H69" s="38">
        <v>2506.6999999999998</v>
      </c>
      <c r="I69" s="38">
        <v>2519.3500000000004</v>
      </c>
      <c r="J69" s="38">
        <v>2529.6999999999998</v>
      </c>
      <c r="K69" s="31">
        <v>2509</v>
      </c>
      <c r="L69" s="31">
        <v>2486</v>
      </c>
      <c r="M69" s="31">
        <v>5.611E-2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1647.15</v>
      </c>
      <c r="D70" s="38">
        <v>1642.45</v>
      </c>
      <c r="E70" s="38">
        <v>1630.7</v>
      </c>
      <c r="F70" s="38">
        <v>1614.25</v>
      </c>
      <c r="G70" s="38">
        <v>1602.5</v>
      </c>
      <c r="H70" s="38">
        <v>1658.9</v>
      </c>
      <c r="I70" s="38">
        <v>1670.65</v>
      </c>
      <c r="J70" s="38">
        <v>1687.1000000000001</v>
      </c>
      <c r="K70" s="31">
        <v>1654.2</v>
      </c>
      <c r="L70" s="31">
        <v>1626</v>
      </c>
      <c r="M70" s="31">
        <v>1.4567000000000001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4778.3500000000004</v>
      </c>
      <c r="D71" s="38">
        <v>4760.2833333333338</v>
      </c>
      <c r="E71" s="38">
        <v>4710.5666666666675</v>
      </c>
      <c r="F71" s="38">
        <v>4642.7833333333338</v>
      </c>
      <c r="G71" s="38">
        <v>4593.0666666666675</v>
      </c>
      <c r="H71" s="38">
        <v>4828.0666666666675</v>
      </c>
      <c r="I71" s="38">
        <v>4877.7833333333328</v>
      </c>
      <c r="J71" s="38">
        <v>4945.5666666666675</v>
      </c>
      <c r="K71" s="31">
        <v>4810</v>
      </c>
      <c r="L71" s="31">
        <v>4692.5</v>
      </c>
      <c r="M71" s="31">
        <v>0.17132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1925.55</v>
      </c>
      <c r="D72" s="38">
        <v>1934.3500000000001</v>
      </c>
      <c r="E72" s="38">
        <v>1902.2500000000002</v>
      </c>
      <c r="F72" s="38">
        <v>1878.95</v>
      </c>
      <c r="G72" s="38">
        <v>1846.8500000000001</v>
      </c>
      <c r="H72" s="38">
        <v>1957.6500000000003</v>
      </c>
      <c r="I72" s="38">
        <v>1989.7500000000002</v>
      </c>
      <c r="J72" s="38">
        <v>2013.0500000000004</v>
      </c>
      <c r="K72" s="31">
        <v>1966.45</v>
      </c>
      <c r="L72" s="31">
        <v>1911.05</v>
      </c>
      <c r="M72" s="31">
        <v>2.4114399999999998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698.15</v>
      </c>
      <c r="D73" s="38">
        <v>697.26666666666677</v>
      </c>
      <c r="E73" s="38">
        <v>690.53333333333353</v>
      </c>
      <c r="F73" s="38">
        <v>682.91666666666674</v>
      </c>
      <c r="G73" s="38">
        <v>676.18333333333351</v>
      </c>
      <c r="H73" s="38">
        <v>704.88333333333355</v>
      </c>
      <c r="I73" s="38">
        <v>711.6166666666669</v>
      </c>
      <c r="J73" s="38">
        <v>719.23333333333358</v>
      </c>
      <c r="K73" s="31">
        <v>704</v>
      </c>
      <c r="L73" s="31">
        <v>689.65</v>
      </c>
      <c r="M73" s="31">
        <v>4.7961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1141.95</v>
      </c>
      <c r="D74" s="38">
        <v>1148.9166666666667</v>
      </c>
      <c r="E74" s="38">
        <v>1117.9833333333336</v>
      </c>
      <c r="F74" s="38">
        <v>1094.0166666666669</v>
      </c>
      <c r="G74" s="38">
        <v>1063.0833333333337</v>
      </c>
      <c r="H74" s="38">
        <v>1172.8833333333334</v>
      </c>
      <c r="I74" s="38">
        <v>1203.8166666666664</v>
      </c>
      <c r="J74" s="38">
        <v>1227.7833333333333</v>
      </c>
      <c r="K74" s="31">
        <v>1179.8499999999999</v>
      </c>
      <c r="L74" s="31">
        <v>1124.95</v>
      </c>
      <c r="M74" s="31">
        <v>10.67013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131.30000000000001</v>
      </c>
      <c r="D75" s="38">
        <v>130.88333333333335</v>
      </c>
      <c r="E75" s="38">
        <v>129.8666666666667</v>
      </c>
      <c r="F75" s="38">
        <v>128.43333333333334</v>
      </c>
      <c r="G75" s="38">
        <v>127.41666666666669</v>
      </c>
      <c r="H75" s="38">
        <v>132.31666666666672</v>
      </c>
      <c r="I75" s="38">
        <v>133.33333333333337</v>
      </c>
      <c r="J75" s="38">
        <v>134.76666666666674</v>
      </c>
      <c r="K75" s="31">
        <v>131.9</v>
      </c>
      <c r="L75" s="31">
        <v>129.44999999999999</v>
      </c>
      <c r="M75" s="31">
        <v>70.624459999999999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960.15</v>
      </c>
      <c r="D76" s="38">
        <v>954.63333333333333</v>
      </c>
      <c r="E76" s="38">
        <v>941.36666666666667</v>
      </c>
      <c r="F76" s="38">
        <v>922.58333333333337</v>
      </c>
      <c r="G76" s="38">
        <v>909.31666666666672</v>
      </c>
      <c r="H76" s="38">
        <v>973.41666666666663</v>
      </c>
      <c r="I76" s="38">
        <v>986.68333333333328</v>
      </c>
      <c r="J76" s="38">
        <v>1005.4666666666666</v>
      </c>
      <c r="K76" s="31">
        <v>967.9</v>
      </c>
      <c r="L76" s="31">
        <v>935.85</v>
      </c>
      <c r="M76" s="31">
        <v>14.354609999999999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99.85</v>
      </c>
      <c r="D77" s="38">
        <v>99.983333333333348</v>
      </c>
      <c r="E77" s="38">
        <v>98.516666666666694</v>
      </c>
      <c r="F77" s="38">
        <v>97.183333333333351</v>
      </c>
      <c r="G77" s="38">
        <v>95.716666666666697</v>
      </c>
      <c r="H77" s="38">
        <v>101.31666666666669</v>
      </c>
      <c r="I77" s="38">
        <v>102.78333333333333</v>
      </c>
      <c r="J77" s="38">
        <v>104.11666666666669</v>
      </c>
      <c r="K77" s="31">
        <v>101.45</v>
      </c>
      <c r="L77" s="31">
        <v>98.65</v>
      </c>
      <c r="M77" s="31">
        <v>176.84303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357.9</v>
      </c>
      <c r="D78" s="38">
        <v>357.84999999999997</v>
      </c>
      <c r="E78" s="38">
        <v>354.19999999999993</v>
      </c>
      <c r="F78" s="38">
        <v>350.49999999999994</v>
      </c>
      <c r="G78" s="38">
        <v>346.84999999999991</v>
      </c>
      <c r="H78" s="38">
        <v>361.54999999999995</v>
      </c>
      <c r="I78" s="38">
        <v>365.19999999999993</v>
      </c>
      <c r="J78" s="38">
        <v>368.9</v>
      </c>
      <c r="K78" s="31">
        <v>361.5</v>
      </c>
      <c r="L78" s="31">
        <v>354.15</v>
      </c>
      <c r="M78" s="31">
        <v>19.320440000000001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856.95</v>
      </c>
      <c r="D79" s="38">
        <v>861.38333333333333</v>
      </c>
      <c r="E79" s="38">
        <v>848.76666666666665</v>
      </c>
      <c r="F79" s="38">
        <v>840.58333333333337</v>
      </c>
      <c r="G79" s="38">
        <v>827.9666666666667</v>
      </c>
      <c r="H79" s="38">
        <v>869.56666666666661</v>
      </c>
      <c r="I79" s="38">
        <v>882.18333333333317</v>
      </c>
      <c r="J79" s="38">
        <v>890.36666666666656</v>
      </c>
      <c r="K79" s="31">
        <v>874</v>
      </c>
      <c r="L79" s="31">
        <v>853.2</v>
      </c>
      <c r="M79" s="31">
        <v>39.624079999999999</v>
      </c>
      <c r="N79" s="1"/>
      <c r="O79" s="1"/>
    </row>
    <row r="80" spans="1:15" ht="12.75" customHeight="1">
      <c r="A80" s="33">
        <v>70</v>
      </c>
      <c r="B80" s="58" t="s">
        <v>861</v>
      </c>
      <c r="C80" s="31">
        <v>479.65</v>
      </c>
      <c r="D80" s="38">
        <v>482.16666666666669</v>
      </c>
      <c r="E80" s="38">
        <v>474.88333333333338</v>
      </c>
      <c r="F80" s="38">
        <v>470.11666666666667</v>
      </c>
      <c r="G80" s="38">
        <v>462.83333333333337</v>
      </c>
      <c r="H80" s="38">
        <v>486.93333333333339</v>
      </c>
      <c r="I80" s="38">
        <v>494.2166666666667</v>
      </c>
      <c r="J80" s="38">
        <v>498.98333333333341</v>
      </c>
      <c r="K80" s="31">
        <v>489.45</v>
      </c>
      <c r="L80" s="31">
        <v>477.4</v>
      </c>
      <c r="M80" s="31">
        <v>1.68544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257.14999999999998</v>
      </c>
      <c r="D81" s="38">
        <v>255.6</v>
      </c>
      <c r="E81" s="38">
        <v>253.2</v>
      </c>
      <c r="F81" s="38">
        <v>249.25</v>
      </c>
      <c r="G81" s="38">
        <v>246.85</v>
      </c>
      <c r="H81" s="38">
        <v>259.54999999999995</v>
      </c>
      <c r="I81" s="38">
        <v>261.95000000000005</v>
      </c>
      <c r="J81" s="38">
        <v>265.89999999999998</v>
      </c>
      <c r="K81" s="31">
        <v>258</v>
      </c>
      <c r="L81" s="31">
        <v>251.65</v>
      </c>
      <c r="M81" s="31">
        <v>36.199869999999997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1091.75</v>
      </c>
      <c r="D82" s="38">
        <v>1084.8500000000001</v>
      </c>
      <c r="E82" s="38">
        <v>1067.4500000000003</v>
      </c>
      <c r="F82" s="38">
        <v>1043.1500000000001</v>
      </c>
      <c r="G82" s="38">
        <v>1025.7500000000002</v>
      </c>
      <c r="H82" s="38">
        <v>1109.1500000000003</v>
      </c>
      <c r="I82" s="38">
        <v>1126.5500000000004</v>
      </c>
      <c r="J82" s="38">
        <v>1150.8500000000004</v>
      </c>
      <c r="K82" s="31">
        <v>1102.25</v>
      </c>
      <c r="L82" s="31">
        <v>1060.55</v>
      </c>
      <c r="M82" s="31">
        <v>2.34612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451.55</v>
      </c>
      <c r="D83" s="38">
        <v>450.76666666666665</v>
      </c>
      <c r="E83" s="38">
        <v>447.0333333333333</v>
      </c>
      <c r="F83" s="38">
        <v>442.51666666666665</v>
      </c>
      <c r="G83" s="38">
        <v>438.7833333333333</v>
      </c>
      <c r="H83" s="38">
        <v>455.2833333333333</v>
      </c>
      <c r="I83" s="38">
        <v>459.01666666666665</v>
      </c>
      <c r="J83" s="38">
        <v>463.5333333333333</v>
      </c>
      <c r="K83" s="31">
        <v>454.5</v>
      </c>
      <c r="L83" s="31">
        <v>446.25</v>
      </c>
      <c r="M83" s="31">
        <v>22.40944</v>
      </c>
      <c r="N83" s="1"/>
      <c r="O83" s="1"/>
    </row>
    <row r="84" spans="1:15" ht="12.75" customHeight="1">
      <c r="A84" s="33">
        <v>74</v>
      </c>
      <c r="B84" s="58" t="s">
        <v>862</v>
      </c>
      <c r="C84" s="31">
        <v>244.25</v>
      </c>
      <c r="D84" s="38">
        <v>244.48333333333335</v>
      </c>
      <c r="E84" s="38">
        <v>241.7166666666667</v>
      </c>
      <c r="F84" s="38">
        <v>239.18333333333334</v>
      </c>
      <c r="G84" s="38">
        <v>236.41666666666669</v>
      </c>
      <c r="H84" s="38">
        <v>247.01666666666671</v>
      </c>
      <c r="I84" s="38">
        <v>249.78333333333336</v>
      </c>
      <c r="J84" s="38">
        <v>252.31666666666672</v>
      </c>
      <c r="K84" s="31">
        <v>247.25</v>
      </c>
      <c r="L84" s="31">
        <v>241.95</v>
      </c>
      <c r="M84" s="31">
        <v>10.283609999999999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6442.7</v>
      </c>
      <c r="D85" s="38">
        <v>6415</v>
      </c>
      <c r="E85" s="38">
        <v>6355</v>
      </c>
      <c r="F85" s="38">
        <v>6267.3</v>
      </c>
      <c r="G85" s="38">
        <v>6207.3</v>
      </c>
      <c r="H85" s="38">
        <v>6502.7</v>
      </c>
      <c r="I85" s="38">
        <v>6562.7</v>
      </c>
      <c r="J85" s="38">
        <v>6650.4</v>
      </c>
      <c r="K85" s="31">
        <v>6475</v>
      </c>
      <c r="L85" s="31">
        <v>6327.3</v>
      </c>
      <c r="M85" s="31">
        <v>0.1105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743.2</v>
      </c>
      <c r="D86" s="38">
        <v>741.73333333333323</v>
      </c>
      <c r="E86" s="38">
        <v>738.46666666666647</v>
      </c>
      <c r="F86" s="38">
        <v>733.73333333333323</v>
      </c>
      <c r="G86" s="38">
        <v>730.46666666666647</v>
      </c>
      <c r="H86" s="38">
        <v>746.46666666666647</v>
      </c>
      <c r="I86" s="38">
        <v>749.73333333333312</v>
      </c>
      <c r="J86" s="38">
        <v>754.46666666666647</v>
      </c>
      <c r="K86" s="31">
        <v>745</v>
      </c>
      <c r="L86" s="31">
        <v>737</v>
      </c>
      <c r="M86" s="31">
        <v>0.31133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996.25</v>
      </c>
      <c r="D87" s="38">
        <v>1001.0833333333334</v>
      </c>
      <c r="E87" s="38">
        <v>985.16666666666674</v>
      </c>
      <c r="F87" s="38">
        <v>974.08333333333337</v>
      </c>
      <c r="G87" s="38">
        <v>958.16666666666674</v>
      </c>
      <c r="H87" s="38">
        <v>1012.1666666666667</v>
      </c>
      <c r="I87" s="38">
        <v>1028.0833333333335</v>
      </c>
      <c r="J87" s="38">
        <v>1039.1666666666667</v>
      </c>
      <c r="K87" s="31">
        <v>1017</v>
      </c>
      <c r="L87" s="31">
        <v>990</v>
      </c>
      <c r="M87" s="31">
        <v>0.37464999999999998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463.35</v>
      </c>
      <c r="D88" s="38">
        <v>463.33333333333331</v>
      </c>
      <c r="E88" s="38">
        <v>454.66666666666663</v>
      </c>
      <c r="F88" s="38">
        <v>445.98333333333329</v>
      </c>
      <c r="G88" s="38">
        <v>437.31666666666661</v>
      </c>
      <c r="H88" s="38">
        <v>472.01666666666665</v>
      </c>
      <c r="I88" s="38">
        <v>480.68333333333328</v>
      </c>
      <c r="J88" s="38">
        <v>489.36666666666667</v>
      </c>
      <c r="K88" s="31">
        <v>472</v>
      </c>
      <c r="L88" s="31">
        <v>454.65</v>
      </c>
      <c r="M88" s="31">
        <v>2.45594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18185.75</v>
      </c>
      <c r="D89" s="38">
        <v>18131.216666666667</v>
      </c>
      <c r="E89" s="38">
        <v>18044.533333333333</v>
      </c>
      <c r="F89" s="38">
        <v>17903.316666666666</v>
      </c>
      <c r="G89" s="38">
        <v>17816.633333333331</v>
      </c>
      <c r="H89" s="38">
        <v>18272.433333333334</v>
      </c>
      <c r="I89" s="38">
        <v>18359.116666666669</v>
      </c>
      <c r="J89" s="38">
        <v>18500.333333333336</v>
      </c>
      <c r="K89" s="31">
        <v>18217.900000000001</v>
      </c>
      <c r="L89" s="31">
        <v>17990</v>
      </c>
      <c r="M89" s="31">
        <v>0.10178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579.35</v>
      </c>
      <c r="D90" s="38">
        <v>581.68333333333339</v>
      </c>
      <c r="E90" s="38">
        <v>572.56666666666683</v>
      </c>
      <c r="F90" s="38">
        <v>565.78333333333342</v>
      </c>
      <c r="G90" s="38">
        <v>556.66666666666686</v>
      </c>
      <c r="H90" s="38">
        <v>588.46666666666681</v>
      </c>
      <c r="I90" s="38">
        <v>597.58333333333337</v>
      </c>
      <c r="J90" s="38">
        <v>604.36666666666679</v>
      </c>
      <c r="K90" s="31">
        <v>590.79999999999995</v>
      </c>
      <c r="L90" s="31">
        <v>574.9</v>
      </c>
      <c r="M90" s="31">
        <v>2.51355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25.25</v>
      </c>
      <c r="D91" s="38">
        <v>25.25</v>
      </c>
      <c r="E91" s="38">
        <v>25.25</v>
      </c>
      <c r="F91" s="38">
        <v>25.25</v>
      </c>
      <c r="G91" s="38">
        <v>25.25</v>
      </c>
      <c r="H91" s="38">
        <v>25.25</v>
      </c>
      <c r="I91" s="38">
        <v>25.25</v>
      </c>
      <c r="J91" s="38">
        <v>25.25</v>
      </c>
      <c r="K91" s="31">
        <v>25.25</v>
      </c>
      <c r="L91" s="31">
        <v>25.25</v>
      </c>
      <c r="M91" s="31">
        <v>31.119759999999999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4498.5</v>
      </c>
      <c r="D92" s="38">
        <v>4477.4833333333327</v>
      </c>
      <c r="E92" s="38">
        <v>4442.4166666666652</v>
      </c>
      <c r="F92" s="38">
        <v>4386.3333333333321</v>
      </c>
      <c r="G92" s="38">
        <v>4351.2666666666646</v>
      </c>
      <c r="H92" s="38">
        <v>4533.5666666666657</v>
      </c>
      <c r="I92" s="38">
        <v>4568.6333333333332</v>
      </c>
      <c r="J92" s="38">
        <v>4624.7166666666662</v>
      </c>
      <c r="K92" s="31">
        <v>4512.55</v>
      </c>
      <c r="L92" s="31">
        <v>4421.3999999999996</v>
      </c>
      <c r="M92" s="31">
        <v>5.1835800000000001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839.85</v>
      </c>
      <c r="D93" s="38">
        <v>848.41666666666663</v>
      </c>
      <c r="E93" s="38">
        <v>826.93333333333328</v>
      </c>
      <c r="F93" s="38">
        <v>814.01666666666665</v>
      </c>
      <c r="G93" s="38">
        <v>792.5333333333333</v>
      </c>
      <c r="H93" s="38">
        <v>861.33333333333326</v>
      </c>
      <c r="I93" s="38">
        <v>882.81666666666661</v>
      </c>
      <c r="J93" s="38">
        <v>895.73333333333323</v>
      </c>
      <c r="K93" s="31">
        <v>869.9</v>
      </c>
      <c r="L93" s="31">
        <v>835.5</v>
      </c>
      <c r="M93" s="31">
        <v>17.053899999999999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1662.1</v>
      </c>
      <c r="D94" s="38">
        <v>1650.2333333333333</v>
      </c>
      <c r="E94" s="38">
        <v>1626.4666666666667</v>
      </c>
      <c r="F94" s="38">
        <v>1590.8333333333333</v>
      </c>
      <c r="G94" s="38">
        <v>1567.0666666666666</v>
      </c>
      <c r="H94" s="38">
        <v>1685.8666666666668</v>
      </c>
      <c r="I94" s="38">
        <v>1709.6333333333337</v>
      </c>
      <c r="J94" s="38">
        <v>1745.2666666666669</v>
      </c>
      <c r="K94" s="31">
        <v>1674</v>
      </c>
      <c r="L94" s="31">
        <v>1614.6</v>
      </c>
      <c r="M94" s="31">
        <v>1.61321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295.95</v>
      </c>
      <c r="D95" s="38">
        <v>295.79999999999995</v>
      </c>
      <c r="E95" s="38">
        <v>293.44999999999993</v>
      </c>
      <c r="F95" s="38">
        <v>290.95</v>
      </c>
      <c r="G95" s="38">
        <v>288.59999999999997</v>
      </c>
      <c r="H95" s="38">
        <v>298.2999999999999</v>
      </c>
      <c r="I95" s="38">
        <v>300.64999999999992</v>
      </c>
      <c r="J95" s="38">
        <v>303.14999999999986</v>
      </c>
      <c r="K95" s="31">
        <v>298.14999999999998</v>
      </c>
      <c r="L95" s="31">
        <v>293.3</v>
      </c>
      <c r="M95" s="31">
        <v>9.6406600000000005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736.4</v>
      </c>
      <c r="D96" s="38">
        <v>731.33333333333337</v>
      </c>
      <c r="E96" s="38">
        <v>722.2166666666667</v>
      </c>
      <c r="F96" s="38">
        <v>708.0333333333333</v>
      </c>
      <c r="G96" s="38">
        <v>698.91666666666663</v>
      </c>
      <c r="H96" s="38">
        <v>745.51666666666677</v>
      </c>
      <c r="I96" s="38">
        <v>754.63333333333333</v>
      </c>
      <c r="J96" s="38">
        <v>768.81666666666683</v>
      </c>
      <c r="K96" s="31">
        <v>740.45</v>
      </c>
      <c r="L96" s="31">
        <v>717.15</v>
      </c>
      <c r="M96" s="31">
        <v>11.45518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328</v>
      </c>
      <c r="D97" s="38">
        <v>327.31666666666666</v>
      </c>
      <c r="E97" s="38">
        <v>323.83333333333331</v>
      </c>
      <c r="F97" s="38">
        <v>319.66666666666663</v>
      </c>
      <c r="G97" s="38">
        <v>316.18333333333328</v>
      </c>
      <c r="H97" s="38">
        <v>331.48333333333335</v>
      </c>
      <c r="I97" s="38">
        <v>334.9666666666667</v>
      </c>
      <c r="J97" s="38">
        <v>339.13333333333338</v>
      </c>
      <c r="K97" s="31">
        <v>330.8</v>
      </c>
      <c r="L97" s="31">
        <v>323.14999999999998</v>
      </c>
      <c r="M97" s="31">
        <v>45.674100000000003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786.1</v>
      </c>
      <c r="D98" s="38">
        <v>779.85</v>
      </c>
      <c r="E98" s="38">
        <v>761.7</v>
      </c>
      <c r="F98" s="38">
        <v>737.30000000000007</v>
      </c>
      <c r="G98" s="38">
        <v>719.15000000000009</v>
      </c>
      <c r="H98" s="38">
        <v>804.25</v>
      </c>
      <c r="I98" s="38">
        <v>822.39999999999986</v>
      </c>
      <c r="J98" s="38">
        <v>846.8</v>
      </c>
      <c r="K98" s="31">
        <v>798</v>
      </c>
      <c r="L98" s="31">
        <v>755.45</v>
      </c>
      <c r="M98" s="31">
        <v>1.53592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1092</v>
      </c>
      <c r="D99" s="38">
        <v>1073</v>
      </c>
      <c r="E99" s="38">
        <v>1047</v>
      </c>
      <c r="F99" s="38">
        <v>1002</v>
      </c>
      <c r="G99" s="38">
        <v>976</v>
      </c>
      <c r="H99" s="38">
        <v>1118</v>
      </c>
      <c r="I99" s="38">
        <v>1144</v>
      </c>
      <c r="J99" s="38">
        <v>1189</v>
      </c>
      <c r="K99" s="31">
        <v>1099</v>
      </c>
      <c r="L99" s="31">
        <v>1028</v>
      </c>
      <c r="M99" s="31">
        <v>3.0748799999999998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147.75</v>
      </c>
      <c r="D100" s="38">
        <v>148.36666666666667</v>
      </c>
      <c r="E100" s="38">
        <v>145.78333333333336</v>
      </c>
      <c r="F100" s="38">
        <v>143.81666666666669</v>
      </c>
      <c r="G100" s="38">
        <v>141.23333333333338</v>
      </c>
      <c r="H100" s="38">
        <v>150.33333333333334</v>
      </c>
      <c r="I100" s="38">
        <v>152.91666666666666</v>
      </c>
      <c r="J100" s="38">
        <v>154.88333333333333</v>
      </c>
      <c r="K100" s="31">
        <v>150.94999999999999</v>
      </c>
      <c r="L100" s="31">
        <v>146.4</v>
      </c>
      <c r="M100" s="31">
        <v>14.37021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605.04999999999995</v>
      </c>
      <c r="D101" s="38">
        <v>607.18333333333328</v>
      </c>
      <c r="E101" s="38">
        <v>598.81666666666661</v>
      </c>
      <c r="F101" s="38">
        <v>592.58333333333337</v>
      </c>
      <c r="G101" s="38">
        <v>584.2166666666667</v>
      </c>
      <c r="H101" s="38">
        <v>613.41666666666652</v>
      </c>
      <c r="I101" s="38">
        <v>621.78333333333308</v>
      </c>
      <c r="J101" s="38">
        <v>628.01666666666642</v>
      </c>
      <c r="K101" s="31">
        <v>615.54999999999995</v>
      </c>
      <c r="L101" s="31">
        <v>600.95000000000005</v>
      </c>
      <c r="M101" s="31">
        <v>0.88346999999999998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2336.9</v>
      </c>
      <c r="D102" s="38">
        <v>2315.8666666666668</v>
      </c>
      <c r="E102" s="38">
        <v>2266.0833333333335</v>
      </c>
      <c r="F102" s="38">
        <v>2195.2666666666669</v>
      </c>
      <c r="G102" s="38">
        <v>2145.4833333333336</v>
      </c>
      <c r="H102" s="38">
        <v>2386.6833333333334</v>
      </c>
      <c r="I102" s="38">
        <v>2436.4666666666662</v>
      </c>
      <c r="J102" s="38">
        <v>2507.2833333333333</v>
      </c>
      <c r="K102" s="31">
        <v>2365.65</v>
      </c>
      <c r="L102" s="31">
        <v>2245.0500000000002</v>
      </c>
      <c r="M102" s="31">
        <v>1.84762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35.15</v>
      </c>
      <c r="D103" s="38">
        <v>34.43333333333333</v>
      </c>
      <c r="E103" s="38">
        <v>33.466666666666661</v>
      </c>
      <c r="F103" s="38">
        <v>31.783333333333331</v>
      </c>
      <c r="G103" s="38">
        <v>30.816666666666663</v>
      </c>
      <c r="H103" s="38">
        <v>36.11666666666666</v>
      </c>
      <c r="I103" s="38">
        <v>37.083333333333329</v>
      </c>
      <c r="J103" s="38">
        <v>38.766666666666659</v>
      </c>
      <c r="K103" s="31">
        <v>35.4</v>
      </c>
      <c r="L103" s="31">
        <v>32.75</v>
      </c>
      <c r="M103" s="31">
        <v>470.29302000000001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1162.25</v>
      </c>
      <c r="D104" s="38">
        <v>1166.6833333333334</v>
      </c>
      <c r="E104" s="38">
        <v>1155.5666666666668</v>
      </c>
      <c r="F104" s="38">
        <v>1148.8833333333334</v>
      </c>
      <c r="G104" s="38">
        <v>1137.7666666666669</v>
      </c>
      <c r="H104" s="38">
        <v>1173.3666666666668</v>
      </c>
      <c r="I104" s="38">
        <v>1184.4833333333336</v>
      </c>
      <c r="J104" s="38">
        <v>1191.1666666666667</v>
      </c>
      <c r="K104" s="31">
        <v>1177.8</v>
      </c>
      <c r="L104" s="31">
        <v>1160</v>
      </c>
      <c r="M104" s="31">
        <v>2.9973100000000001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609.85</v>
      </c>
      <c r="D105" s="38">
        <v>610.78333333333342</v>
      </c>
      <c r="E105" s="38">
        <v>606.76666666666688</v>
      </c>
      <c r="F105" s="38">
        <v>603.68333333333351</v>
      </c>
      <c r="G105" s="38">
        <v>599.66666666666697</v>
      </c>
      <c r="H105" s="38">
        <v>613.86666666666679</v>
      </c>
      <c r="I105" s="38">
        <v>617.88333333333344</v>
      </c>
      <c r="J105" s="38">
        <v>620.9666666666667</v>
      </c>
      <c r="K105" s="31">
        <v>614.79999999999995</v>
      </c>
      <c r="L105" s="31">
        <v>607.70000000000005</v>
      </c>
      <c r="M105" s="31">
        <v>0.28925000000000001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1005.1</v>
      </c>
      <c r="D106" s="38">
        <v>1009.6833333333334</v>
      </c>
      <c r="E106" s="38">
        <v>995.41666666666674</v>
      </c>
      <c r="F106" s="38">
        <v>985.73333333333335</v>
      </c>
      <c r="G106" s="38">
        <v>971.4666666666667</v>
      </c>
      <c r="H106" s="38">
        <v>1019.3666666666668</v>
      </c>
      <c r="I106" s="38">
        <v>1033.6333333333334</v>
      </c>
      <c r="J106" s="38">
        <v>1043.3166666666668</v>
      </c>
      <c r="K106" s="31">
        <v>1023.95</v>
      </c>
      <c r="L106" s="31">
        <v>1000</v>
      </c>
      <c r="M106" s="31">
        <v>0.99839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8272.75</v>
      </c>
      <c r="D107" s="38">
        <v>8318.9166666666661</v>
      </c>
      <c r="E107" s="38">
        <v>8203.8333333333321</v>
      </c>
      <c r="F107" s="38">
        <v>8134.9166666666661</v>
      </c>
      <c r="G107" s="38">
        <v>8019.8333333333321</v>
      </c>
      <c r="H107" s="38">
        <v>8387.8333333333321</v>
      </c>
      <c r="I107" s="38">
        <v>8502.9166666666642</v>
      </c>
      <c r="J107" s="38">
        <v>8571.8333333333321</v>
      </c>
      <c r="K107" s="31">
        <v>8434</v>
      </c>
      <c r="L107" s="31">
        <v>8250</v>
      </c>
      <c r="M107" s="31">
        <v>9.8710000000000006E-2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78.150000000000006</v>
      </c>
      <c r="D108" s="38">
        <v>78.216666666666669</v>
      </c>
      <c r="E108" s="38">
        <v>77.433333333333337</v>
      </c>
      <c r="F108" s="38">
        <v>76.716666666666669</v>
      </c>
      <c r="G108" s="38">
        <v>75.933333333333337</v>
      </c>
      <c r="H108" s="38">
        <v>78.933333333333337</v>
      </c>
      <c r="I108" s="38">
        <v>79.716666666666669</v>
      </c>
      <c r="J108" s="38">
        <v>80.433333333333337</v>
      </c>
      <c r="K108" s="31">
        <v>79</v>
      </c>
      <c r="L108" s="31">
        <v>77.5</v>
      </c>
      <c r="M108" s="31">
        <v>19.719439999999999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408.3</v>
      </c>
      <c r="D109" s="38">
        <v>407.65000000000003</v>
      </c>
      <c r="E109" s="38">
        <v>401.65000000000009</v>
      </c>
      <c r="F109" s="38">
        <v>395.00000000000006</v>
      </c>
      <c r="G109" s="38">
        <v>389.00000000000011</v>
      </c>
      <c r="H109" s="38">
        <v>414.30000000000007</v>
      </c>
      <c r="I109" s="38">
        <v>420.29999999999995</v>
      </c>
      <c r="J109" s="38">
        <v>426.95000000000005</v>
      </c>
      <c r="K109" s="31">
        <v>413.65</v>
      </c>
      <c r="L109" s="31">
        <v>401</v>
      </c>
      <c r="M109" s="31">
        <v>14.912269999999999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479.9</v>
      </c>
      <c r="D110" s="38">
        <v>482.55</v>
      </c>
      <c r="E110" s="38">
        <v>474.35</v>
      </c>
      <c r="F110" s="38">
        <v>468.8</v>
      </c>
      <c r="G110" s="38">
        <v>460.6</v>
      </c>
      <c r="H110" s="38">
        <v>488.1</v>
      </c>
      <c r="I110" s="38">
        <v>496.29999999999995</v>
      </c>
      <c r="J110" s="38">
        <v>501.85</v>
      </c>
      <c r="K110" s="31">
        <v>490.75</v>
      </c>
      <c r="L110" s="31">
        <v>477</v>
      </c>
      <c r="M110" s="31">
        <v>1.2049700000000001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255.65</v>
      </c>
      <c r="D111" s="38">
        <v>254.56666666666669</v>
      </c>
      <c r="E111" s="38">
        <v>251.13333333333338</v>
      </c>
      <c r="F111" s="38">
        <v>246.6166666666667</v>
      </c>
      <c r="G111" s="38">
        <v>243.18333333333339</v>
      </c>
      <c r="H111" s="38">
        <v>259.08333333333337</v>
      </c>
      <c r="I111" s="38">
        <v>262.51666666666671</v>
      </c>
      <c r="J111" s="38">
        <v>267.03333333333336</v>
      </c>
      <c r="K111" s="31">
        <v>258</v>
      </c>
      <c r="L111" s="31">
        <v>250.05</v>
      </c>
      <c r="M111" s="31">
        <v>15.95721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441.6</v>
      </c>
      <c r="D112" s="38">
        <v>440.5</v>
      </c>
      <c r="E112" s="38">
        <v>436.1</v>
      </c>
      <c r="F112" s="38">
        <v>430.6</v>
      </c>
      <c r="G112" s="38">
        <v>426.20000000000005</v>
      </c>
      <c r="H112" s="38">
        <v>446</v>
      </c>
      <c r="I112" s="38">
        <v>450.4</v>
      </c>
      <c r="J112" s="38">
        <v>455.9</v>
      </c>
      <c r="K112" s="31">
        <v>444.9</v>
      </c>
      <c r="L112" s="31">
        <v>435</v>
      </c>
      <c r="M112" s="31">
        <v>0.73341999999999996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927</v>
      </c>
      <c r="D113" s="38">
        <v>925.85</v>
      </c>
      <c r="E113" s="38">
        <v>919.35</v>
      </c>
      <c r="F113" s="38">
        <v>911.7</v>
      </c>
      <c r="G113" s="38">
        <v>905.2</v>
      </c>
      <c r="H113" s="38">
        <v>933.5</v>
      </c>
      <c r="I113" s="38">
        <v>940</v>
      </c>
      <c r="J113" s="38">
        <v>947.65</v>
      </c>
      <c r="K113" s="31">
        <v>932.35</v>
      </c>
      <c r="L113" s="31">
        <v>918.2</v>
      </c>
      <c r="M113" s="31">
        <v>0.61304999999999998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1017.15</v>
      </c>
      <c r="D114" s="38">
        <v>1020.7333333333332</v>
      </c>
      <c r="E114" s="38">
        <v>1008.9166666666665</v>
      </c>
      <c r="F114" s="38">
        <v>1000.6833333333333</v>
      </c>
      <c r="G114" s="38">
        <v>988.86666666666656</v>
      </c>
      <c r="H114" s="38">
        <v>1028.9666666666665</v>
      </c>
      <c r="I114" s="38">
        <v>1040.7833333333333</v>
      </c>
      <c r="J114" s="38">
        <v>1049.0166666666664</v>
      </c>
      <c r="K114" s="31">
        <v>1032.55</v>
      </c>
      <c r="L114" s="31">
        <v>1012.5</v>
      </c>
      <c r="M114" s="31">
        <v>15.21299</v>
      </c>
      <c r="N114" s="1"/>
      <c r="O114" s="1"/>
    </row>
    <row r="115" spans="1:15" ht="12.75" customHeight="1">
      <c r="A115" s="33">
        <v>105</v>
      </c>
      <c r="B115" s="58" t="s">
        <v>857</v>
      </c>
      <c r="C115" s="31">
        <v>480.4</v>
      </c>
      <c r="D115" s="38">
        <v>481.58333333333331</v>
      </c>
      <c r="E115" s="38">
        <v>472.56666666666661</v>
      </c>
      <c r="F115" s="38">
        <v>464.73333333333329</v>
      </c>
      <c r="G115" s="38">
        <v>455.71666666666658</v>
      </c>
      <c r="H115" s="38">
        <v>489.41666666666663</v>
      </c>
      <c r="I115" s="38">
        <v>498.43333333333339</v>
      </c>
      <c r="J115" s="38">
        <v>506.26666666666665</v>
      </c>
      <c r="K115" s="31">
        <v>490.6</v>
      </c>
      <c r="L115" s="31">
        <v>473.75</v>
      </c>
      <c r="M115" s="31">
        <v>3.7984900000000001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1243.55</v>
      </c>
      <c r="D116" s="38">
        <v>1238.5333333333335</v>
      </c>
      <c r="E116" s="38">
        <v>1231.0666666666671</v>
      </c>
      <c r="F116" s="38">
        <v>1218.5833333333335</v>
      </c>
      <c r="G116" s="38">
        <v>1211.116666666667</v>
      </c>
      <c r="H116" s="38">
        <v>1251.0166666666671</v>
      </c>
      <c r="I116" s="38">
        <v>1258.4833333333338</v>
      </c>
      <c r="J116" s="38">
        <v>1270.9666666666672</v>
      </c>
      <c r="K116" s="31">
        <v>1246</v>
      </c>
      <c r="L116" s="31">
        <v>1226.05</v>
      </c>
      <c r="M116" s="31">
        <v>16.650829999999999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122.25</v>
      </c>
      <c r="D117" s="38">
        <v>121.81666666666666</v>
      </c>
      <c r="E117" s="38">
        <v>120.63333333333333</v>
      </c>
      <c r="F117" s="38">
        <v>119.01666666666667</v>
      </c>
      <c r="G117" s="38">
        <v>117.83333333333333</v>
      </c>
      <c r="H117" s="38">
        <v>123.43333333333332</v>
      </c>
      <c r="I117" s="38">
        <v>124.61666666666666</v>
      </c>
      <c r="J117" s="38">
        <v>126.23333333333332</v>
      </c>
      <c r="K117" s="31">
        <v>123</v>
      </c>
      <c r="L117" s="31">
        <v>120.2</v>
      </c>
      <c r="M117" s="31">
        <v>36.739449999999998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1397.15</v>
      </c>
      <c r="D118" s="38">
        <v>1403.95</v>
      </c>
      <c r="E118" s="38">
        <v>1384.45</v>
      </c>
      <c r="F118" s="38">
        <v>1371.75</v>
      </c>
      <c r="G118" s="38">
        <v>1352.25</v>
      </c>
      <c r="H118" s="38">
        <v>1416.65</v>
      </c>
      <c r="I118" s="38">
        <v>1436.15</v>
      </c>
      <c r="J118" s="38">
        <v>1448.8500000000001</v>
      </c>
      <c r="K118" s="31">
        <v>1423.45</v>
      </c>
      <c r="L118" s="31">
        <v>1391.25</v>
      </c>
      <c r="M118" s="31">
        <v>1.4577199999999999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233.05</v>
      </c>
      <c r="D119" s="38">
        <v>233.31666666666669</v>
      </c>
      <c r="E119" s="38">
        <v>231.83333333333337</v>
      </c>
      <c r="F119" s="38">
        <v>230.61666666666667</v>
      </c>
      <c r="G119" s="38">
        <v>229.13333333333335</v>
      </c>
      <c r="H119" s="38">
        <v>234.53333333333339</v>
      </c>
      <c r="I119" s="38">
        <v>236.01666666666668</v>
      </c>
      <c r="J119" s="38">
        <v>237.23333333333341</v>
      </c>
      <c r="K119" s="31">
        <v>234.8</v>
      </c>
      <c r="L119" s="31">
        <v>232.1</v>
      </c>
      <c r="M119" s="31">
        <v>45.76249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807.85</v>
      </c>
      <c r="D120" s="38">
        <v>771.75</v>
      </c>
      <c r="E120" s="38">
        <v>721.5</v>
      </c>
      <c r="F120" s="38">
        <v>635.15</v>
      </c>
      <c r="G120" s="38">
        <v>584.9</v>
      </c>
      <c r="H120" s="38">
        <v>858.1</v>
      </c>
      <c r="I120" s="38">
        <v>908.35</v>
      </c>
      <c r="J120" s="38">
        <v>994.7</v>
      </c>
      <c r="K120" s="31">
        <v>822</v>
      </c>
      <c r="L120" s="31">
        <v>685.4</v>
      </c>
      <c r="M120" s="31">
        <v>230.16954000000001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5075.95</v>
      </c>
      <c r="D121" s="38">
        <v>5179.0166666666664</v>
      </c>
      <c r="E121" s="38">
        <v>4938.1333333333332</v>
      </c>
      <c r="F121" s="38">
        <v>4800.3166666666666</v>
      </c>
      <c r="G121" s="38">
        <v>4559.4333333333334</v>
      </c>
      <c r="H121" s="38">
        <v>5316.833333333333</v>
      </c>
      <c r="I121" s="38">
        <v>5557.7166666666662</v>
      </c>
      <c r="J121" s="38">
        <v>5695.5333333333328</v>
      </c>
      <c r="K121" s="31">
        <v>5419.9</v>
      </c>
      <c r="L121" s="31">
        <v>5041.2</v>
      </c>
      <c r="M121" s="31">
        <v>6.98393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1997.7</v>
      </c>
      <c r="D122" s="38">
        <v>1983.8666666666668</v>
      </c>
      <c r="E122" s="38">
        <v>1965.3333333333335</v>
      </c>
      <c r="F122" s="38">
        <v>1932.9666666666667</v>
      </c>
      <c r="G122" s="38">
        <v>1914.4333333333334</v>
      </c>
      <c r="H122" s="38">
        <v>2016.2333333333336</v>
      </c>
      <c r="I122" s="38">
        <v>2034.7666666666669</v>
      </c>
      <c r="J122" s="38">
        <v>2067.1333333333337</v>
      </c>
      <c r="K122" s="31">
        <v>2002.4</v>
      </c>
      <c r="L122" s="31">
        <v>1951.5</v>
      </c>
      <c r="M122" s="31">
        <v>4.22079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2497.1999999999998</v>
      </c>
      <c r="D123" s="38">
        <v>2481.3333333333335</v>
      </c>
      <c r="E123" s="38">
        <v>2455.8666666666668</v>
      </c>
      <c r="F123" s="38">
        <v>2414.5333333333333</v>
      </c>
      <c r="G123" s="38">
        <v>2389.0666666666666</v>
      </c>
      <c r="H123" s="38">
        <v>2522.666666666667</v>
      </c>
      <c r="I123" s="38">
        <v>2548.1333333333332</v>
      </c>
      <c r="J123" s="38">
        <v>2589.4666666666672</v>
      </c>
      <c r="K123" s="31">
        <v>2506.8000000000002</v>
      </c>
      <c r="L123" s="31">
        <v>2440</v>
      </c>
      <c r="M123" s="31">
        <v>2.1412900000000001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658</v>
      </c>
      <c r="D124" s="38">
        <v>659.26666666666677</v>
      </c>
      <c r="E124" s="38">
        <v>652.88333333333355</v>
      </c>
      <c r="F124" s="38">
        <v>647.76666666666677</v>
      </c>
      <c r="G124" s="38">
        <v>641.38333333333355</v>
      </c>
      <c r="H124" s="38">
        <v>664.38333333333355</v>
      </c>
      <c r="I124" s="38">
        <v>670.76666666666677</v>
      </c>
      <c r="J124" s="38">
        <v>675.88333333333355</v>
      </c>
      <c r="K124" s="31">
        <v>665.65</v>
      </c>
      <c r="L124" s="31">
        <v>654.15</v>
      </c>
      <c r="M124" s="31">
        <v>11.104229999999999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1070.2</v>
      </c>
      <c r="D125" s="38">
        <v>1063.0833333333333</v>
      </c>
      <c r="E125" s="38">
        <v>1054.1666666666665</v>
      </c>
      <c r="F125" s="38">
        <v>1038.1333333333332</v>
      </c>
      <c r="G125" s="38">
        <v>1029.2166666666665</v>
      </c>
      <c r="H125" s="38">
        <v>1079.1166666666666</v>
      </c>
      <c r="I125" s="38">
        <v>1088.0333333333331</v>
      </c>
      <c r="J125" s="38">
        <v>1104.0666666666666</v>
      </c>
      <c r="K125" s="31">
        <v>1072</v>
      </c>
      <c r="L125" s="31">
        <v>1047.05</v>
      </c>
      <c r="M125" s="31">
        <v>2.0038399999999998</v>
      </c>
      <c r="N125" s="1"/>
      <c r="O125" s="1"/>
    </row>
    <row r="126" spans="1:15" ht="12.75" customHeight="1">
      <c r="A126" s="33">
        <v>116</v>
      </c>
      <c r="B126" s="58" t="s">
        <v>863</v>
      </c>
      <c r="C126" s="31">
        <v>4887.75</v>
      </c>
      <c r="D126" s="38">
        <v>4859.8166666666666</v>
      </c>
      <c r="E126" s="38">
        <v>4803.6333333333332</v>
      </c>
      <c r="F126" s="38">
        <v>4719.5166666666664</v>
      </c>
      <c r="G126" s="38">
        <v>4663.333333333333</v>
      </c>
      <c r="H126" s="38">
        <v>4943.9333333333334</v>
      </c>
      <c r="I126" s="38">
        <v>5000.1166666666659</v>
      </c>
      <c r="J126" s="38">
        <v>5084.2333333333336</v>
      </c>
      <c r="K126" s="31">
        <v>4916</v>
      </c>
      <c r="L126" s="31">
        <v>4775.7</v>
      </c>
      <c r="M126" s="31">
        <v>0.29270000000000002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1398.1</v>
      </c>
      <c r="D127" s="38">
        <v>1393.4333333333334</v>
      </c>
      <c r="E127" s="38">
        <v>1386.8666666666668</v>
      </c>
      <c r="F127" s="38">
        <v>1375.6333333333334</v>
      </c>
      <c r="G127" s="38">
        <v>1369.0666666666668</v>
      </c>
      <c r="H127" s="38">
        <v>1404.6666666666667</v>
      </c>
      <c r="I127" s="38">
        <v>1411.2333333333333</v>
      </c>
      <c r="J127" s="38">
        <v>1422.4666666666667</v>
      </c>
      <c r="K127" s="31">
        <v>1400</v>
      </c>
      <c r="L127" s="31">
        <v>1382.2</v>
      </c>
      <c r="M127" s="31">
        <v>0.52458000000000005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3887.15</v>
      </c>
      <c r="D128" s="38">
        <v>3859.0166666666664</v>
      </c>
      <c r="E128" s="38">
        <v>3808.1333333333328</v>
      </c>
      <c r="F128" s="38">
        <v>3729.1166666666663</v>
      </c>
      <c r="G128" s="38">
        <v>3678.2333333333327</v>
      </c>
      <c r="H128" s="38">
        <v>3938.0333333333328</v>
      </c>
      <c r="I128" s="38">
        <v>3988.9166666666661</v>
      </c>
      <c r="J128" s="38">
        <v>4067.9333333333329</v>
      </c>
      <c r="K128" s="31">
        <v>3909.9</v>
      </c>
      <c r="L128" s="31">
        <v>3780</v>
      </c>
      <c r="M128" s="31">
        <v>0.17065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282.7</v>
      </c>
      <c r="D129" s="38">
        <v>288.10000000000002</v>
      </c>
      <c r="E129" s="38">
        <v>276.20000000000005</v>
      </c>
      <c r="F129" s="38">
        <v>269.70000000000005</v>
      </c>
      <c r="G129" s="38">
        <v>257.80000000000007</v>
      </c>
      <c r="H129" s="38">
        <v>294.60000000000002</v>
      </c>
      <c r="I129" s="38">
        <v>306.5</v>
      </c>
      <c r="J129" s="38">
        <v>313</v>
      </c>
      <c r="K129" s="31">
        <v>300</v>
      </c>
      <c r="L129" s="31">
        <v>281.60000000000002</v>
      </c>
      <c r="M129" s="31">
        <v>81.692260000000005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303.64999999999998</v>
      </c>
      <c r="D130" s="38">
        <v>305.68333333333334</v>
      </c>
      <c r="E130" s="38">
        <v>298.01666666666665</v>
      </c>
      <c r="F130" s="38">
        <v>292.38333333333333</v>
      </c>
      <c r="G130" s="38">
        <v>284.71666666666664</v>
      </c>
      <c r="H130" s="38">
        <v>311.31666666666666</v>
      </c>
      <c r="I130" s="38">
        <v>318.98333333333329</v>
      </c>
      <c r="J130" s="38">
        <v>324.61666666666667</v>
      </c>
      <c r="K130" s="31">
        <v>313.35000000000002</v>
      </c>
      <c r="L130" s="31">
        <v>300.05</v>
      </c>
      <c r="M130" s="31">
        <v>3.4555799999999999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1729.85</v>
      </c>
      <c r="D131" s="38">
        <v>1733.25</v>
      </c>
      <c r="E131" s="38">
        <v>1711.6</v>
      </c>
      <c r="F131" s="38">
        <v>1693.35</v>
      </c>
      <c r="G131" s="38">
        <v>1671.6999999999998</v>
      </c>
      <c r="H131" s="38">
        <v>1751.5</v>
      </c>
      <c r="I131" s="38">
        <v>1773.15</v>
      </c>
      <c r="J131" s="38">
        <v>1791.4</v>
      </c>
      <c r="K131" s="31">
        <v>1754.9</v>
      </c>
      <c r="L131" s="31">
        <v>1715</v>
      </c>
      <c r="M131" s="31">
        <v>9.6879799999999996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1529.75</v>
      </c>
      <c r="D132" s="38">
        <v>1545.9666666666665</v>
      </c>
      <c r="E132" s="38">
        <v>1507.833333333333</v>
      </c>
      <c r="F132" s="38">
        <v>1485.9166666666665</v>
      </c>
      <c r="G132" s="38">
        <v>1447.7833333333331</v>
      </c>
      <c r="H132" s="38">
        <v>1567.883333333333</v>
      </c>
      <c r="I132" s="38">
        <v>1606.0166666666667</v>
      </c>
      <c r="J132" s="38">
        <v>1627.9333333333329</v>
      </c>
      <c r="K132" s="31">
        <v>1584.1</v>
      </c>
      <c r="L132" s="31">
        <v>1524.05</v>
      </c>
      <c r="M132" s="31">
        <v>2.1222799999999999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565.35</v>
      </c>
      <c r="D133" s="38">
        <v>563.73333333333335</v>
      </c>
      <c r="E133" s="38">
        <v>561.11666666666667</v>
      </c>
      <c r="F133" s="38">
        <v>556.88333333333333</v>
      </c>
      <c r="G133" s="38">
        <v>554.26666666666665</v>
      </c>
      <c r="H133" s="38">
        <v>567.9666666666667</v>
      </c>
      <c r="I133" s="38">
        <v>570.58333333333348</v>
      </c>
      <c r="J133" s="38">
        <v>574.81666666666672</v>
      </c>
      <c r="K133" s="31">
        <v>566.35</v>
      </c>
      <c r="L133" s="31">
        <v>559.5</v>
      </c>
      <c r="M133" s="31">
        <v>6.4103199999999996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1902.1</v>
      </c>
      <c r="D134" s="38">
        <v>1896.05</v>
      </c>
      <c r="E134" s="38">
        <v>1883.05</v>
      </c>
      <c r="F134" s="38">
        <v>1864</v>
      </c>
      <c r="G134" s="38">
        <v>1851</v>
      </c>
      <c r="H134" s="38">
        <v>1915.1</v>
      </c>
      <c r="I134" s="38">
        <v>1928.1</v>
      </c>
      <c r="J134" s="38">
        <v>1947.1499999999999</v>
      </c>
      <c r="K134" s="31">
        <v>1909.05</v>
      </c>
      <c r="L134" s="31">
        <v>1877</v>
      </c>
      <c r="M134" s="31">
        <v>3.70078</v>
      </c>
      <c r="N134" s="1"/>
      <c r="O134" s="1"/>
    </row>
    <row r="135" spans="1:15" ht="12.75" customHeight="1">
      <c r="A135" s="33">
        <v>125</v>
      </c>
      <c r="B135" s="58" t="s">
        <v>864</v>
      </c>
      <c r="C135" s="31">
        <v>2164.85</v>
      </c>
      <c r="D135" s="38">
        <v>2146.6166666666668</v>
      </c>
      <c r="E135" s="38">
        <v>2118.2333333333336</v>
      </c>
      <c r="F135" s="38">
        <v>2071.6166666666668</v>
      </c>
      <c r="G135" s="38">
        <v>2043.2333333333336</v>
      </c>
      <c r="H135" s="38">
        <v>2193.2333333333336</v>
      </c>
      <c r="I135" s="38">
        <v>2221.6166666666668</v>
      </c>
      <c r="J135" s="38">
        <v>2268.2333333333336</v>
      </c>
      <c r="K135" s="31">
        <v>2175</v>
      </c>
      <c r="L135" s="31">
        <v>2100</v>
      </c>
      <c r="M135" s="31">
        <v>2.94814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908.6</v>
      </c>
      <c r="D136" s="38">
        <v>902.6</v>
      </c>
      <c r="E136" s="38">
        <v>893.2</v>
      </c>
      <c r="F136" s="38">
        <v>877.80000000000007</v>
      </c>
      <c r="G136" s="38">
        <v>868.40000000000009</v>
      </c>
      <c r="H136" s="38">
        <v>918</v>
      </c>
      <c r="I136" s="38">
        <v>927.39999999999986</v>
      </c>
      <c r="J136" s="38">
        <v>942.8</v>
      </c>
      <c r="K136" s="31">
        <v>912</v>
      </c>
      <c r="L136" s="31">
        <v>887.2</v>
      </c>
      <c r="M136" s="31">
        <v>0.46887000000000001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538.54999999999995</v>
      </c>
      <c r="D137" s="38">
        <v>541.68333333333328</v>
      </c>
      <c r="E137" s="38">
        <v>534.61666666666656</v>
      </c>
      <c r="F137" s="38">
        <v>530.68333333333328</v>
      </c>
      <c r="G137" s="38">
        <v>523.61666666666656</v>
      </c>
      <c r="H137" s="38">
        <v>545.61666666666656</v>
      </c>
      <c r="I137" s="38">
        <v>552.68333333333339</v>
      </c>
      <c r="J137" s="38">
        <v>556.61666666666656</v>
      </c>
      <c r="K137" s="31">
        <v>548.75</v>
      </c>
      <c r="L137" s="31">
        <v>537.75</v>
      </c>
      <c r="M137" s="31">
        <v>2.7852100000000002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2043</v>
      </c>
      <c r="D138" s="38">
        <v>2039.8999999999999</v>
      </c>
      <c r="E138" s="38">
        <v>2031.1</v>
      </c>
      <c r="F138" s="38">
        <v>2019.2</v>
      </c>
      <c r="G138" s="38">
        <v>2010.4</v>
      </c>
      <c r="H138" s="38">
        <v>2051.7999999999997</v>
      </c>
      <c r="I138" s="38">
        <v>2060.5999999999995</v>
      </c>
      <c r="J138" s="38">
        <v>2072.4999999999995</v>
      </c>
      <c r="K138" s="31">
        <v>2048.6999999999998</v>
      </c>
      <c r="L138" s="31">
        <v>2028</v>
      </c>
      <c r="M138" s="31">
        <v>1.50722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420.1</v>
      </c>
      <c r="D139" s="38">
        <v>418.40000000000003</v>
      </c>
      <c r="E139" s="38">
        <v>414.20000000000005</v>
      </c>
      <c r="F139" s="38">
        <v>408.3</v>
      </c>
      <c r="G139" s="38">
        <v>404.1</v>
      </c>
      <c r="H139" s="38">
        <v>424.30000000000007</v>
      </c>
      <c r="I139" s="38">
        <v>428.5</v>
      </c>
      <c r="J139" s="38">
        <v>434.40000000000009</v>
      </c>
      <c r="K139" s="31">
        <v>422.6</v>
      </c>
      <c r="L139" s="31">
        <v>412.5</v>
      </c>
      <c r="M139" s="31">
        <v>9.5003600000000006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182.75</v>
      </c>
      <c r="D140" s="38">
        <v>182.41666666666666</v>
      </c>
      <c r="E140" s="38">
        <v>181.33333333333331</v>
      </c>
      <c r="F140" s="38">
        <v>179.91666666666666</v>
      </c>
      <c r="G140" s="38">
        <v>178.83333333333331</v>
      </c>
      <c r="H140" s="38">
        <v>183.83333333333331</v>
      </c>
      <c r="I140" s="38">
        <v>184.91666666666663</v>
      </c>
      <c r="J140" s="38">
        <v>186.33333333333331</v>
      </c>
      <c r="K140" s="31">
        <v>183.5</v>
      </c>
      <c r="L140" s="31">
        <v>181</v>
      </c>
      <c r="M140" s="31">
        <v>13.830080000000001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199.45</v>
      </c>
      <c r="D141" s="38">
        <v>198.61666666666665</v>
      </c>
      <c r="E141" s="38">
        <v>196.2833333333333</v>
      </c>
      <c r="F141" s="38">
        <v>193.11666666666665</v>
      </c>
      <c r="G141" s="38">
        <v>190.7833333333333</v>
      </c>
      <c r="H141" s="38">
        <v>201.7833333333333</v>
      </c>
      <c r="I141" s="38">
        <v>204.11666666666662</v>
      </c>
      <c r="J141" s="38">
        <v>207.2833333333333</v>
      </c>
      <c r="K141" s="31">
        <v>200.95</v>
      </c>
      <c r="L141" s="31">
        <v>195.45</v>
      </c>
      <c r="M141" s="31">
        <v>13.847020000000001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3712.1</v>
      </c>
      <c r="D142" s="38">
        <v>3701.7000000000003</v>
      </c>
      <c r="E142" s="38">
        <v>3663.4000000000005</v>
      </c>
      <c r="F142" s="38">
        <v>3614.7000000000003</v>
      </c>
      <c r="G142" s="38">
        <v>3576.4000000000005</v>
      </c>
      <c r="H142" s="38">
        <v>3750.4000000000005</v>
      </c>
      <c r="I142" s="38">
        <v>3788.7000000000007</v>
      </c>
      <c r="J142" s="38">
        <v>3837.4000000000005</v>
      </c>
      <c r="K142" s="31">
        <v>3740</v>
      </c>
      <c r="L142" s="31">
        <v>3653</v>
      </c>
      <c r="M142" s="31">
        <v>6.3260100000000001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4753.1000000000004</v>
      </c>
      <c r="D143" s="38">
        <v>4702.7</v>
      </c>
      <c r="E143" s="38">
        <v>4635.3999999999996</v>
      </c>
      <c r="F143" s="38">
        <v>4517.7</v>
      </c>
      <c r="G143" s="38">
        <v>4450.3999999999996</v>
      </c>
      <c r="H143" s="38">
        <v>4820.3999999999996</v>
      </c>
      <c r="I143" s="38">
        <v>4887.7000000000007</v>
      </c>
      <c r="J143" s="38">
        <v>5005.3999999999996</v>
      </c>
      <c r="K143" s="31">
        <v>4770</v>
      </c>
      <c r="L143" s="31">
        <v>4585</v>
      </c>
      <c r="M143" s="31">
        <v>5.5132599999999998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478.05</v>
      </c>
      <c r="D144" s="38">
        <v>474.31666666666666</v>
      </c>
      <c r="E144" s="38">
        <v>469.0333333333333</v>
      </c>
      <c r="F144" s="38">
        <v>460.01666666666665</v>
      </c>
      <c r="G144" s="38">
        <v>454.73333333333329</v>
      </c>
      <c r="H144" s="38">
        <v>483.33333333333331</v>
      </c>
      <c r="I144" s="38">
        <v>488.61666666666673</v>
      </c>
      <c r="J144" s="38">
        <v>497.63333333333333</v>
      </c>
      <c r="K144" s="31">
        <v>479.6</v>
      </c>
      <c r="L144" s="31">
        <v>465.3</v>
      </c>
      <c r="M144" s="31">
        <v>26.44594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2282.15</v>
      </c>
      <c r="D145" s="38">
        <v>2271.1666666666665</v>
      </c>
      <c r="E145" s="38">
        <v>2247.833333333333</v>
      </c>
      <c r="F145" s="38">
        <v>2213.5166666666664</v>
      </c>
      <c r="G145" s="38">
        <v>2190.1833333333329</v>
      </c>
      <c r="H145" s="38">
        <v>2305.4833333333331</v>
      </c>
      <c r="I145" s="38">
        <v>2328.8166666666662</v>
      </c>
      <c r="J145" s="38">
        <v>2363.1333333333332</v>
      </c>
      <c r="K145" s="31">
        <v>2294.5</v>
      </c>
      <c r="L145" s="31">
        <v>2236.85</v>
      </c>
      <c r="M145" s="31">
        <v>1.8213299999999999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5857.85</v>
      </c>
      <c r="D146" s="38">
        <v>5840.7833333333328</v>
      </c>
      <c r="E146" s="38">
        <v>5792.0666666666657</v>
      </c>
      <c r="F146" s="38">
        <v>5726.2833333333328</v>
      </c>
      <c r="G146" s="38">
        <v>5677.5666666666657</v>
      </c>
      <c r="H146" s="38">
        <v>5906.5666666666657</v>
      </c>
      <c r="I146" s="38">
        <v>5955.2833333333328</v>
      </c>
      <c r="J146" s="38">
        <v>6021.0666666666657</v>
      </c>
      <c r="K146" s="31">
        <v>5889.5</v>
      </c>
      <c r="L146" s="31">
        <v>5775</v>
      </c>
      <c r="M146" s="31">
        <v>8.6165299999999991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465.05</v>
      </c>
      <c r="D147" s="38">
        <v>463.65000000000003</v>
      </c>
      <c r="E147" s="38">
        <v>459.40000000000009</v>
      </c>
      <c r="F147" s="38">
        <v>453.75000000000006</v>
      </c>
      <c r="G147" s="38">
        <v>449.50000000000011</v>
      </c>
      <c r="H147" s="38">
        <v>469.30000000000007</v>
      </c>
      <c r="I147" s="38">
        <v>473.54999999999995</v>
      </c>
      <c r="J147" s="38">
        <v>479.20000000000005</v>
      </c>
      <c r="K147" s="31">
        <v>467.9</v>
      </c>
      <c r="L147" s="31">
        <v>458</v>
      </c>
      <c r="M147" s="31">
        <v>1.7913600000000001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39.6</v>
      </c>
      <c r="D148" s="38">
        <v>39.800000000000004</v>
      </c>
      <c r="E148" s="38">
        <v>39.300000000000011</v>
      </c>
      <c r="F148" s="38">
        <v>39.000000000000007</v>
      </c>
      <c r="G148" s="38">
        <v>38.500000000000014</v>
      </c>
      <c r="H148" s="38">
        <v>40.100000000000009</v>
      </c>
      <c r="I148" s="38">
        <v>40.599999999999994</v>
      </c>
      <c r="J148" s="38">
        <v>40.900000000000006</v>
      </c>
      <c r="K148" s="31">
        <v>40.299999999999997</v>
      </c>
      <c r="L148" s="31">
        <v>39.5</v>
      </c>
      <c r="M148" s="31">
        <v>166.75855000000001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1642.8</v>
      </c>
      <c r="D149" s="38">
        <v>1656.6666666666667</v>
      </c>
      <c r="E149" s="38">
        <v>1615.1333333333334</v>
      </c>
      <c r="F149" s="38">
        <v>1587.4666666666667</v>
      </c>
      <c r="G149" s="38">
        <v>1545.9333333333334</v>
      </c>
      <c r="H149" s="38">
        <v>1684.3333333333335</v>
      </c>
      <c r="I149" s="38">
        <v>1725.8666666666668</v>
      </c>
      <c r="J149" s="38">
        <v>1753.5333333333335</v>
      </c>
      <c r="K149" s="31">
        <v>1698.2</v>
      </c>
      <c r="L149" s="31">
        <v>1629</v>
      </c>
      <c r="M149" s="31">
        <v>0.58672000000000002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3327.2</v>
      </c>
      <c r="D150" s="38">
        <v>3320.0833333333335</v>
      </c>
      <c r="E150" s="38">
        <v>3293.2166666666672</v>
      </c>
      <c r="F150" s="38">
        <v>3259.2333333333336</v>
      </c>
      <c r="G150" s="38">
        <v>3232.3666666666672</v>
      </c>
      <c r="H150" s="38">
        <v>3354.0666666666671</v>
      </c>
      <c r="I150" s="38">
        <v>3380.9333333333329</v>
      </c>
      <c r="J150" s="38">
        <v>3414.916666666667</v>
      </c>
      <c r="K150" s="31">
        <v>3346.95</v>
      </c>
      <c r="L150" s="31">
        <v>3286.1</v>
      </c>
      <c r="M150" s="31">
        <v>5.0227199999999996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211.35</v>
      </c>
      <c r="D151" s="38">
        <v>209.44999999999996</v>
      </c>
      <c r="E151" s="38">
        <v>206.94999999999993</v>
      </c>
      <c r="F151" s="38">
        <v>202.54999999999998</v>
      </c>
      <c r="G151" s="38">
        <v>200.04999999999995</v>
      </c>
      <c r="H151" s="38">
        <v>213.84999999999991</v>
      </c>
      <c r="I151" s="38">
        <v>216.34999999999997</v>
      </c>
      <c r="J151" s="38">
        <v>220.74999999999989</v>
      </c>
      <c r="K151" s="31">
        <v>211.95</v>
      </c>
      <c r="L151" s="31">
        <v>205.05</v>
      </c>
      <c r="M151" s="31">
        <v>3.59158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488.5</v>
      </c>
      <c r="D152" s="38">
        <v>488.66666666666669</v>
      </c>
      <c r="E152" s="38">
        <v>483.83333333333337</v>
      </c>
      <c r="F152" s="38">
        <v>479.16666666666669</v>
      </c>
      <c r="G152" s="38">
        <v>474.33333333333337</v>
      </c>
      <c r="H152" s="38">
        <v>493.33333333333337</v>
      </c>
      <c r="I152" s="38">
        <v>498.16666666666674</v>
      </c>
      <c r="J152" s="38">
        <v>502.83333333333337</v>
      </c>
      <c r="K152" s="31">
        <v>493.5</v>
      </c>
      <c r="L152" s="31">
        <v>484</v>
      </c>
      <c r="M152" s="31">
        <v>2.4537499999999999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509.55</v>
      </c>
      <c r="D153" s="38">
        <v>511.63333333333338</v>
      </c>
      <c r="E153" s="38">
        <v>503.11666666666679</v>
      </c>
      <c r="F153" s="38">
        <v>496.68333333333339</v>
      </c>
      <c r="G153" s="38">
        <v>488.1666666666668</v>
      </c>
      <c r="H153" s="38">
        <v>518.06666666666683</v>
      </c>
      <c r="I153" s="38">
        <v>526.58333333333326</v>
      </c>
      <c r="J153" s="38">
        <v>533.01666666666677</v>
      </c>
      <c r="K153" s="31">
        <v>520.15</v>
      </c>
      <c r="L153" s="31">
        <v>505.2</v>
      </c>
      <c r="M153" s="31">
        <v>2.9407800000000002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1606.9</v>
      </c>
      <c r="D154" s="38">
        <v>1618.2666666666667</v>
      </c>
      <c r="E154" s="38">
        <v>1583.9333333333334</v>
      </c>
      <c r="F154" s="38">
        <v>1560.9666666666667</v>
      </c>
      <c r="G154" s="38">
        <v>1526.6333333333334</v>
      </c>
      <c r="H154" s="38">
        <v>1641.2333333333333</v>
      </c>
      <c r="I154" s="38">
        <v>1675.5666666666668</v>
      </c>
      <c r="J154" s="38">
        <v>1698.5333333333333</v>
      </c>
      <c r="K154" s="31">
        <v>1652.6</v>
      </c>
      <c r="L154" s="31">
        <v>1595.3</v>
      </c>
      <c r="M154" s="31">
        <v>0.28178999999999998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148.5</v>
      </c>
      <c r="D155" s="38">
        <v>149.43333333333331</v>
      </c>
      <c r="E155" s="38">
        <v>146.71666666666661</v>
      </c>
      <c r="F155" s="38">
        <v>144.93333333333331</v>
      </c>
      <c r="G155" s="38">
        <v>142.21666666666661</v>
      </c>
      <c r="H155" s="38">
        <v>151.21666666666661</v>
      </c>
      <c r="I155" s="38">
        <v>153.93333333333331</v>
      </c>
      <c r="J155" s="38">
        <v>155.71666666666661</v>
      </c>
      <c r="K155" s="31">
        <v>152.15</v>
      </c>
      <c r="L155" s="31">
        <v>147.65</v>
      </c>
      <c r="M155" s="31">
        <v>23.32009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196.4</v>
      </c>
      <c r="D156" s="38">
        <v>197.08333333333334</v>
      </c>
      <c r="E156" s="38">
        <v>194.36666666666667</v>
      </c>
      <c r="F156" s="38">
        <v>192.33333333333334</v>
      </c>
      <c r="G156" s="38">
        <v>189.61666666666667</v>
      </c>
      <c r="H156" s="38">
        <v>199.11666666666667</v>
      </c>
      <c r="I156" s="38">
        <v>201.83333333333331</v>
      </c>
      <c r="J156" s="38">
        <v>203.86666666666667</v>
      </c>
      <c r="K156" s="31">
        <v>199.8</v>
      </c>
      <c r="L156" s="31">
        <v>195.05</v>
      </c>
      <c r="M156" s="31">
        <v>6.9855200000000002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85.4</v>
      </c>
      <c r="D157" s="38">
        <v>85.216666666666654</v>
      </c>
      <c r="E157" s="38">
        <v>84.383333333333312</v>
      </c>
      <c r="F157" s="38">
        <v>83.36666666666666</v>
      </c>
      <c r="G157" s="38">
        <v>82.533333333333317</v>
      </c>
      <c r="H157" s="38">
        <v>86.233333333333306</v>
      </c>
      <c r="I157" s="38">
        <v>87.066666666666649</v>
      </c>
      <c r="J157" s="38">
        <v>88.0833333333333</v>
      </c>
      <c r="K157" s="31">
        <v>86.05</v>
      </c>
      <c r="L157" s="31">
        <v>84.2</v>
      </c>
      <c r="M157" s="31">
        <v>30.375019999999999</v>
      </c>
      <c r="N157" s="1"/>
      <c r="O157" s="1"/>
    </row>
    <row r="158" spans="1:15" ht="12.75" customHeight="1">
      <c r="A158" s="33">
        <v>148</v>
      </c>
      <c r="B158" s="58" t="s">
        <v>865</v>
      </c>
      <c r="C158" s="31">
        <v>810</v>
      </c>
      <c r="D158" s="38">
        <v>814.7166666666667</v>
      </c>
      <c r="E158" s="38">
        <v>800.28333333333342</v>
      </c>
      <c r="F158" s="38">
        <v>790.56666666666672</v>
      </c>
      <c r="G158" s="38">
        <v>776.13333333333344</v>
      </c>
      <c r="H158" s="38">
        <v>824.43333333333339</v>
      </c>
      <c r="I158" s="38">
        <v>838.86666666666679</v>
      </c>
      <c r="J158" s="38">
        <v>848.58333333333337</v>
      </c>
      <c r="K158" s="31">
        <v>829.15</v>
      </c>
      <c r="L158" s="31">
        <v>805</v>
      </c>
      <c r="M158" s="31">
        <v>0.33267999999999998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2702.9</v>
      </c>
      <c r="D159" s="38">
        <v>2654.4833333333336</v>
      </c>
      <c r="E159" s="38">
        <v>2595.0166666666673</v>
      </c>
      <c r="F159" s="38">
        <v>2487.1333333333337</v>
      </c>
      <c r="G159" s="38">
        <v>2427.6666666666674</v>
      </c>
      <c r="H159" s="38">
        <v>2762.3666666666672</v>
      </c>
      <c r="I159" s="38">
        <v>2821.8333333333335</v>
      </c>
      <c r="J159" s="38">
        <v>2929.7166666666672</v>
      </c>
      <c r="K159" s="31">
        <v>2713.95</v>
      </c>
      <c r="L159" s="31">
        <v>2546.6</v>
      </c>
      <c r="M159" s="31">
        <v>5.9319100000000002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267.2</v>
      </c>
      <c r="D160" s="38">
        <v>265.65000000000003</v>
      </c>
      <c r="E160" s="38">
        <v>263.30000000000007</v>
      </c>
      <c r="F160" s="38">
        <v>259.40000000000003</v>
      </c>
      <c r="G160" s="38">
        <v>257.05000000000007</v>
      </c>
      <c r="H160" s="38">
        <v>269.55000000000007</v>
      </c>
      <c r="I160" s="38">
        <v>271.90000000000009</v>
      </c>
      <c r="J160" s="38">
        <v>275.80000000000007</v>
      </c>
      <c r="K160" s="31">
        <v>268</v>
      </c>
      <c r="L160" s="31">
        <v>261.75</v>
      </c>
      <c r="M160" s="31">
        <v>16.44032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399.05</v>
      </c>
      <c r="D161" s="38">
        <v>400.8</v>
      </c>
      <c r="E161" s="38">
        <v>395.65000000000003</v>
      </c>
      <c r="F161" s="38">
        <v>392.25</v>
      </c>
      <c r="G161" s="38">
        <v>387.1</v>
      </c>
      <c r="H161" s="38">
        <v>404.20000000000005</v>
      </c>
      <c r="I161" s="38">
        <v>409.35</v>
      </c>
      <c r="J161" s="38">
        <v>412.75000000000006</v>
      </c>
      <c r="K161" s="31">
        <v>405.95</v>
      </c>
      <c r="L161" s="31">
        <v>397.4</v>
      </c>
      <c r="M161" s="31">
        <v>3.3065699999999998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132.19999999999999</v>
      </c>
      <c r="D162" s="38">
        <v>132.43333333333334</v>
      </c>
      <c r="E162" s="38">
        <v>131.46666666666667</v>
      </c>
      <c r="F162" s="38">
        <v>130.73333333333332</v>
      </c>
      <c r="G162" s="38">
        <v>129.76666666666665</v>
      </c>
      <c r="H162" s="38">
        <v>133.16666666666669</v>
      </c>
      <c r="I162" s="38">
        <v>134.13333333333338</v>
      </c>
      <c r="J162" s="38">
        <v>134.8666666666667</v>
      </c>
      <c r="K162" s="31">
        <v>133.4</v>
      </c>
      <c r="L162" s="31">
        <v>131.69999999999999</v>
      </c>
      <c r="M162" s="31">
        <v>113.29622999999999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455.2</v>
      </c>
      <c r="D163" s="38">
        <v>442.95</v>
      </c>
      <c r="E163" s="38">
        <v>425.4</v>
      </c>
      <c r="F163" s="38">
        <v>395.59999999999997</v>
      </c>
      <c r="G163" s="38">
        <v>378.04999999999995</v>
      </c>
      <c r="H163" s="38">
        <v>472.75</v>
      </c>
      <c r="I163" s="38">
        <v>490.30000000000007</v>
      </c>
      <c r="J163" s="38">
        <v>520.1</v>
      </c>
      <c r="K163" s="31">
        <v>460.5</v>
      </c>
      <c r="L163" s="31">
        <v>413.15</v>
      </c>
      <c r="M163" s="31">
        <v>19.890750000000001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4579.55</v>
      </c>
      <c r="D164" s="38">
        <v>4585.166666666667</v>
      </c>
      <c r="E164" s="38">
        <v>4560.3833333333341</v>
      </c>
      <c r="F164" s="38">
        <v>4541.2166666666672</v>
      </c>
      <c r="G164" s="38">
        <v>4516.4333333333343</v>
      </c>
      <c r="H164" s="38">
        <v>4604.3333333333339</v>
      </c>
      <c r="I164" s="38">
        <v>4629.1166666666668</v>
      </c>
      <c r="J164" s="38">
        <v>4648.2833333333338</v>
      </c>
      <c r="K164" s="31">
        <v>4609.95</v>
      </c>
      <c r="L164" s="31">
        <v>4566</v>
      </c>
      <c r="M164" s="31">
        <v>0.12267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1025.1500000000001</v>
      </c>
      <c r="D165" s="38">
        <v>1029.3499999999999</v>
      </c>
      <c r="E165" s="38">
        <v>989.14999999999986</v>
      </c>
      <c r="F165" s="38">
        <v>953.15</v>
      </c>
      <c r="G165" s="38">
        <v>912.94999999999993</v>
      </c>
      <c r="H165" s="38">
        <v>1065.3499999999999</v>
      </c>
      <c r="I165" s="38">
        <v>1105.5499999999997</v>
      </c>
      <c r="J165" s="38">
        <v>1141.5499999999997</v>
      </c>
      <c r="K165" s="31">
        <v>1069.55</v>
      </c>
      <c r="L165" s="31">
        <v>993.35</v>
      </c>
      <c r="M165" s="31">
        <v>6.30185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207.1</v>
      </c>
      <c r="D166" s="38">
        <v>208.88333333333333</v>
      </c>
      <c r="E166" s="38">
        <v>204.46666666666664</v>
      </c>
      <c r="F166" s="38">
        <v>201.83333333333331</v>
      </c>
      <c r="G166" s="38">
        <v>197.41666666666663</v>
      </c>
      <c r="H166" s="38">
        <v>211.51666666666665</v>
      </c>
      <c r="I166" s="38">
        <v>215.93333333333334</v>
      </c>
      <c r="J166" s="38">
        <v>218.56666666666666</v>
      </c>
      <c r="K166" s="31">
        <v>213.3</v>
      </c>
      <c r="L166" s="31">
        <v>206.25</v>
      </c>
      <c r="M166" s="31">
        <v>8.1440800000000007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148.25</v>
      </c>
      <c r="D167" s="38">
        <v>147.88333333333333</v>
      </c>
      <c r="E167" s="38">
        <v>145.96666666666664</v>
      </c>
      <c r="F167" s="38">
        <v>143.68333333333331</v>
      </c>
      <c r="G167" s="38">
        <v>141.76666666666662</v>
      </c>
      <c r="H167" s="38">
        <v>150.16666666666666</v>
      </c>
      <c r="I167" s="38">
        <v>152.08333333333334</v>
      </c>
      <c r="J167" s="38">
        <v>154.36666666666667</v>
      </c>
      <c r="K167" s="31">
        <v>149.80000000000001</v>
      </c>
      <c r="L167" s="31">
        <v>145.6</v>
      </c>
      <c r="M167" s="31">
        <v>12.66184</v>
      </c>
      <c r="N167" s="1"/>
      <c r="O167" s="1"/>
    </row>
    <row r="168" spans="1:15" ht="12.75" customHeight="1">
      <c r="A168" s="33">
        <v>158</v>
      </c>
      <c r="B168" s="58" t="s">
        <v>866</v>
      </c>
      <c r="C168" s="31">
        <v>800.5</v>
      </c>
      <c r="D168" s="38">
        <v>803.83333333333337</v>
      </c>
      <c r="E168" s="38">
        <v>782.2166666666667</v>
      </c>
      <c r="F168" s="38">
        <v>763.93333333333328</v>
      </c>
      <c r="G168" s="38">
        <v>742.31666666666661</v>
      </c>
      <c r="H168" s="38">
        <v>822.11666666666679</v>
      </c>
      <c r="I168" s="38">
        <v>843.73333333333335</v>
      </c>
      <c r="J168" s="38">
        <v>862.01666666666688</v>
      </c>
      <c r="K168" s="31">
        <v>825.45</v>
      </c>
      <c r="L168" s="31">
        <v>785.55</v>
      </c>
      <c r="M168" s="31">
        <v>5.7004900000000003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319.7</v>
      </c>
      <c r="D169" s="38">
        <v>317.18333333333334</v>
      </c>
      <c r="E169" s="38">
        <v>313.41666666666669</v>
      </c>
      <c r="F169" s="38">
        <v>307.13333333333333</v>
      </c>
      <c r="G169" s="38">
        <v>303.36666666666667</v>
      </c>
      <c r="H169" s="38">
        <v>323.4666666666667</v>
      </c>
      <c r="I169" s="38">
        <v>327.23333333333335</v>
      </c>
      <c r="J169" s="38">
        <v>333.51666666666671</v>
      </c>
      <c r="K169" s="31">
        <v>320.95</v>
      </c>
      <c r="L169" s="31">
        <v>310.89999999999998</v>
      </c>
      <c r="M169" s="31">
        <v>11.078279999999999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132.05000000000001</v>
      </c>
      <c r="D170" s="38">
        <v>133.63333333333333</v>
      </c>
      <c r="E170" s="38">
        <v>129.91666666666666</v>
      </c>
      <c r="F170" s="38">
        <v>127.78333333333333</v>
      </c>
      <c r="G170" s="38">
        <v>124.06666666666666</v>
      </c>
      <c r="H170" s="38">
        <v>135.76666666666665</v>
      </c>
      <c r="I170" s="38">
        <v>139.48333333333335</v>
      </c>
      <c r="J170" s="38">
        <v>141.61666666666665</v>
      </c>
      <c r="K170" s="31">
        <v>137.35</v>
      </c>
      <c r="L170" s="31">
        <v>131.5</v>
      </c>
      <c r="M170" s="31">
        <v>67.484710000000007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1252.5</v>
      </c>
      <c r="D171" s="38">
        <v>1259.9833333333333</v>
      </c>
      <c r="E171" s="38">
        <v>1241.0166666666667</v>
      </c>
      <c r="F171" s="38">
        <v>1229.5333333333333</v>
      </c>
      <c r="G171" s="38">
        <v>1210.5666666666666</v>
      </c>
      <c r="H171" s="38">
        <v>1271.4666666666667</v>
      </c>
      <c r="I171" s="38">
        <v>1290.4333333333334</v>
      </c>
      <c r="J171" s="38">
        <v>1301.9166666666667</v>
      </c>
      <c r="K171" s="31">
        <v>1278.95</v>
      </c>
      <c r="L171" s="31">
        <v>1248.5</v>
      </c>
      <c r="M171" s="31">
        <v>0.16283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114.15</v>
      </c>
      <c r="D172" s="38">
        <v>113.48333333333335</v>
      </c>
      <c r="E172" s="38">
        <v>112.51666666666669</v>
      </c>
      <c r="F172" s="38">
        <v>110.88333333333334</v>
      </c>
      <c r="G172" s="38">
        <v>109.91666666666669</v>
      </c>
      <c r="H172" s="38">
        <v>115.1166666666667</v>
      </c>
      <c r="I172" s="38">
        <v>116.08333333333334</v>
      </c>
      <c r="J172" s="38">
        <v>117.71666666666671</v>
      </c>
      <c r="K172" s="31">
        <v>114.45</v>
      </c>
      <c r="L172" s="31">
        <v>111.85</v>
      </c>
      <c r="M172" s="31">
        <v>59.584409999999998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2562.5</v>
      </c>
      <c r="D173" s="38">
        <v>2568.5833333333335</v>
      </c>
      <c r="E173" s="38">
        <v>2547.5166666666669</v>
      </c>
      <c r="F173" s="38">
        <v>2532.5333333333333</v>
      </c>
      <c r="G173" s="38">
        <v>2511.4666666666667</v>
      </c>
      <c r="H173" s="38">
        <v>2583.5666666666671</v>
      </c>
      <c r="I173" s="38">
        <v>2604.6333333333337</v>
      </c>
      <c r="J173" s="38">
        <v>2619.6166666666672</v>
      </c>
      <c r="K173" s="31">
        <v>2589.65</v>
      </c>
      <c r="L173" s="31">
        <v>2553.6</v>
      </c>
      <c r="M173" s="31">
        <v>0.14488999999999999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3180.2</v>
      </c>
      <c r="D174" s="38">
        <v>3179.2666666666664</v>
      </c>
      <c r="E174" s="38">
        <v>3150.9833333333327</v>
      </c>
      <c r="F174" s="38">
        <v>3121.7666666666664</v>
      </c>
      <c r="G174" s="38">
        <v>3093.4833333333327</v>
      </c>
      <c r="H174" s="38">
        <v>3208.4833333333327</v>
      </c>
      <c r="I174" s="38">
        <v>3236.7666666666664</v>
      </c>
      <c r="J174" s="38">
        <v>3265.9833333333327</v>
      </c>
      <c r="K174" s="31">
        <v>3207.55</v>
      </c>
      <c r="L174" s="31">
        <v>3150.05</v>
      </c>
      <c r="M174" s="31">
        <v>9.8930000000000004E-2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198.1</v>
      </c>
      <c r="D175" s="38">
        <v>197.35</v>
      </c>
      <c r="E175" s="38">
        <v>195.25</v>
      </c>
      <c r="F175" s="38">
        <v>192.4</v>
      </c>
      <c r="G175" s="38">
        <v>190.3</v>
      </c>
      <c r="H175" s="38">
        <v>200.2</v>
      </c>
      <c r="I175" s="38">
        <v>202.29999999999995</v>
      </c>
      <c r="J175" s="38">
        <v>205.14999999999998</v>
      </c>
      <c r="K175" s="31">
        <v>199.45</v>
      </c>
      <c r="L175" s="31">
        <v>194.5</v>
      </c>
      <c r="M175" s="31">
        <v>6.6043500000000002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1546.25</v>
      </c>
      <c r="D176" s="38">
        <v>1558.7666666666664</v>
      </c>
      <c r="E176" s="38">
        <v>1522.5833333333328</v>
      </c>
      <c r="F176" s="38">
        <v>1498.9166666666663</v>
      </c>
      <c r="G176" s="38">
        <v>1462.7333333333327</v>
      </c>
      <c r="H176" s="38">
        <v>1582.4333333333329</v>
      </c>
      <c r="I176" s="38">
        <v>1618.6166666666663</v>
      </c>
      <c r="J176" s="38">
        <v>1642.2833333333331</v>
      </c>
      <c r="K176" s="31">
        <v>1594.95</v>
      </c>
      <c r="L176" s="31">
        <v>1535.1</v>
      </c>
      <c r="M176" s="31">
        <v>2.1074600000000001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1416.35</v>
      </c>
      <c r="D177" s="38">
        <v>1415.3500000000001</v>
      </c>
      <c r="E177" s="38">
        <v>1409.0000000000002</v>
      </c>
      <c r="F177" s="38">
        <v>1401.65</v>
      </c>
      <c r="G177" s="38">
        <v>1395.3000000000002</v>
      </c>
      <c r="H177" s="38">
        <v>1422.7000000000003</v>
      </c>
      <c r="I177" s="38">
        <v>1429.0500000000002</v>
      </c>
      <c r="J177" s="38">
        <v>1436.4000000000003</v>
      </c>
      <c r="K177" s="31">
        <v>1421.7</v>
      </c>
      <c r="L177" s="31">
        <v>1408</v>
      </c>
      <c r="M177" s="31">
        <v>0.21967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797.45</v>
      </c>
      <c r="D178" s="38">
        <v>791.2833333333333</v>
      </c>
      <c r="E178" s="38">
        <v>782.56666666666661</v>
      </c>
      <c r="F178" s="38">
        <v>767.68333333333328</v>
      </c>
      <c r="G178" s="38">
        <v>758.96666666666658</v>
      </c>
      <c r="H178" s="38">
        <v>806.16666666666663</v>
      </c>
      <c r="I178" s="38">
        <v>814.88333333333333</v>
      </c>
      <c r="J178" s="38">
        <v>829.76666666666665</v>
      </c>
      <c r="K178" s="31">
        <v>800</v>
      </c>
      <c r="L178" s="31">
        <v>776.4</v>
      </c>
      <c r="M178" s="31">
        <v>11.115769999999999</v>
      </c>
      <c r="N178" s="1"/>
      <c r="O178" s="1"/>
    </row>
    <row r="179" spans="1:15" ht="12.75" customHeight="1">
      <c r="A179" s="33">
        <v>169</v>
      </c>
      <c r="B179" s="58" t="s">
        <v>872</v>
      </c>
      <c r="C179" s="31">
        <v>690.1</v>
      </c>
      <c r="D179" s="38">
        <v>685.81666666666661</v>
      </c>
      <c r="E179" s="38">
        <v>675.28333333333319</v>
      </c>
      <c r="F179" s="38">
        <v>660.46666666666658</v>
      </c>
      <c r="G179" s="38">
        <v>649.93333333333317</v>
      </c>
      <c r="H179" s="38">
        <v>700.63333333333321</v>
      </c>
      <c r="I179" s="38">
        <v>711.16666666666652</v>
      </c>
      <c r="J179" s="38">
        <v>725.98333333333323</v>
      </c>
      <c r="K179" s="31">
        <v>696.35</v>
      </c>
      <c r="L179" s="31">
        <v>671</v>
      </c>
      <c r="M179" s="31">
        <v>2.0447600000000001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1509.2</v>
      </c>
      <c r="D180" s="38">
        <v>1513.8166666666666</v>
      </c>
      <c r="E180" s="38">
        <v>1491.4333333333332</v>
      </c>
      <c r="F180" s="38">
        <v>1473.6666666666665</v>
      </c>
      <c r="G180" s="38">
        <v>1451.2833333333331</v>
      </c>
      <c r="H180" s="38">
        <v>1531.5833333333333</v>
      </c>
      <c r="I180" s="38">
        <v>1553.9666666666665</v>
      </c>
      <c r="J180" s="38">
        <v>1571.7333333333333</v>
      </c>
      <c r="K180" s="31">
        <v>1536.2</v>
      </c>
      <c r="L180" s="31">
        <v>1496.05</v>
      </c>
      <c r="M180" s="31">
        <v>2.0430299999999999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52.85</v>
      </c>
      <c r="D181" s="38">
        <v>52.766666666666673</v>
      </c>
      <c r="E181" s="38">
        <v>51.633333333333347</v>
      </c>
      <c r="F181" s="38">
        <v>50.416666666666671</v>
      </c>
      <c r="G181" s="38">
        <v>49.283333333333346</v>
      </c>
      <c r="H181" s="38">
        <v>53.983333333333348</v>
      </c>
      <c r="I181" s="38">
        <v>55.116666666666674</v>
      </c>
      <c r="J181" s="38">
        <v>56.33333333333335</v>
      </c>
      <c r="K181" s="31">
        <v>53.9</v>
      </c>
      <c r="L181" s="31">
        <v>51.55</v>
      </c>
      <c r="M181" s="31">
        <v>139.82968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1254.7</v>
      </c>
      <c r="D182" s="38">
        <v>1255.2</v>
      </c>
      <c r="E182" s="38">
        <v>1241.5</v>
      </c>
      <c r="F182" s="38">
        <v>1228.3</v>
      </c>
      <c r="G182" s="38">
        <v>1214.5999999999999</v>
      </c>
      <c r="H182" s="38">
        <v>1268.4000000000001</v>
      </c>
      <c r="I182" s="38">
        <v>1282.1000000000004</v>
      </c>
      <c r="J182" s="38">
        <v>1295.3000000000002</v>
      </c>
      <c r="K182" s="31">
        <v>1268.9000000000001</v>
      </c>
      <c r="L182" s="31">
        <v>1242</v>
      </c>
      <c r="M182" s="31">
        <v>1.1716599999999999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2041.25</v>
      </c>
      <c r="D183" s="38">
        <v>2040.2833333333335</v>
      </c>
      <c r="E183" s="38">
        <v>2012.5666666666671</v>
      </c>
      <c r="F183" s="38">
        <v>1983.8833333333334</v>
      </c>
      <c r="G183" s="38">
        <v>1956.166666666667</v>
      </c>
      <c r="H183" s="38">
        <v>2068.9666666666672</v>
      </c>
      <c r="I183" s="38">
        <v>2096.6833333333338</v>
      </c>
      <c r="J183" s="38">
        <v>2125.3666666666672</v>
      </c>
      <c r="K183" s="31">
        <v>2068</v>
      </c>
      <c r="L183" s="31">
        <v>2011.6</v>
      </c>
      <c r="M183" s="31">
        <v>0.64636000000000005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476.1</v>
      </c>
      <c r="D184" s="38">
        <v>476.0333333333333</v>
      </c>
      <c r="E184" s="38">
        <v>472.36666666666662</v>
      </c>
      <c r="F184" s="38">
        <v>468.63333333333333</v>
      </c>
      <c r="G184" s="38">
        <v>464.96666666666664</v>
      </c>
      <c r="H184" s="38">
        <v>479.76666666666659</v>
      </c>
      <c r="I184" s="38">
        <v>483.43333333333334</v>
      </c>
      <c r="J184" s="38">
        <v>487.16666666666657</v>
      </c>
      <c r="K184" s="31">
        <v>479.7</v>
      </c>
      <c r="L184" s="31">
        <v>472.3</v>
      </c>
      <c r="M184" s="31">
        <v>1.43123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1041.5</v>
      </c>
      <c r="D185" s="38">
        <v>1038.3333333333333</v>
      </c>
      <c r="E185" s="38">
        <v>1032.3666666666666</v>
      </c>
      <c r="F185" s="38">
        <v>1023.2333333333333</v>
      </c>
      <c r="G185" s="38">
        <v>1017.2666666666667</v>
      </c>
      <c r="H185" s="38">
        <v>1047.4666666666665</v>
      </c>
      <c r="I185" s="38">
        <v>1053.4333333333332</v>
      </c>
      <c r="J185" s="38">
        <v>1062.5666666666664</v>
      </c>
      <c r="K185" s="31">
        <v>1044.3</v>
      </c>
      <c r="L185" s="31">
        <v>1029.2</v>
      </c>
      <c r="M185" s="31">
        <v>7.2003300000000001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504.25</v>
      </c>
      <c r="D186" s="38">
        <v>503.59999999999997</v>
      </c>
      <c r="E186" s="38">
        <v>497.19999999999993</v>
      </c>
      <c r="F186" s="38">
        <v>490.15</v>
      </c>
      <c r="G186" s="38">
        <v>483.74999999999994</v>
      </c>
      <c r="H186" s="38">
        <v>510.64999999999992</v>
      </c>
      <c r="I186" s="38">
        <v>517.04999999999995</v>
      </c>
      <c r="J186" s="38">
        <v>524.09999999999991</v>
      </c>
      <c r="K186" s="31">
        <v>510</v>
      </c>
      <c r="L186" s="31">
        <v>496.55</v>
      </c>
      <c r="M186" s="31">
        <v>5.0750000000000002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1547.5</v>
      </c>
      <c r="D187" s="38">
        <v>1548.6833333333334</v>
      </c>
      <c r="E187" s="38">
        <v>1534.5166666666669</v>
      </c>
      <c r="F187" s="38">
        <v>1521.5333333333335</v>
      </c>
      <c r="G187" s="38">
        <v>1507.366666666667</v>
      </c>
      <c r="H187" s="38">
        <v>1561.6666666666667</v>
      </c>
      <c r="I187" s="38">
        <v>1575.8333333333333</v>
      </c>
      <c r="J187" s="38">
        <v>1588.8166666666666</v>
      </c>
      <c r="K187" s="31">
        <v>1562.85</v>
      </c>
      <c r="L187" s="31">
        <v>1535.7</v>
      </c>
      <c r="M187" s="31">
        <v>7.2773199999999996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294.10000000000002</v>
      </c>
      <c r="D188" s="38">
        <v>292.7</v>
      </c>
      <c r="E188" s="38">
        <v>289.39999999999998</v>
      </c>
      <c r="F188" s="38">
        <v>284.7</v>
      </c>
      <c r="G188" s="38">
        <v>281.39999999999998</v>
      </c>
      <c r="H188" s="38">
        <v>297.39999999999998</v>
      </c>
      <c r="I188" s="38">
        <v>300.70000000000005</v>
      </c>
      <c r="J188" s="38">
        <v>305.39999999999998</v>
      </c>
      <c r="K188" s="31">
        <v>296</v>
      </c>
      <c r="L188" s="31">
        <v>288</v>
      </c>
      <c r="M188" s="31">
        <v>10.102349999999999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432.65</v>
      </c>
      <c r="D189" s="38">
        <v>435.84999999999997</v>
      </c>
      <c r="E189" s="38">
        <v>427.69999999999993</v>
      </c>
      <c r="F189" s="38">
        <v>422.74999999999994</v>
      </c>
      <c r="G189" s="38">
        <v>414.59999999999991</v>
      </c>
      <c r="H189" s="38">
        <v>440.79999999999995</v>
      </c>
      <c r="I189" s="38">
        <v>448.94999999999993</v>
      </c>
      <c r="J189" s="38">
        <v>453.9</v>
      </c>
      <c r="K189" s="31">
        <v>444</v>
      </c>
      <c r="L189" s="31">
        <v>430.9</v>
      </c>
      <c r="M189" s="31">
        <v>5.96896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1816.9</v>
      </c>
      <c r="D190" s="38">
        <v>1807.4833333333333</v>
      </c>
      <c r="E190" s="38">
        <v>1794.9666666666667</v>
      </c>
      <c r="F190" s="38">
        <v>1773.0333333333333</v>
      </c>
      <c r="G190" s="38">
        <v>1760.5166666666667</v>
      </c>
      <c r="H190" s="38">
        <v>1829.4166666666667</v>
      </c>
      <c r="I190" s="38">
        <v>1841.9333333333336</v>
      </c>
      <c r="J190" s="38">
        <v>1863.8666666666668</v>
      </c>
      <c r="K190" s="31">
        <v>1820</v>
      </c>
      <c r="L190" s="31">
        <v>1785.55</v>
      </c>
      <c r="M190" s="31">
        <v>3.9775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752.1</v>
      </c>
      <c r="D191" s="38">
        <v>748.06666666666672</v>
      </c>
      <c r="E191" s="38">
        <v>729.18333333333339</v>
      </c>
      <c r="F191" s="38">
        <v>706.26666666666665</v>
      </c>
      <c r="G191" s="38">
        <v>687.38333333333333</v>
      </c>
      <c r="H191" s="38">
        <v>770.98333333333346</v>
      </c>
      <c r="I191" s="38">
        <v>789.8666666666669</v>
      </c>
      <c r="J191" s="38">
        <v>812.78333333333353</v>
      </c>
      <c r="K191" s="31">
        <v>766.95</v>
      </c>
      <c r="L191" s="31">
        <v>725.15</v>
      </c>
      <c r="M191" s="31">
        <v>5.3892199999999999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335.35</v>
      </c>
      <c r="D192" s="38">
        <v>335.26666666666671</v>
      </c>
      <c r="E192" s="38">
        <v>331.48333333333341</v>
      </c>
      <c r="F192" s="38">
        <v>327.61666666666667</v>
      </c>
      <c r="G192" s="38">
        <v>323.83333333333337</v>
      </c>
      <c r="H192" s="38">
        <v>339.13333333333344</v>
      </c>
      <c r="I192" s="38">
        <v>342.91666666666674</v>
      </c>
      <c r="J192" s="38">
        <v>346.78333333333347</v>
      </c>
      <c r="K192" s="31">
        <v>339.05</v>
      </c>
      <c r="L192" s="31">
        <v>331.4</v>
      </c>
      <c r="M192" s="31">
        <v>2.1359400000000002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2180.25</v>
      </c>
      <c r="D193" s="38">
        <v>2198.35</v>
      </c>
      <c r="E193" s="38">
        <v>2147.6999999999998</v>
      </c>
      <c r="F193" s="38">
        <v>2115.15</v>
      </c>
      <c r="G193" s="38">
        <v>2064.5</v>
      </c>
      <c r="H193" s="38">
        <v>2230.8999999999996</v>
      </c>
      <c r="I193" s="38">
        <v>2281.5500000000002</v>
      </c>
      <c r="J193" s="38">
        <v>2314.0999999999995</v>
      </c>
      <c r="K193" s="31">
        <v>2249</v>
      </c>
      <c r="L193" s="31">
        <v>2165.8000000000002</v>
      </c>
      <c r="M193" s="31">
        <v>0.37029000000000001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627.79999999999995</v>
      </c>
      <c r="D194" s="38">
        <v>632.43333333333328</v>
      </c>
      <c r="E194" s="38">
        <v>621.96666666666658</v>
      </c>
      <c r="F194" s="38">
        <v>616.13333333333333</v>
      </c>
      <c r="G194" s="38">
        <v>605.66666666666663</v>
      </c>
      <c r="H194" s="38">
        <v>638.26666666666654</v>
      </c>
      <c r="I194" s="38">
        <v>648.73333333333323</v>
      </c>
      <c r="J194" s="38">
        <v>654.56666666666649</v>
      </c>
      <c r="K194" s="31">
        <v>642.9</v>
      </c>
      <c r="L194" s="31">
        <v>626.6</v>
      </c>
      <c r="M194" s="31">
        <v>0.60241999999999996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239.05</v>
      </c>
      <c r="D195" s="38">
        <v>239.01666666666665</v>
      </c>
      <c r="E195" s="38">
        <v>237.0333333333333</v>
      </c>
      <c r="F195" s="38">
        <v>235.01666666666665</v>
      </c>
      <c r="G195" s="38">
        <v>233.0333333333333</v>
      </c>
      <c r="H195" s="38">
        <v>241.0333333333333</v>
      </c>
      <c r="I195" s="38">
        <v>243.01666666666665</v>
      </c>
      <c r="J195" s="38">
        <v>245.0333333333333</v>
      </c>
      <c r="K195" s="31">
        <v>241</v>
      </c>
      <c r="L195" s="31">
        <v>237</v>
      </c>
      <c r="M195" s="31">
        <v>1.4202699999999999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2825.85</v>
      </c>
      <c r="D196" s="38">
        <v>2830.9833333333336</v>
      </c>
      <c r="E196" s="38">
        <v>2783.166666666667</v>
      </c>
      <c r="F196" s="38">
        <v>2740.4833333333336</v>
      </c>
      <c r="G196" s="38">
        <v>2692.666666666667</v>
      </c>
      <c r="H196" s="38">
        <v>2873.666666666667</v>
      </c>
      <c r="I196" s="38">
        <v>2921.4833333333336</v>
      </c>
      <c r="J196" s="38">
        <v>2964.166666666667</v>
      </c>
      <c r="K196" s="31">
        <v>2878.8</v>
      </c>
      <c r="L196" s="31">
        <v>2788.3</v>
      </c>
      <c r="M196" s="31">
        <v>1.5429200000000001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455</v>
      </c>
      <c r="D197" s="38">
        <v>455.06666666666666</v>
      </c>
      <c r="E197" s="38">
        <v>451.63333333333333</v>
      </c>
      <c r="F197" s="38">
        <v>448.26666666666665</v>
      </c>
      <c r="G197" s="38">
        <v>444.83333333333331</v>
      </c>
      <c r="H197" s="38">
        <v>458.43333333333334</v>
      </c>
      <c r="I197" s="38">
        <v>461.86666666666662</v>
      </c>
      <c r="J197" s="38">
        <v>465.23333333333335</v>
      </c>
      <c r="K197" s="31">
        <v>458.5</v>
      </c>
      <c r="L197" s="31">
        <v>451.7</v>
      </c>
      <c r="M197" s="31">
        <v>3.4285100000000002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541.25</v>
      </c>
      <c r="D198" s="38">
        <v>539.25</v>
      </c>
      <c r="E198" s="38">
        <v>535.5</v>
      </c>
      <c r="F198" s="38">
        <v>529.75</v>
      </c>
      <c r="G198" s="38">
        <v>526</v>
      </c>
      <c r="H198" s="38">
        <v>545</v>
      </c>
      <c r="I198" s="38">
        <v>548.75</v>
      </c>
      <c r="J198" s="38">
        <v>554.5</v>
      </c>
      <c r="K198" s="31">
        <v>543</v>
      </c>
      <c r="L198" s="31">
        <v>533.5</v>
      </c>
      <c r="M198" s="31">
        <v>4.5762099999999997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116.9</v>
      </c>
      <c r="D199" s="38">
        <v>117.28333333333335</v>
      </c>
      <c r="E199" s="38">
        <v>116.16666666666669</v>
      </c>
      <c r="F199" s="38">
        <v>115.43333333333334</v>
      </c>
      <c r="G199" s="38">
        <v>114.31666666666668</v>
      </c>
      <c r="H199" s="38">
        <v>118.01666666666669</v>
      </c>
      <c r="I199" s="38">
        <v>119.13333333333334</v>
      </c>
      <c r="J199" s="38">
        <v>119.8666666666667</v>
      </c>
      <c r="K199" s="31">
        <v>118.4</v>
      </c>
      <c r="L199" s="31">
        <v>116.55</v>
      </c>
      <c r="M199" s="31">
        <v>4.9448400000000001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150.5</v>
      </c>
      <c r="D200" s="38">
        <v>150.98333333333335</v>
      </c>
      <c r="E200" s="38">
        <v>149.16666666666669</v>
      </c>
      <c r="F200" s="38">
        <v>147.83333333333334</v>
      </c>
      <c r="G200" s="38">
        <v>146.01666666666668</v>
      </c>
      <c r="H200" s="38">
        <v>152.31666666666669</v>
      </c>
      <c r="I200" s="38">
        <v>154.13333333333335</v>
      </c>
      <c r="J200" s="38">
        <v>155.4666666666667</v>
      </c>
      <c r="K200" s="31">
        <v>152.80000000000001</v>
      </c>
      <c r="L200" s="31">
        <v>149.65</v>
      </c>
      <c r="M200" s="31">
        <v>13.643649999999999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271.60000000000002</v>
      </c>
      <c r="D201" s="38">
        <v>271.86666666666662</v>
      </c>
      <c r="E201" s="38">
        <v>269.03333333333325</v>
      </c>
      <c r="F201" s="38">
        <v>266.46666666666664</v>
      </c>
      <c r="G201" s="38">
        <v>263.63333333333327</v>
      </c>
      <c r="H201" s="38">
        <v>274.43333333333322</v>
      </c>
      <c r="I201" s="38">
        <v>277.26666666666659</v>
      </c>
      <c r="J201" s="38">
        <v>279.8333333333332</v>
      </c>
      <c r="K201" s="31">
        <v>274.7</v>
      </c>
      <c r="L201" s="31">
        <v>269.3</v>
      </c>
      <c r="M201" s="31">
        <v>24.989519999999999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1744.6</v>
      </c>
      <c r="D202" s="38">
        <v>1741.2333333333333</v>
      </c>
      <c r="E202" s="38">
        <v>1724.4666666666667</v>
      </c>
      <c r="F202" s="38">
        <v>1704.3333333333333</v>
      </c>
      <c r="G202" s="38">
        <v>1687.5666666666666</v>
      </c>
      <c r="H202" s="38">
        <v>1761.3666666666668</v>
      </c>
      <c r="I202" s="38">
        <v>1778.1333333333337</v>
      </c>
      <c r="J202" s="38">
        <v>1798.2666666666669</v>
      </c>
      <c r="K202" s="31">
        <v>1758</v>
      </c>
      <c r="L202" s="31">
        <v>1721.1</v>
      </c>
      <c r="M202" s="31">
        <v>1.5607899999999999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898.65</v>
      </c>
      <c r="D203" s="38">
        <v>905.20000000000016</v>
      </c>
      <c r="E203" s="38">
        <v>885.40000000000032</v>
      </c>
      <c r="F203" s="38">
        <v>872.1500000000002</v>
      </c>
      <c r="G203" s="38">
        <v>852.35000000000036</v>
      </c>
      <c r="H203" s="38">
        <v>918.45000000000027</v>
      </c>
      <c r="I203" s="38">
        <v>938.25000000000023</v>
      </c>
      <c r="J203" s="38">
        <v>951.50000000000023</v>
      </c>
      <c r="K203" s="31">
        <v>925</v>
      </c>
      <c r="L203" s="31">
        <v>891.95</v>
      </c>
      <c r="M203" s="31">
        <v>5.6873199999999997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1269.8499999999999</v>
      </c>
      <c r="D204" s="38">
        <v>1270.9333333333334</v>
      </c>
      <c r="E204" s="38">
        <v>1261.8666666666668</v>
      </c>
      <c r="F204" s="38">
        <v>1253.8833333333334</v>
      </c>
      <c r="G204" s="38">
        <v>1244.8166666666668</v>
      </c>
      <c r="H204" s="38">
        <v>1278.9166666666667</v>
      </c>
      <c r="I204" s="38">
        <v>1287.9833333333333</v>
      </c>
      <c r="J204" s="38">
        <v>1295.9666666666667</v>
      </c>
      <c r="K204" s="31">
        <v>1280</v>
      </c>
      <c r="L204" s="31">
        <v>1262.95</v>
      </c>
      <c r="M204" s="31">
        <v>4.3337500000000002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1177.1500000000001</v>
      </c>
      <c r="D205" s="38">
        <v>1177.8333333333333</v>
      </c>
      <c r="E205" s="38">
        <v>1169.4166666666665</v>
      </c>
      <c r="F205" s="38">
        <v>1161.6833333333332</v>
      </c>
      <c r="G205" s="38">
        <v>1153.2666666666664</v>
      </c>
      <c r="H205" s="38">
        <v>1185.5666666666666</v>
      </c>
      <c r="I205" s="38">
        <v>1193.9833333333331</v>
      </c>
      <c r="J205" s="38">
        <v>1201.7166666666667</v>
      </c>
      <c r="K205" s="31">
        <v>1186.25</v>
      </c>
      <c r="L205" s="31">
        <v>1170.0999999999999</v>
      </c>
      <c r="M205" s="31">
        <v>25.672260000000001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2553.1999999999998</v>
      </c>
      <c r="D206" s="38">
        <v>2526.6</v>
      </c>
      <c r="E206" s="38">
        <v>2493.6499999999996</v>
      </c>
      <c r="F206" s="38">
        <v>2434.1</v>
      </c>
      <c r="G206" s="38">
        <v>2401.1499999999996</v>
      </c>
      <c r="H206" s="38">
        <v>2586.1499999999996</v>
      </c>
      <c r="I206" s="38">
        <v>2619.0999999999995</v>
      </c>
      <c r="J206" s="38">
        <v>2678.6499999999996</v>
      </c>
      <c r="K206" s="31">
        <v>2559.5500000000002</v>
      </c>
      <c r="L206" s="31">
        <v>2467.0500000000002</v>
      </c>
      <c r="M206" s="31">
        <v>8.1090300000000006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1606.2</v>
      </c>
      <c r="D207" s="38">
        <v>1599.0500000000002</v>
      </c>
      <c r="E207" s="38">
        <v>1588.4500000000003</v>
      </c>
      <c r="F207" s="38">
        <v>1570.7</v>
      </c>
      <c r="G207" s="38">
        <v>1560.1000000000001</v>
      </c>
      <c r="H207" s="38">
        <v>1616.8000000000004</v>
      </c>
      <c r="I207" s="38">
        <v>1627.4000000000003</v>
      </c>
      <c r="J207" s="38">
        <v>1645.1500000000005</v>
      </c>
      <c r="K207" s="31">
        <v>1609.65</v>
      </c>
      <c r="L207" s="31">
        <v>1581.3</v>
      </c>
      <c r="M207" s="31">
        <v>170.68771000000001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625.15</v>
      </c>
      <c r="D208" s="38">
        <v>624.86666666666667</v>
      </c>
      <c r="E208" s="38">
        <v>619.93333333333339</v>
      </c>
      <c r="F208" s="38">
        <v>614.7166666666667</v>
      </c>
      <c r="G208" s="38">
        <v>609.78333333333342</v>
      </c>
      <c r="H208" s="38">
        <v>630.08333333333337</v>
      </c>
      <c r="I208" s="38">
        <v>635.01666666666654</v>
      </c>
      <c r="J208" s="38">
        <v>640.23333333333335</v>
      </c>
      <c r="K208" s="31">
        <v>629.79999999999995</v>
      </c>
      <c r="L208" s="31">
        <v>619.65</v>
      </c>
      <c r="M208" s="31">
        <v>18.001380000000001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2981.75</v>
      </c>
      <c r="D209" s="38">
        <v>2984.8666666666668</v>
      </c>
      <c r="E209" s="38">
        <v>2952.8833333333337</v>
      </c>
      <c r="F209" s="38">
        <v>2924.0166666666669</v>
      </c>
      <c r="G209" s="38">
        <v>2892.0333333333338</v>
      </c>
      <c r="H209" s="38">
        <v>3013.7333333333336</v>
      </c>
      <c r="I209" s="38">
        <v>3045.7166666666672</v>
      </c>
      <c r="J209" s="38">
        <v>3074.5833333333335</v>
      </c>
      <c r="K209" s="31">
        <v>3016.85</v>
      </c>
      <c r="L209" s="31">
        <v>2956</v>
      </c>
      <c r="M209" s="31">
        <v>7.5351499999999998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68.650000000000006</v>
      </c>
      <c r="D210" s="38">
        <v>68.45</v>
      </c>
      <c r="E210" s="38">
        <v>67.550000000000011</v>
      </c>
      <c r="F210" s="38">
        <v>66.45</v>
      </c>
      <c r="G210" s="38">
        <v>65.550000000000011</v>
      </c>
      <c r="H210" s="38">
        <v>69.550000000000011</v>
      </c>
      <c r="I210" s="38">
        <v>70.450000000000017</v>
      </c>
      <c r="J210" s="38">
        <v>71.550000000000011</v>
      </c>
      <c r="K210" s="31">
        <v>69.349999999999994</v>
      </c>
      <c r="L210" s="31">
        <v>67.349999999999994</v>
      </c>
      <c r="M210" s="31">
        <v>40.996130000000001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287.7</v>
      </c>
      <c r="D211" s="38">
        <v>286.81666666666666</v>
      </c>
      <c r="E211" s="38">
        <v>282.08333333333331</v>
      </c>
      <c r="F211" s="38">
        <v>276.46666666666664</v>
      </c>
      <c r="G211" s="38">
        <v>271.73333333333329</v>
      </c>
      <c r="H211" s="38">
        <v>292.43333333333334</v>
      </c>
      <c r="I211" s="38">
        <v>297.16666666666669</v>
      </c>
      <c r="J211" s="38">
        <v>302.78333333333336</v>
      </c>
      <c r="K211" s="31">
        <v>291.55</v>
      </c>
      <c r="L211" s="31">
        <v>281.2</v>
      </c>
      <c r="M211" s="31">
        <v>1.93632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445.2</v>
      </c>
      <c r="D212" s="38">
        <v>444.06666666666666</v>
      </c>
      <c r="E212" s="38">
        <v>440.13333333333333</v>
      </c>
      <c r="F212" s="38">
        <v>435.06666666666666</v>
      </c>
      <c r="G212" s="38">
        <v>431.13333333333333</v>
      </c>
      <c r="H212" s="38">
        <v>449.13333333333333</v>
      </c>
      <c r="I212" s="38">
        <v>453.06666666666661</v>
      </c>
      <c r="J212" s="38">
        <v>458.13333333333333</v>
      </c>
      <c r="K212" s="31">
        <v>448</v>
      </c>
      <c r="L212" s="31">
        <v>439</v>
      </c>
      <c r="M212" s="31">
        <v>50.668570000000003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1013.15</v>
      </c>
      <c r="D213" s="38">
        <v>1015.25</v>
      </c>
      <c r="E213" s="38">
        <v>1007</v>
      </c>
      <c r="F213" s="38">
        <v>1000.85</v>
      </c>
      <c r="G213" s="38">
        <v>992.6</v>
      </c>
      <c r="H213" s="38">
        <v>1021.4</v>
      </c>
      <c r="I213" s="38">
        <v>1029.6500000000001</v>
      </c>
      <c r="J213" s="38">
        <v>1035.8</v>
      </c>
      <c r="K213" s="31">
        <v>1023.5</v>
      </c>
      <c r="L213" s="31">
        <v>1009.1</v>
      </c>
      <c r="M213" s="31">
        <v>0.23741999999999999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3900.15</v>
      </c>
      <c r="D214" s="38">
        <v>3882.0499999999997</v>
      </c>
      <c r="E214" s="38">
        <v>3849.0999999999995</v>
      </c>
      <c r="F214" s="38">
        <v>3798.0499999999997</v>
      </c>
      <c r="G214" s="38">
        <v>3765.0999999999995</v>
      </c>
      <c r="H214" s="38">
        <v>3933.0999999999995</v>
      </c>
      <c r="I214" s="38">
        <v>3966.0499999999993</v>
      </c>
      <c r="J214" s="38">
        <v>4017.0999999999995</v>
      </c>
      <c r="K214" s="31">
        <v>3915</v>
      </c>
      <c r="L214" s="31">
        <v>3831</v>
      </c>
      <c r="M214" s="31">
        <v>6.6127799999999999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142.9</v>
      </c>
      <c r="D215" s="38">
        <v>142.85000000000002</v>
      </c>
      <c r="E215" s="38">
        <v>138.40000000000003</v>
      </c>
      <c r="F215" s="38">
        <v>133.9</v>
      </c>
      <c r="G215" s="38">
        <v>129.45000000000002</v>
      </c>
      <c r="H215" s="38">
        <v>147.35000000000005</v>
      </c>
      <c r="I215" s="38">
        <v>151.80000000000004</v>
      </c>
      <c r="J215" s="38">
        <v>156.30000000000007</v>
      </c>
      <c r="K215" s="31">
        <v>147.30000000000001</v>
      </c>
      <c r="L215" s="31">
        <v>138.35</v>
      </c>
      <c r="M215" s="31">
        <v>291.24905000000001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261.64999999999998</v>
      </c>
      <c r="D216" s="38">
        <v>262.98333333333335</v>
      </c>
      <c r="E216" s="38">
        <v>259.41666666666669</v>
      </c>
      <c r="F216" s="38">
        <v>257.18333333333334</v>
      </c>
      <c r="G216" s="38">
        <v>253.61666666666667</v>
      </c>
      <c r="H216" s="38">
        <v>265.2166666666667</v>
      </c>
      <c r="I216" s="38">
        <v>268.7833333333333</v>
      </c>
      <c r="J216" s="38">
        <v>271.01666666666671</v>
      </c>
      <c r="K216" s="31">
        <v>266.55</v>
      </c>
      <c r="L216" s="31">
        <v>260.75</v>
      </c>
      <c r="M216" s="31">
        <v>34.684959999999997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2552.6</v>
      </c>
      <c r="D217" s="38">
        <v>2544.0166666666664</v>
      </c>
      <c r="E217" s="38">
        <v>2532.9833333333327</v>
      </c>
      <c r="F217" s="38">
        <v>2513.3666666666663</v>
      </c>
      <c r="G217" s="38">
        <v>2502.3333333333326</v>
      </c>
      <c r="H217" s="38">
        <v>2563.6333333333328</v>
      </c>
      <c r="I217" s="38">
        <v>2574.6666666666665</v>
      </c>
      <c r="J217" s="38">
        <v>2594.2833333333328</v>
      </c>
      <c r="K217" s="31">
        <v>2555.0500000000002</v>
      </c>
      <c r="L217" s="31">
        <v>2524.4</v>
      </c>
      <c r="M217" s="31">
        <v>11.558820000000001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314.2</v>
      </c>
      <c r="D218" s="38">
        <v>315.0333333333333</v>
      </c>
      <c r="E218" s="38">
        <v>313.16666666666663</v>
      </c>
      <c r="F218" s="38">
        <v>312.13333333333333</v>
      </c>
      <c r="G218" s="38">
        <v>310.26666666666665</v>
      </c>
      <c r="H218" s="38">
        <v>316.06666666666661</v>
      </c>
      <c r="I218" s="38">
        <v>317.93333333333328</v>
      </c>
      <c r="J218" s="38">
        <v>318.96666666666658</v>
      </c>
      <c r="K218" s="31">
        <v>316.89999999999998</v>
      </c>
      <c r="L218" s="31">
        <v>314</v>
      </c>
      <c r="M218" s="31">
        <v>2.0798999999999999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4257.7</v>
      </c>
      <c r="D219" s="38">
        <v>4274.666666666667</v>
      </c>
      <c r="E219" s="38">
        <v>4204.1333333333341</v>
      </c>
      <c r="F219" s="38">
        <v>4150.5666666666675</v>
      </c>
      <c r="G219" s="38">
        <v>4080.0333333333347</v>
      </c>
      <c r="H219" s="38">
        <v>4328.2333333333336</v>
      </c>
      <c r="I219" s="38">
        <v>4398.7666666666664</v>
      </c>
      <c r="J219" s="38">
        <v>4452.333333333333</v>
      </c>
      <c r="K219" s="31">
        <v>4345.2</v>
      </c>
      <c r="L219" s="31">
        <v>4221.1000000000004</v>
      </c>
      <c r="M219" s="31">
        <v>0.11212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579.20000000000005</v>
      </c>
      <c r="D220" s="38">
        <v>580.30000000000007</v>
      </c>
      <c r="E220" s="38">
        <v>575.90000000000009</v>
      </c>
      <c r="F220" s="38">
        <v>572.6</v>
      </c>
      <c r="G220" s="38">
        <v>568.20000000000005</v>
      </c>
      <c r="H220" s="38">
        <v>583.60000000000014</v>
      </c>
      <c r="I220" s="38">
        <v>588</v>
      </c>
      <c r="J220" s="38">
        <v>591.30000000000018</v>
      </c>
      <c r="K220" s="31">
        <v>584.70000000000005</v>
      </c>
      <c r="L220" s="31">
        <v>577</v>
      </c>
      <c r="M220" s="31">
        <v>0.34469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846.45</v>
      </c>
      <c r="D221" s="38">
        <v>847.11666666666667</v>
      </c>
      <c r="E221" s="38">
        <v>837.33333333333337</v>
      </c>
      <c r="F221" s="38">
        <v>828.2166666666667</v>
      </c>
      <c r="G221" s="38">
        <v>818.43333333333339</v>
      </c>
      <c r="H221" s="38">
        <v>856.23333333333335</v>
      </c>
      <c r="I221" s="38">
        <v>866.01666666666665</v>
      </c>
      <c r="J221" s="38">
        <v>875.13333333333333</v>
      </c>
      <c r="K221" s="31">
        <v>856.9</v>
      </c>
      <c r="L221" s="31">
        <v>838</v>
      </c>
      <c r="M221" s="31">
        <v>1.1743600000000001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40680.449999999997</v>
      </c>
      <c r="D222" s="38">
        <v>40793.966666666667</v>
      </c>
      <c r="E222" s="38">
        <v>40286.483333333337</v>
      </c>
      <c r="F222" s="38">
        <v>39892.51666666667</v>
      </c>
      <c r="G222" s="38">
        <v>39385.03333333334</v>
      </c>
      <c r="H222" s="38">
        <v>41187.933333333334</v>
      </c>
      <c r="I222" s="38">
        <v>41695.416666666657</v>
      </c>
      <c r="J222" s="38">
        <v>42089.383333333331</v>
      </c>
      <c r="K222" s="31">
        <v>41301.449999999997</v>
      </c>
      <c r="L222" s="31">
        <v>40400</v>
      </c>
      <c r="M222" s="31">
        <v>1.661E-2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68.2</v>
      </c>
      <c r="D223" s="38">
        <v>68.2</v>
      </c>
      <c r="E223" s="38">
        <v>66.900000000000006</v>
      </c>
      <c r="F223" s="38">
        <v>65.600000000000009</v>
      </c>
      <c r="G223" s="38">
        <v>64.300000000000011</v>
      </c>
      <c r="H223" s="38">
        <v>69.5</v>
      </c>
      <c r="I223" s="38">
        <v>70.799999999999983</v>
      </c>
      <c r="J223" s="38">
        <v>72.099999999999994</v>
      </c>
      <c r="K223" s="31">
        <v>69.5</v>
      </c>
      <c r="L223" s="31">
        <v>66.900000000000006</v>
      </c>
      <c r="M223" s="31">
        <v>97.233900000000006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956.5</v>
      </c>
      <c r="D224" s="38">
        <v>954.30000000000007</v>
      </c>
      <c r="E224" s="38">
        <v>948.80000000000018</v>
      </c>
      <c r="F224" s="38">
        <v>941.10000000000014</v>
      </c>
      <c r="G224" s="38">
        <v>935.60000000000025</v>
      </c>
      <c r="H224" s="38">
        <v>962.00000000000011</v>
      </c>
      <c r="I224" s="38">
        <v>967.49999999999989</v>
      </c>
      <c r="J224" s="38">
        <v>975.2</v>
      </c>
      <c r="K224" s="31">
        <v>959.8</v>
      </c>
      <c r="L224" s="31">
        <v>946.6</v>
      </c>
      <c r="M224" s="31">
        <v>179.30805000000001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1357</v>
      </c>
      <c r="D225" s="38">
        <v>1353.4833333333333</v>
      </c>
      <c r="E225" s="38">
        <v>1341.0166666666667</v>
      </c>
      <c r="F225" s="38">
        <v>1325.0333333333333</v>
      </c>
      <c r="G225" s="38">
        <v>1312.5666666666666</v>
      </c>
      <c r="H225" s="38">
        <v>1369.4666666666667</v>
      </c>
      <c r="I225" s="38">
        <v>1381.9333333333334</v>
      </c>
      <c r="J225" s="38">
        <v>1397.9166666666667</v>
      </c>
      <c r="K225" s="31">
        <v>1365.95</v>
      </c>
      <c r="L225" s="31">
        <v>1337.5</v>
      </c>
      <c r="M225" s="31">
        <v>3.28308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545.9</v>
      </c>
      <c r="D226" s="38">
        <v>548.7166666666667</v>
      </c>
      <c r="E226" s="38">
        <v>542.18333333333339</v>
      </c>
      <c r="F226" s="38">
        <v>538.4666666666667</v>
      </c>
      <c r="G226" s="38">
        <v>531.93333333333339</v>
      </c>
      <c r="H226" s="38">
        <v>552.43333333333339</v>
      </c>
      <c r="I226" s="38">
        <v>558.9666666666667</v>
      </c>
      <c r="J226" s="38">
        <v>562.68333333333339</v>
      </c>
      <c r="K226" s="31">
        <v>555.25</v>
      </c>
      <c r="L226" s="31">
        <v>545</v>
      </c>
      <c r="M226" s="31">
        <v>6.5408799999999996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616.25</v>
      </c>
      <c r="D227" s="38">
        <v>617.06666666666672</v>
      </c>
      <c r="E227" s="38">
        <v>614.23333333333346</v>
      </c>
      <c r="F227" s="38">
        <v>612.2166666666667</v>
      </c>
      <c r="G227" s="38">
        <v>609.38333333333344</v>
      </c>
      <c r="H227" s="38">
        <v>619.08333333333348</v>
      </c>
      <c r="I227" s="38">
        <v>621.91666666666674</v>
      </c>
      <c r="J227" s="38">
        <v>623.93333333333351</v>
      </c>
      <c r="K227" s="31">
        <v>619.9</v>
      </c>
      <c r="L227" s="31">
        <v>615.04999999999995</v>
      </c>
      <c r="M227" s="31">
        <v>0.67462999999999995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62</v>
      </c>
      <c r="D228" s="38">
        <v>62.300000000000004</v>
      </c>
      <c r="E228" s="38">
        <v>61.350000000000009</v>
      </c>
      <c r="F228" s="38">
        <v>60.7</v>
      </c>
      <c r="G228" s="38">
        <v>59.750000000000007</v>
      </c>
      <c r="H228" s="38">
        <v>62.95000000000001</v>
      </c>
      <c r="I228" s="38">
        <v>63.900000000000013</v>
      </c>
      <c r="J228" s="38">
        <v>64.550000000000011</v>
      </c>
      <c r="K228" s="31">
        <v>63.25</v>
      </c>
      <c r="L228" s="31">
        <v>61.65</v>
      </c>
      <c r="M228" s="31">
        <v>84.590710000000001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88.35</v>
      </c>
      <c r="D229" s="38">
        <v>88.116666666666674</v>
      </c>
      <c r="E229" s="38">
        <v>87.583333333333343</v>
      </c>
      <c r="F229" s="38">
        <v>86.816666666666663</v>
      </c>
      <c r="G229" s="38">
        <v>86.283333333333331</v>
      </c>
      <c r="H229" s="38">
        <v>88.883333333333354</v>
      </c>
      <c r="I229" s="38">
        <v>89.416666666666686</v>
      </c>
      <c r="J229" s="38">
        <v>90.183333333333366</v>
      </c>
      <c r="K229" s="31">
        <v>88.65</v>
      </c>
      <c r="L229" s="31">
        <v>87.35</v>
      </c>
      <c r="M229" s="31">
        <v>277.71706999999998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119.05</v>
      </c>
      <c r="D230" s="38">
        <v>118.58333333333333</v>
      </c>
      <c r="E230" s="38">
        <v>117.96666666666665</v>
      </c>
      <c r="F230" s="38">
        <v>116.88333333333333</v>
      </c>
      <c r="G230" s="38">
        <v>116.26666666666665</v>
      </c>
      <c r="H230" s="38">
        <v>119.66666666666666</v>
      </c>
      <c r="I230" s="38">
        <v>120.28333333333333</v>
      </c>
      <c r="J230" s="38">
        <v>121.36666666666666</v>
      </c>
      <c r="K230" s="31">
        <v>119.2</v>
      </c>
      <c r="L230" s="31">
        <v>117.5</v>
      </c>
      <c r="M230" s="31">
        <v>29.841750000000001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845.25</v>
      </c>
      <c r="D231" s="38">
        <v>843.76666666666677</v>
      </c>
      <c r="E231" s="38">
        <v>833.08333333333348</v>
      </c>
      <c r="F231" s="38">
        <v>820.91666666666674</v>
      </c>
      <c r="G231" s="38">
        <v>810.23333333333346</v>
      </c>
      <c r="H231" s="38">
        <v>855.93333333333351</v>
      </c>
      <c r="I231" s="38">
        <v>866.61666666666667</v>
      </c>
      <c r="J231" s="38">
        <v>878.78333333333353</v>
      </c>
      <c r="K231" s="31">
        <v>854.45</v>
      </c>
      <c r="L231" s="31">
        <v>831.6</v>
      </c>
      <c r="M231" s="31">
        <v>2.7334700000000001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568.45000000000005</v>
      </c>
      <c r="D232" s="38">
        <v>566.76666666666677</v>
      </c>
      <c r="E232" s="38">
        <v>558.08333333333348</v>
      </c>
      <c r="F232" s="38">
        <v>547.7166666666667</v>
      </c>
      <c r="G232" s="38">
        <v>539.03333333333342</v>
      </c>
      <c r="H232" s="38">
        <v>577.13333333333355</v>
      </c>
      <c r="I232" s="38">
        <v>585.81666666666672</v>
      </c>
      <c r="J232" s="38">
        <v>596.18333333333362</v>
      </c>
      <c r="K232" s="31">
        <v>575.45000000000005</v>
      </c>
      <c r="L232" s="31">
        <v>556.4</v>
      </c>
      <c r="M232" s="31">
        <v>2.6813699999999998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246.8</v>
      </c>
      <c r="D233" s="38">
        <v>247.5</v>
      </c>
      <c r="E233" s="38">
        <v>243.4</v>
      </c>
      <c r="F233" s="38">
        <v>240</v>
      </c>
      <c r="G233" s="38">
        <v>235.9</v>
      </c>
      <c r="H233" s="38">
        <v>250.9</v>
      </c>
      <c r="I233" s="38">
        <v>255.00000000000003</v>
      </c>
      <c r="J233" s="38">
        <v>258.39999999999998</v>
      </c>
      <c r="K233" s="31">
        <v>251.6</v>
      </c>
      <c r="L233" s="31">
        <v>244.1</v>
      </c>
      <c r="M233" s="31">
        <v>43.45975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165</v>
      </c>
      <c r="D234" s="38">
        <v>159.68333333333331</v>
      </c>
      <c r="E234" s="38">
        <v>152.66666666666663</v>
      </c>
      <c r="F234" s="38">
        <v>140.33333333333331</v>
      </c>
      <c r="G234" s="38">
        <v>133.31666666666663</v>
      </c>
      <c r="H234" s="38">
        <v>172.01666666666662</v>
      </c>
      <c r="I234" s="38">
        <v>179.03333333333333</v>
      </c>
      <c r="J234" s="38">
        <v>191.36666666666662</v>
      </c>
      <c r="K234" s="31">
        <v>166.7</v>
      </c>
      <c r="L234" s="31">
        <v>147.35</v>
      </c>
      <c r="M234" s="31">
        <v>373.41834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63.9</v>
      </c>
      <c r="D235" s="38">
        <v>63.916666666666664</v>
      </c>
      <c r="E235" s="38">
        <v>63.283333333333331</v>
      </c>
      <c r="F235" s="38">
        <v>62.666666666666664</v>
      </c>
      <c r="G235" s="38">
        <v>62.033333333333331</v>
      </c>
      <c r="H235" s="38">
        <v>64.533333333333331</v>
      </c>
      <c r="I235" s="38">
        <v>65.166666666666671</v>
      </c>
      <c r="J235" s="38">
        <v>65.783333333333331</v>
      </c>
      <c r="K235" s="31">
        <v>64.55</v>
      </c>
      <c r="L235" s="31">
        <v>63.3</v>
      </c>
      <c r="M235" s="31">
        <v>47.516249999999999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3124.55</v>
      </c>
      <c r="D236" s="38">
        <v>3138.2000000000003</v>
      </c>
      <c r="E236" s="38">
        <v>3096.4000000000005</v>
      </c>
      <c r="F236" s="38">
        <v>3068.2500000000005</v>
      </c>
      <c r="G236" s="38">
        <v>3026.4500000000007</v>
      </c>
      <c r="H236" s="38">
        <v>3166.3500000000004</v>
      </c>
      <c r="I236" s="38">
        <v>3208.1500000000005</v>
      </c>
      <c r="J236" s="38">
        <v>3236.3</v>
      </c>
      <c r="K236" s="31">
        <v>3180</v>
      </c>
      <c r="L236" s="31">
        <v>3110.05</v>
      </c>
      <c r="M236" s="31">
        <v>1.0625500000000001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386.05</v>
      </c>
      <c r="D237" s="38">
        <v>385.9666666666667</v>
      </c>
      <c r="E237" s="38">
        <v>382.43333333333339</v>
      </c>
      <c r="F237" s="38">
        <v>378.81666666666672</v>
      </c>
      <c r="G237" s="38">
        <v>375.28333333333342</v>
      </c>
      <c r="H237" s="38">
        <v>389.58333333333337</v>
      </c>
      <c r="I237" s="38">
        <v>393.11666666666667</v>
      </c>
      <c r="J237" s="38">
        <v>396.73333333333335</v>
      </c>
      <c r="K237" s="31">
        <v>389.5</v>
      </c>
      <c r="L237" s="31">
        <v>382.35</v>
      </c>
      <c r="M237" s="31">
        <v>11.717549999999999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125.2</v>
      </c>
      <c r="D238" s="38">
        <v>125.60000000000001</v>
      </c>
      <c r="E238" s="38">
        <v>124.30000000000001</v>
      </c>
      <c r="F238" s="38">
        <v>123.4</v>
      </c>
      <c r="G238" s="38">
        <v>122.10000000000001</v>
      </c>
      <c r="H238" s="38">
        <v>126.50000000000001</v>
      </c>
      <c r="I238" s="38">
        <v>127.8</v>
      </c>
      <c r="J238" s="38">
        <v>128.70000000000002</v>
      </c>
      <c r="K238" s="31">
        <v>126.9</v>
      </c>
      <c r="L238" s="31">
        <v>124.7</v>
      </c>
      <c r="M238" s="31">
        <v>33.134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383.2</v>
      </c>
      <c r="D239" s="38">
        <v>382.0333333333333</v>
      </c>
      <c r="E239" s="38">
        <v>379.16666666666663</v>
      </c>
      <c r="F239" s="38">
        <v>375.13333333333333</v>
      </c>
      <c r="G239" s="38">
        <v>372.26666666666665</v>
      </c>
      <c r="H239" s="38">
        <v>386.06666666666661</v>
      </c>
      <c r="I239" s="38">
        <v>388.93333333333328</v>
      </c>
      <c r="J239" s="38">
        <v>392.96666666666658</v>
      </c>
      <c r="K239" s="31">
        <v>384.9</v>
      </c>
      <c r="L239" s="31">
        <v>378</v>
      </c>
      <c r="M239" s="31">
        <v>26.739429999999999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93.3</v>
      </c>
      <c r="D240" s="38">
        <v>92.933333333333337</v>
      </c>
      <c r="E240" s="38">
        <v>92.416666666666671</v>
      </c>
      <c r="F240" s="38">
        <v>91.533333333333331</v>
      </c>
      <c r="G240" s="38">
        <v>91.016666666666666</v>
      </c>
      <c r="H240" s="38">
        <v>93.816666666666677</v>
      </c>
      <c r="I240" s="38">
        <v>94.333333333333329</v>
      </c>
      <c r="J240" s="38">
        <v>95.216666666666683</v>
      </c>
      <c r="K240" s="31">
        <v>93.45</v>
      </c>
      <c r="L240" s="31">
        <v>92.05</v>
      </c>
      <c r="M240" s="31">
        <v>70.265090000000001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32.65</v>
      </c>
      <c r="D241" s="38">
        <v>31.866666666666664</v>
      </c>
      <c r="E241" s="38">
        <v>30.783333333333324</v>
      </c>
      <c r="F241" s="38">
        <v>28.916666666666661</v>
      </c>
      <c r="G241" s="38">
        <v>27.833333333333321</v>
      </c>
      <c r="H241" s="38">
        <v>33.733333333333327</v>
      </c>
      <c r="I241" s="38">
        <v>34.816666666666663</v>
      </c>
      <c r="J241" s="38">
        <v>36.68333333333333</v>
      </c>
      <c r="K241" s="31">
        <v>32.950000000000003</v>
      </c>
      <c r="L241" s="31">
        <v>30</v>
      </c>
      <c r="M241" s="31">
        <v>802.12419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641.35</v>
      </c>
      <c r="D242" s="38">
        <v>643.41666666666663</v>
      </c>
      <c r="E242" s="38">
        <v>637.0333333333333</v>
      </c>
      <c r="F242" s="38">
        <v>632.7166666666667</v>
      </c>
      <c r="G242" s="38">
        <v>626.33333333333337</v>
      </c>
      <c r="H242" s="38">
        <v>647.73333333333323</v>
      </c>
      <c r="I242" s="38">
        <v>654.11666666666667</v>
      </c>
      <c r="J242" s="38">
        <v>658.43333333333317</v>
      </c>
      <c r="K242" s="31">
        <v>649.79999999999995</v>
      </c>
      <c r="L242" s="31">
        <v>639.1</v>
      </c>
      <c r="M242" s="31">
        <v>11.77223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51.25</v>
      </c>
      <c r="D243" s="38">
        <v>51.449999999999996</v>
      </c>
      <c r="E243" s="38">
        <v>50.199999999999989</v>
      </c>
      <c r="F243" s="38">
        <v>49.149999999999991</v>
      </c>
      <c r="G243" s="38">
        <v>47.899999999999984</v>
      </c>
      <c r="H243" s="38">
        <v>52.499999999999993</v>
      </c>
      <c r="I243" s="38">
        <v>53.750000000000007</v>
      </c>
      <c r="J243" s="38">
        <v>54.8</v>
      </c>
      <c r="K243" s="31">
        <v>52.7</v>
      </c>
      <c r="L243" s="31">
        <v>50.4</v>
      </c>
      <c r="M243" s="31">
        <v>2075.00648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1551.5</v>
      </c>
      <c r="D244" s="38">
        <v>1535.0166666666667</v>
      </c>
      <c r="E244" s="38">
        <v>1511.4833333333333</v>
      </c>
      <c r="F244" s="38">
        <v>1471.4666666666667</v>
      </c>
      <c r="G244" s="38">
        <v>1447.9333333333334</v>
      </c>
      <c r="H244" s="38">
        <v>1575.0333333333333</v>
      </c>
      <c r="I244" s="38">
        <v>1598.5666666666666</v>
      </c>
      <c r="J244" s="38">
        <v>1638.5833333333333</v>
      </c>
      <c r="K244" s="31">
        <v>1558.55</v>
      </c>
      <c r="L244" s="31">
        <v>1495</v>
      </c>
      <c r="M244" s="31">
        <v>0.57555000000000001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436.25</v>
      </c>
      <c r="D245" s="38">
        <v>435.33333333333331</v>
      </c>
      <c r="E245" s="38">
        <v>432.96666666666664</v>
      </c>
      <c r="F245" s="38">
        <v>429.68333333333334</v>
      </c>
      <c r="G245" s="38">
        <v>427.31666666666666</v>
      </c>
      <c r="H245" s="38">
        <v>438.61666666666662</v>
      </c>
      <c r="I245" s="38">
        <v>440.98333333333329</v>
      </c>
      <c r="J245" s="38">
        <v>444.26666666666659</v>
      </c>
      <c r="K245" s="31">
        <v>437.7</v>
      </c>
      <c r="L245" s="31">
        <v>432.05</v>
      </c>
      <c r="M245" s="31">
        <v>10.16239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160.5</v>
      </c>
      <c r="D246" s="38">
        <v>163.46666666666667</v>
      </c>
      <c r="E246" s="38">
        <v>157.03333333333333</v>
      </c>
      <c r="F246" s="38">
        <v>153.56666666666666</v>
      </c>
      <c r="G246" s="38">
        <v>147.13333333333333</v>
      </c>
      <c r="H246" s="38">
        <v>166.93333333333334</v>
      </c>
      <c r="I246" s="38">
        <v>173.36666666666667</v>
      </c>
      <c r="J246" s="38">
        <v>176.83333333333334</v>
      </c>
      <c r="K246" s="31">
        <v>169.9</v>
      </c>
      <c r="L246" s="31">
        <v>160</v>
      </c>
      <c r="M246" s="31">
        <v>101.84159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1380.7</v>
      </c>
      <c r="D247" s="38">
        <v>1378.5833333333333</v>
      </c>
      <c r="E247" s="38">
        <v>1369.1166666666666</v>
      </c>
      <c r="F247" s="38">
        <v>1357.5333333333333</v>
      </c>
      <c r="G247" s="38">
        <v>1348.0666666666666</v>
      </c>
      <c r="H247" s="38">
        <v>1390.1666666666665</v>
      </c>
      <c r="I247" s="38">
        <v>1399.6333333333332</v>
      </c>
      <c r="J247" s="38">
        <v>1411.2166666666665</v>
      </c>
      <c r="K247" s="31">
        <v>1388.05</v>
      </c>
      <c r="L247" s="31">
        <v>1367</v>
      </c>
      <c r="M247" s="31">
        <v>20.5136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13.95</v>
      </c>
      <c r="D248" s="38">
        <v>14.033333333333333</v>
      </c>
      <c r="E248" s="38">
        <v>13.766666666666666</v>
      </c>
      <c r="F248" s="38">
        <v>13.583333333333332</v>
      </c>
      <c r="G248" s="38">
        <v>13.316666666666665</v>
      </c>
      <c r="H248" s="38">
        <v>14.216666666666667</v>
      </c>
      <c r="I248" s="38">
        <v>14.483333333333336</v>
      </c>
      <c r="J248" s="38">
        <v>14.666666666666668</v>
      </c>
      <c r="K248" s="31">
        <v>14.3</v>
      </c>
      <c r="L248" s="31">
        <v>13.85</v>
      </c>
      <c r="M248" s="31">
        <v>245.24270999999999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4323.8</v>
      </c>
      <c r="D249" s="38">
        <v>4309.7</v>
      </c>
      <c r="E249" s="38">
        <v>4284.5</v>
      </c>
      <c r="F249" s="38">
        <v>4245.2</v>
      </c>
      <c r="G249" s="38">
        <v>4220</v>
      </c>
      <c r="H249" s="38">
        <v>4349</v>
      </c>
      <c r="I249" s="38">
        <v>4374.1999999999989</v>
      </c>
      <c r="J249" s="38">
        <v>4413.5</v>
      </c>
      <c r="K249" s="31">
        <v>4334.8999999999996</v>
      </c>
      <c r="L249" s="31">
        <v>4270.3999999999996</v>
      </c>
      <c r="M249" s="31">
        <v>2.0823999999999998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1418.5</v>
      </c>
      <c r="D250" s="38">
        <v>1414.6166666666668</v>
      </c>
      <c r="E250" s="38">
        <v>1409.2833333333335</v>
      </c>
      <c r="F250" s="38">
        <v>1400.0666666666668</v>
      </c>
      <c r="G250" s="38">
        <v>1394.7333333333336</v>
      </c>
      <c r="H250" s="38">
        <v>1423.8333333333335</v>
      </c>
      <c r="I250" s="38">
        <v>1429.1666666666665</v>
      </c>
      <c r="J250" s="38">
        <v>1438.3833333333334</v>
      </c>
      <c r="K250" s="31">
        <v>1419.95</v>
      </c>
      <c r="L250" s="31">
        <v>1405.4</v>
      </c>
      <c r="M250" s="31">
        <v>77.353129999999993</v>
      </c>
      <c r="N250" s="1"/>
      <c r="O250" s="1"/>
    </row>
    <row r="251" spans="1:15" ht="12.75" customHeight="1">
      <c r="A251" s="33">
        <v>241</v>
      </c>
      <c r="B251" s="58" t="s">
        <v>867</v>
      </c>
      <c r="C251" s="31">
        <v>2996.75</v>
      </c>
      <c r="D251" s="38">
        <v>2989.4666666666667</v>
      </c>
      <c r="E251" s="38">
        <v>2944.9333333333334</v>
      </c>
      <c r="F251" s="38">
        <v>2893.1166666666668</v>
      </c>
      <c r="G251" s="38">
        <v>2848.5833333333335</v>
      </c>
      <c r="H251" s="38">
        <v>3041.2833333333333</v>
      </c>
      <c r="I251" s="38">
        <v>3085.8166666666671</v>
      </c>
      <c r="J251" s="38">
        <v>3137.6333333333332</v>
      </c>
      <c r="K251" s="31">
        <v>3034</v>
      </c>
      <c r="L251" s="31">
        <v>2937.65</v>
      </c>
      <c r="M251" s="31">
        <v>0.19327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715</v>
      </c>
      <c r="D252" s="38">
        <v>714.2166666666667</v>
      </c>
      <c r="E252" s="38">
        <v>697.43333333333339</v>
      </c>
      <c r="F252" s="38">
        <v>679.86666666666667</v>
      </c>
      <c r="G252" s="38">
        <v>663.08333333333337</v>
      </c>
      <c r="H252" s="38">
        <v>731.78333333333342</v>
      </c>
      <c r="I252" s="38">
        <v>748.56666666666672</v>
      </c>
      <c r="J252" s="38">
        <v>766.13333333333344</v>
      </c>
      <c r="K252" s="31">
        <v>731</v>
      </c>
      <c r="L252" s="31">
        <v>696.65</v>
      </c>
      <c r="M252" s="31">
        <v>8.7406600000000001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2458.65</v>
      </c>
      <c r="D253" s="38">
        <v>2456.9</v>
      </c>
      <c r="E253" s="38">
        <v>2433.8000000000002</v>
      </c>
      <c r="F253" s="38">
        <v>2408.9500000000003</v>
      </c>
      <c r="G253" s="38">
        <v>2385.8500000000004</v>
      </c>
      <c r="H253" s="38">
        <v>2481.75</v>
      </c>
      <c r="I253" s="38">
        <v>2504.8499999999995</v>
      </c>
      <c r="J253" s="38">
        <v>2529.6999999999998</v>
      </c>
      <c r="K253" s="31">
        <v>2480</v>
      </c>
      <c r="L253" s="31">
        <v>2432.0500000000002</v>
      </c>
      <c r="M253" s="31">
        <v>126.5682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889.65</v>
      </c>
      <c r="D254" s="38">
        <v>885.9</v>
      </c>
      <c r="E254" s="38">
        <v>877.34999999999991</v>
      </c>
      <c r="F254" s="38">
        <v>865.05</v>
      </c>
      <c r="G254" s="38">
        <v>856.49999999999989</v>
      </c>
      <c r="H254" s="38">
        <v>898.19999999999993</v>
      </c>
      <c r="I254" s="38">
        <v>906.74999999999989</v>
      </c>
      <c r="J254" s="38">
        <v>919.05</v>
      </c>
      <c r="K254" s="31">
        <v>894.45</v>
      </c>
      <c r="L254" s="31">
        <v>873.6</v>
      </c>
      <c r="M254" s="31">
        <v>3.91865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25.85</v>
      </c>
      <c r="D255" s="38">
        <v>25.899999999999995</v>
      </c>
      <c r="E255" s="38">
        <v>25.599999999999991</v>
      </c>
      <c r="F255" s="38">
        <v>25.349999999999994</v>
      </c>
      <c r="G255" s="38">
        <v>25.04999999999999</v>
      </c>
      <c r="H255" s="38">
        <v>26.149999999999991</v>
      </c>
      <c r="I255" s="38">
        <v>26.449999999999996</v>
      </c>
      <c r="J255" s="38">
        <v>26.699999999999992</v>
      </c>
      <c r="K255" s="31">
        <v>26.2</v>
      </c>
      <c r="L255" s="31">
        <v>25.65</v>
      </c>
      <c r="M255" s="31">
        <v>39.451920000000001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450.25</v>
      </c>
      <c r="D256" s="38">
        <v>451.95</v>
      </c>
      <c r="E256" s="38">
        <v>446.5</v>
      </c>
      <c r="F256" s="38">
        <v>442.75</v>
      </c>
      <c r="G256" s="38">
        <v>437.3</v>
      </c>
      <c r="H256" s="38">
        <v>455.7</v>
      </c>
      <c r="I256" s="38">
        <v>461.14999999999992</v>
      </c>
      <c r="J256" s="38">
        <v>464.9</v>
      </c>
      <c r="K256" s="31">
        <v>457.4</v>
      </c>
      <c r="L256" s="31">
        <v>448.2</v>
      </c>
      <c r="M256" s="31">
        <v>149.20272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114.6</v>
      </c>
      <c r="D257" s="38">
        <v>115.35000000000001</v>
      </c>
      <c r="E257" s="38">
        <v>112.70000000000002</v>
      </c>
      <c r="F257" s="38">
        <v>110.80000000000001</v>
      </c>
      <c r="G257" s="38">
        <v>108.15000000000002</v>
      </c>
      <c r="H257" s="38">
        <v>117.25000000000001</v>
      </c>
      <c r="I257" s="38">
        <v>119.90000000000002</v>
      </c>
      <c r="J257" s="38">
        <v>121.80000000000001</v>
      </c>
      <c r="K257" s="31">
        <v>118</v>
      </c>
      <c r="L257" s="31">
        <v>113.45</v>
      </c>
      <c r="M257" s="31">
        <v>10.068110000000001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2626.35</v>
      </c>
      <c r="D258" s="38">
        <v>2646.5</v>
      </c>
      <c r="E258" s="38">
        <v>2579.85</v>
      </c>
      <c r="F258" s="38">
        <v>2533.35</v>
      </c>
      <c r="G258" s="38">
        <v>2466.6999999999998</v>
      </c>
      <c r="H258" s="38">
        <v>2693</v>
      </c>
      <c r="I258" s="38">
        <v>2759.6499999999996</v>
      </c>
      <c r="J258" s="38">
        <v>2806.15</v>
      </c>
      <c r="K258" s="31">
        <v>2713.15</v>
      </c>
      <c r="L258" s="31">
        <v>2600</v>
      </c>
      <c r="M258" s="31">
        <v>0.56572999999999996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3135.5</v>
      </c>
      <c r="D259" s="38">
        <v>3113.4833333333336</v>
      </c>
      <c r="E259" s="38">
        <v>3082.0166666666673</v>
      </c>
      <c r="F259" s="38">
        <v>3028.5333333333338</v>
      </c>
      <c r="G259" s="38">
        <v>2997.0666666666675</v>
      </c>
      <c r="H259" s="38">
        <v>3166.9666666666672</v>
      </c>
      <c r="I259" s="38">
        <v>3198.4333333333334</v>
      </c>
      <c r="J259" s="38">
        <v>3251.916666666667</v>
      </c>
      <c r="K259" s="31">
        <v>3144.95</v>
      </c>
      <c r="L259" s="31">
        <v>3060</v>
      </c>
      <c r="M259" s="31">
        <v>1.3665099999999999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110.5</v>
      </c>
      <c r="D260" s="38">
        <v>110.71666666666665</v>
      </c>
      <c r="E260" s="38">
        <v>109.68333333333331</v>
      </c>
      <c r="F260" s="38">
        <v>108.86666666666666</v>
      </c>
      <c r="G260" s="38">
        <v>107.83333333333331</v>
      </c>
      <c r="H260" s="38">
        <v>111.5333333333333</v>
      </c>
      <c r="I260" s="38">
        <v>112.56666666666663</v>
      </c>
      <c r="J260" s="38">
        <v>113.3833333333333</v>
      </c>
      <c r="K260" s="31">
        <v>111.75</v>
      </c>
      <c r="L260" s="31">
        <v>109.9</v>
      </c>
      <c r="M260" s="31">
        <v>11.624969999999999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1443.85</v>
      </c>
      <c r="D261" s="38">
        <v>1405.95</v>
      </c>
      <c r="E261" s="38">
        <v>1337.9</v>
      </c>
      <c r="F261" s="38">
        <v>1231.95</v>
      </c>
      <c r="G261" s="38">
        <v>1163.9000000000001</v>
      </c>
      <c r="H261" s="38">
        <v>1511.9</v>
      </c>
      <c r="I261" s="38">
        <v>1579.9499999999998</v>
      </c>
      <c r="J261" s="38">
        <v>1685.9</v>
      </c>
      <c r="K261" s="31">
        <v>1474</v>
      </c>
      <c r="L261" s="31">
        <v>1300</v>
      </c>
      <c r="M261" s="31">
        <v>15.45767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415.1</v>
      </c>
      <c r="D262" s="38">
        <v>410.88333333333338</v>
      </c>
      <c r="E262" s="38">
        <v>404.31666666666678</v>
      </c>
      <c r="F262" s="38">
        <v>393.53333333333342</v>
      </c>
      <c r="G262" s="38">
        <v>386.96666666666681</v>
      </c>
      <c r="H262" s="38">
        <v>421.66666666666674</v>
      </c>
      <c r="I262" s="38">
        <v>428.23333333333335</v>
      </c>
      <c r="J262" s="38">
        <v>439.01666666666671</v>
      </c>
      <c r="K262" s="31">
        <v>417.45</v>
      </c>
      <c r="L262" s="31">
        <v>400.1</v>
      </c>
      <c r="M262" s="31">
        <v>3.0225200000000001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647.95000000000005</v>
      </c>
      <c r="D263" s="38">
        <v>650.75</v>
      </c>
      <c r="E263" s="38">
        <v>639.20000000000005</v>
      </c>
      <c r="F263" s="38">
        <v>630.45000000000005</v>
      </c>
      <c r="G263" s="38">
        <v>618.90000000000009</v>
      </c>
      <c r="H263" s="38">
        <v>659.5</v>
      </c>
      <c r="I263" s="38">
        <v>671.05</v>
      </c>
      <c r="J263" s="38">
        <v>679.8</v>
      </c>
      <c r="K263" s="31">
        <v>662.3</v>
      </c>
      <c r="L263" s="31">
        <v>642</v>
      </c>
      <c r="M263" s="31">
        <v>19.884250000000002</v>
      </c>
      <c r="N263" s="1"/>
      <c r="O263" s="1"/>
    </row>
    <row r="264" spans="1:15" ht="12.75" customHeight="1">
      <c r="A264" s="33">
        <v>254</v>
      </c>
      <c r="B264" s="58" t="s">
        <v>868</v>
      </c>
      <c r="C264" s="31">
        <v>392.7</v>
      </c>
      <c r="D264" s="38">
        <v>403.85000000000008</v>
      </c>
      <c r="E264" s="38">
        <v>380.70000000000016</v>
      </c>
      <c r="F264" s="38">
        <v>368.7000000000001</v>
      </c>
      <c r="G264" s="38">
        <v>345.55000000000018</v>
      </c>
      <c r="H264" s="38">
        <v>415.85000000000014</v>
      </c>
      <c r="I264" s="38">
        <v>439.00000000000011</v>
      </c>
      <c r="J264" s="38">
        <v>451.00000000000011</v>
      </c>
      <c r="K264" s="31">
        <v>427</v>
      </c>
      <c r="L264" s="31">
        <v>391.85</v>
      </c>
      <c r="M264" s="31">
        <v>6.3980800000000002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637</v>
      </c>
      <c r="D265" s="38">
        <v>634.1</v>
      </c>
      <c r="E265" s="38">
        <v>629.20000000000005</v>
      </c>
      <c r="F265" s="38">
        <v>621.4</v>
      </c>
      <c r="G265" s="38">
        <v>616.5</v>
      </c>
      <c r="H265" s="38">
        <v>641.90000000000009</v>
      </c>
      <c r="I265" s="38">
        <v>646.79999999999995</v>
      </c>
      <c r="J265" s="38">
        <v>654.60000000000014</v>
      </c>
      <c r="K265" s="31">
        <v>639</v>
      </c>
      <c r="L265" s="31">
        <v>626.29999999999995</v>
      </c>
      <c r="M265" s="31">
        <v>0.7571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352.35</v>
      </c>
      <c r="D266" s="38">
        <v>346.06666666666661</v>
      </c>
      <c r="E266" s="38">
        <v>338.43333333333322</v>
      </c>
      <c r="F266" s="38">
        <v>324.51666666666659</v>
      </c>
      <c r="G266" s="38">
        <v>316.88333333333321</v>
      </c>
      <c r="H266" s="38">
        <v>359.98333333333323</v>
      </c>
      <c r="I266" s="38">
        <v>367.61666666666667</v>
      </c>
      <c r="J266" s="38">
        <v>381.53333333333325</v>
      </c>
      <c r="K266" s="31">
        <v>353.7</v>
      </c>
      <c r="L266" s="31">
        <v>332.15</v>
      </c>
      <c r="M266" s="31">
        <v>34.843910000000001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72.5</v>
      </c>
      <c r="D267" s="38">
        <v>73.133333333333326</v>
      </c>
      <c r="E267" s="38">
        <v>71.666666666666657</v>
      </c>
      <c r="F267" s="38">
        <v>70.833333333333329</v>
      </c>
      <c r="G267" s="38">
        <v>69.36666666666666</v>
      </c>
      <c r="H267" s="38">
        <v>73.966666666666654</v>
      </c>
      <c r="I267" s="38">
        <v>75.433333333333323</v>
      </c>
      <c r="J267" s="38">
        <v>76.266666666666652</v>
      </c>
      <c r="K267" s="31">
        <v>74.599999999999994</v>
      </c>
      <c r="L267" s="31">
        <v>72.3</v>
      </c>
      <c r="M267" s="31">
        <v>18.744589999999999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368</v>
      </c>
      <c r="D268" s="38">
        <v>363.33333333333331</v>
      </c>
      <c r="E268" s="38">
        <v>356.76666666666665</v>
      </c>
      <c r="F268" s="38">
        <v>345.53333333333336</v>
      </c>
      <c r="G268" s="38">
        <v>338.9666666666667</v>
      </c>
      <c r="H268" s="38">
        <v>374.56666666666661</v>
      </c>
      <c r="I268" s="38">
        <v>381.13333333333333</v>
      </c>
      <c r="J268" s="38">
        <v>392.36666666666656</v>
      </c>
      <c r="K268" s="31">
        <v>369.9</v>
      </c>
      <c r="L268" s="31">
        <v>352.1</v>
      </c>
      <c r="M268" s="31">
        <v>126.92854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795.3</v>
      </c>
      <c r="D269" s="38">
        <v>796</v>
      </c>
      <c r="E269" s="38">
        <v>788.3</v>
      </c>
      <c r="F269" s="38">
        <v>781.3</v>
      </c>
      <c r="G269" s="38">
        <v>773.59999999999991</v>
      </c>
      <c r="H269" s="38">
        <v>803</v>
      </c>
      <c r="I269" s="38">
        <v>810.7</v>
      </c>
      <c r="J269" s="38">
        <v>817.7</v>
      </c>
      <c r="K269" s="31">
        <v>803.7</v>
      </c>
      <c r="L269" s="31">
        <v>789</v>
      </c>
      <c r="M269" s="31">
        <v>13.175700000000001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482.55</v>
      </c>
      <c r="D270" s="38">
        <v>483.7</v>
      </c>
      <c r="E270" s="38">
        <v>477.45</v>
      </c>
      <c r="F270" s="38">
        <v>472.35</v>
      </c>
      <c r="G270" s="38">
        <v>466.1</v>
      </c>
      <c r="H270" s="38">
        <v>488.79999999999995</v>
      </c>
      <c r="I270" s="38">
        <v>495.04999999999995</v>
      </c>
      <c r="J270" s="38">
        <v>500.14999999999992</v>
      </c>
      <c r="K270" s="31">
        <v>489.95</v>
      </c>
      <c r="L270" s="31">
        <v>478.6</v>
      </c>
      <c r="M270" s="31">
        <v>18.517340000000001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432.6</v>
      </c>
      <c r="D271" s="38">
        <v>428.45</v>
      </c>
      <c r="E271" s="38">
        <v>421.04999999999995</v>
      </c>
      <c r="F271" s="38">
        <v>409.49999999999994</v>
      </c>
      <c r="G271" s="38">
        <v>402.09999999999991</v>
      </c>
      <c r="H271" s="38">
        <v>440</v>
      </c>
      <c r="I271" s="38">
        <v>447.4</v>
      </c>
      <c r="J271" s="38">
        <v>458.95000000000005</v>
      </c>
      <c r="K271" s="31">
        <v>435.85</v>
      </c>
      <c r="L271" s="31">
        <v>416.9</v>
      </c>
      <c r="M271" s="31">
        <v>3.2609599999999999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458</v>
      </c>
      <c r="D272" s="38">
        <v>450</v>
      </c>
      <c r="E272" s="38">
        <v>440</v>
      </c>
      <c r="F272" s="38">
        <v>422</v>
      </c>
      <c r="G272" s="38">
        <v>412</v>
      </c>
      <c r="H272" s="38">
        <v>468</v>
      </c>
      <c r="I272" s="38">
        <v>478</v>
      </c>
      <c r="J272" s="38">
        <v>496</v>
      </c>
      <c r="K272" s="31">
        <v>460</v>
      </c>
      <c r="L272" s="31">
        <v>432</v>
      </c>
      <c r="M272" s="31">
        <v>6.1186600000000002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773.3</v>
      </c>
      <c r="D273" s="38">
        <v>777</v>
      </c>
      <c r="E273" s="38">
        <v>765.35</v>
      </c>
      <c r="F273" s="38">
        <v>757.4</v>
      </c>
      <c r="G273" s="38">
        <v>745.75</v>
      </c>
      <c r="H273" s="38">
        <v>784.95</v>
      </c>
      <c r="I273" s="38">
        <v>796.60000000000014</v>
      </c>
      <c r="J273" s="38">
        <v>804.55000000000007</v>
      </c>
      <c r="K273" s="31">
        <v>788.65</v>
      </c>
      <c r="L273" s="31">
        <v>769.05</v>
      </c>
      <c r="M273" s="31">
        <v>0.90258000000000005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325.35000000000002</v>
      </c>
      <c r="D274" s="38">
        <v>324.78333333333336</v>
      </c>
      <c r="E274" s="38">
        <v>321.56666666666672</v>
      </c>
      <c r="F274" s="38">
        <v>317.78333333333336</v>
      </c>
      <c r="G274" s="38">
        <v>314.56666666666672</v>
      </c>
      <c r="H274" s="38">
        <v>328.56666666666672</v>
      </c>
      <c r="I274" s="38">
        <v>331.7833333333333</v>
      </c>
      <c r="J274" s="38">
        <v>335.56666666666672</v>
      </c>
      <c r="K274" s="31">
        <v>328</v>
      </c>
      <c r="L274" s="31">
        <v>321</v>
      </c>
      <c r="M274" s="31">
        <v>6.6798799999999998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653.95000000000005</v>
      </c>
      <c r="D275" s="38">
        <v>656.80000000000007</v>
      </c>
      <c r="E275" s="38">
        <v>647.15000000000009</v>
      </c>
      <c r="F275" s="38">
        <v>640.35</v>
      </c>
      <c r="G275" s="38">
        <v>630.70000000000005</v>
      </c>
      <c r="H275" s="38">
        <v>663.60000000000014</v>
      </c>
      <c r="I275" s="38">
        <v>673.25</v>
      </c>
      <c r="J275" s="38">
        <v>680.05000000000018</v>
      </c>
      <c r="K275" s="31">
        <v>666.45</v>
      </c>
      <c r="L275" s="31">
        <v>650</v>
      </c>
      <c r="M275" s="31">
        <v>1.64602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1445.3</v>
      </c>
      <c r="D276" s="38">
        <v>1458.45</v>
      </c>
      <c r="E276" s="38">
        <v>1426.9</v>
      </c>
      <c r="F276" s="38">
        <v>1408.5</v>
      </c>
      <c r="G276" s="38">
        <v>1376.95</v>
      </c>
      <c r="H276" s="38">
        <v>1476.8500000000001</v>
      </c>
      <c r="I276" s="38">
        <v>1508.3999999999999</v>
      </c>
      <c r="J276" s="38">
        <v>1526.8000000000002</v>
      </c>
      <c r="K276" s="31">
        <v>1490</v>
      </c>
      <c r="L276" s="31">
        <v>1440.05</v>
      </c>
      <c r="M276" s="31">
        <v>2.0243099999999998</v>
      </c>
      <c r="N276" s="1"/>
      <c r="O276" s="1"/>
    </row>
    <row r="277" spans="1:15" ht="12.75" customHeight="1">
      <c r="A277" s="33">
        <v>267</v>
      </c>
      <c r="B277" s="58" t="s">
        <v>856</v>
      </c>
      <c r="C277" s="31">
        <v>637.95000000000005</v>
      </c>
      <c r="D277" s="38">
        <v>640.9</v>
      </c>
      <c r="E277" s="38">
        <v>631.09999999999991</v>
      </c>
      <c r="F277" s="38">
        <v>624.24999999999989</v>
      </c>
      <c r="G277" s="38">
        <v>614.44999999999982</v>
      </c>
      <c r="H277" s="38">
        <v>647.75</v>
      </c>
      <c r="I277" s="38">
        <v>657.55</v>
      </c>
      <c r="J277" s="38">
        <v>664.40000000000009</v>
      </c>
      <c r="K277" s="31">
        <v>650.70000000000005</v>
      </c>
      <c r="L277" s="31">
        <v>634.04999999999995</v>
      </c>
      <c r="M277" s="31">
        <v>0.94464000000000004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222.8</v>
      </c>
      <c r="D278" s="38">
        <v>217.5</v>
      </c>
      <c r="E278" s="38">
        <v>210</v>
      </c>
      <c r="F278" s="38">
        <v>197.2</v>
      </c>
      <c r="G278" s="38">
        <v>189.7</v>
      </c>
      <c r="H278" s="38">
        <v>230.3</v>
      </c>
      <c r="I278" s="38">
        <v>237.8</v>
      </c>
      <c r="J278" s="38">
        <v>250.60000000000002</v>
      </c>
      <c r="K278" s="31">
        <v>225</v>
      </c>
      <c r="L278" s="31">
        <v>204.7</v>
      </c>
      <c r="M278" s="31">
        <v>185.90171000000001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325.35000000000002</v>
      </c>
      <c r="D279" s="38">
        <v>325.7</v>
      </c>
      <c r="E279" s="38">
        <v>318.39999999999998</v>
      </c>
      <c r="F279" s="38">
        <v>311.45</v>
      </c>
      <c r="G279" s="38">
        <v>304.14999999999998</v>
      </c>
      <c r="H279" s="38">
        <v>332.65</v>
      </c>
      <c r="I279" s="38">
        <v>339.95000000000005</v>
      </c>
      <c r="J279" s="38">
        <v>346.9</v>
      </c>
      <c r="K279" s="31">
        <v>333</v>
      </c>
      <c r="L279" s="31">
        <v>318.75</v>
      </c>
      <c r="M279" s="31">
        <v>2.55138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119.05</v>
      </c>
      <c r="D280" s="38">
        <v>119.53333333333335</v>
      </c>
      <c r="E280" s="38">
        <v>117.51666666666669</v>
      </c>
      <c r="F280" s="38">
        <v>115.98333333333335</v>
      </c>
      <c r="G280" s="38">
        <v>113.9666666666667</v>
      </c>
      <c r="H280" s="38">
        <v>121.06666666666669</v>
      </c>
      <c r="I280" s="38">
        <v>123.08333333333334</v>
      </c>
      <c r="J280" s="38">
        <v>124.61666666666669</v>
      </c>
      <c r="K280" s="31">
        <v>121.55</v>
      </c>
      <c r="L280" s="31">
        <v>118</v>
      </c>
      <c r="M280" s="31">
        <v>9.7667999999999999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646.6</v>
      </c>
      <c r="D281" s="38">
        <v>635.80000000000007</v>
      </c>
      <c r="E281" s="38">
        <v>621.80000000000018</v>
      </c>
      <c r="F281" s="38">
        <v>597.00000000000011</v>
      </c>
      <c r="G281" s="38">
        <v>583.00000000000023</v>
      </c>
      <c r="H281" s="38">
        <v>660.60000000000014</v>
      </c>
      <c r="I281" s="38">
        <v>674.59999999999991</v>
      </c>
      <c r="J281" s="38">
        <v>699.40000000000009</v>
      </c>
      <c r="K281" s="31">
        <v>649.79999999999995</v>
      </c>
      <c r="L281" s="31">
        <v>611</v>
      </c>
      <c r="M281" s="31">
        <v>5.1049600000000002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2345.65</v>
      </c>
      <c r="D282" s="38">
        <v>2311.8166666666671</v>
      </c>
      <c r="E282" s="38">
        <v>2256.8333333333339</v>
      </c>
      <c r="F282" s="38">
        <v>2168.0166666666669</v>
      </c>
      <c r="G282" s="38">
        <v>2113.0333333333338</v>
      </c>
      <c r="H282" s="38">
        <v>2400.6333333333341</v>
      </c>
      <c r="I282" s="38">
        <v>2455.6166666666668</v>
      </c>
      <c r="J282" s="38">
        <v>2544.4333333333343</v>
      </c>
      <c r="K282" s="31">
        <v>2366.8000000000002</v>
      </c>
      <c r="L282" s="31">
        <v>2223</v>
      </c>
      <c r="M282" s="31">
        <v>2.1298699999999999</v>
      </c>
      <c r="N282" s="1"/>
      <c r="O282" s="1"/>
    </row>
    <row r="283" spans="1:15" ht="12.75" customHeight="1">
      <c r="A283" s="33">
        <v>273</v>
      </c>
      <c r="B283" s="58" t="s">
        <v>869</v>
      </c>
      <c r="C283" s="31">
        <v>2694.35</v>
      </c>
      <c r="D283" s="38">
        <v>2679.1333333333337</v>
      </c>
      <c r="E283" s="38">
        <v>2640.2666666666673</v>
      </c>
      <c r="F283" s="38">
        <v>2586.1833333333338</v>
      </c>
      <c r="G283" s="38">
        <v>2547.3166666666675</v>
      </c>
      <c r="H283" s="38">
        <v>2733.2166666666672</v>
      </c>
      <c r="I283" s="38">
        <v>2772.083333333333</v>
      </c>
      <c r="J283" s="38">
        <v>2826.166666666667</v>
      </c>
      <c r="K283" s="31">
        <v>2718</v>
      </c>
      <c r="L283" s="31">
        <v>2625.05</v>
      </c>
      <c r="M283" s="31">
        <v>8.0699999999999994E-2</v>
      </c>
      <c r="N283" s="1"/>
      <c r="O283" s="1"/>
    </row>
    <row r="284" spans="1:15" ht="12.75" customHeight="1">
      <c r="A284" s="33">
        <v>274</v>
      </c>
      <c r="B284" s="58" t="s">
        <v>875</v>
      </c>
      <c r="C284" s="31">
        <v>588.25</v>
      </c>
      <c r="D284" s="38">
        <v>589.88333333333333</v>
      </c>
      <c r="E284" s="38">
        <v>580.7166666666667</v>
      </c>
      <c r="F284" s="38">
        <v>573.18333333333339</v>
      </c>
      <c r="G284" s="38">
        <v>564.01666666666677</v>
      </c>
      <c r="H284" s="38">
        <v>597.41666666666663</v>
      </c>
      <c r="I284" s="38">
        <v>606.58333333333337</v>
      </c>
      <c r="J284" s="38">
        <v>614.11666666666656</v>
      </c>
      <c r="K284" s="31">
        <v>599.04999999999995</v>
      </c>
      <c r="L284" s="31">
        <v>582.35</v>
      </c>
      <c r="M284" s="31">
        <v>0.23094999999999999</v>
      </c>
      <c r="N284" s="1"/>
      <c r="O284" s="1"/>
    </row>
    <row r="285" spans="1:15" ht="12.75" customHeight="1">
      <c r="A285" s="33">
        <v>275</v>
      </c>
      <c r="B285" s="58" t="s">
        <v>870</v>
      </c>
      <c r="C285" s="31">
        <v>377</v>
      </c>
      <c r="D285" s="38">
        <v>379.38333333333338</v>
      </c>
      <c r="E285" s="38">
        <v>372.86666666666679</v>
      </c>
      <c r="F285" s="38">
        <v>368.73333333333341</v>
      </c>
      <c r="G285" s="38">
        <v>362.21666666666681</v>
      </c>
      <c r="H285" s="38">
        <v>383.51666666666677</v>
      </c>
      <c r="I285" s="38">
        <v>390.0333333333333</v>
      </c>
      <c r="J285" s="38">
        <v>394.16666666666674</v>
      </c>
      <c r="K285" s="31">
        <v>385.9</v>
      </c>
      <c r="L285" s="31">
        <v>375.25</v>
      </c>
      <c r="M285" s="31">
        <v>3.0697399999999999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242.6</v>
      </c>
      <c r="D286" s="38">
        <v>246.79999999999998</v>
      </c>
      <c r="E286" s="38">
        <v>237.79999999999995</v>
      </c>
      <c r="F286" s="38">
        <v>232.99999999999997</v>
      </c>
      <c r="G286" s="38">
        <v>223.99999999999994</v>
      </c>
      <c r="H286" s="38">
        <v>251.59999999999997</v>
      </c>
      <c r="I286" s="38">
        <v>260.60000000000002</v>
      </c>
      <c r="J286" s="38">
        <v>265.39999999999998</v>
      </c>
      <c r="K286" s="31">
        <v>255.8</v>
      </c>
      <c r="L286" s="31">
        <v>242</v>
      </c>
      <c r="M286" s="31">
        <v>5.3694800000000003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1786.2</v>
      </c>
      <c r="D287" s="38">
        <v>1784.5166666666667</v>
      </c>
      <c r="E287" s="38">
        <v>1779.1833333333334</v>
      </c>
      <c r="F287" s="38">
        <v>1772.1666666666667</v>
      </c>
      <c r="G287" s="38">
        <v>1766.8333333333335</v>
      </c>
      <c r="H287" s="38">
        <v>1791.5333333333333</v>
      </c>
      <c r="I287" s="38">
        <v>1796.8666666666668</v>
      </c>
      <c r="J287" s="38">
        <v>1803.8833333333332</v>
      </c>
      <c r="K287" s="31">
        <v>1789.85</v>
      </c>
      <c r="L287" s="31">
        <v>1777.5</v>
      </c>
      <c r="M287" s="31">
        <v>18.839400000000001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1135.55</v>
      </c>
      <c r="D288" s="38">
        <v>1133.2833333333335</v>
      </c>
      <c r="E288" s="38">
        <v>1116.5666666666671</v>
      </c>
      <c r="F288" s="38">
        <v>1097.5833333333335</v>
      </c>
      <c r="G288" s="38">
        <v>1080.866666666667</v>
      </c>
      <c r="H288" s="38">
        <v>1152.2666666666671</v>
      </c>
      <c r="I288" s="38">
        <v>1168.9833333333338</v>
      </c>
      <c r="J288" s="38">
        <v>1187.9666666666672</v>
      </c>
      <c r="K288" s="31">
        <v>1150</v>
      </c>
      <c r="L288" s="31">
        <v>1114.3</v>
      </c>
      <c r="M288" s="31">
        <v>6.2854599999999996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399.3</v>
      </c>
      <c r="D289" s="38">
        <v>399.76666666666665</v>
      </c>
      <c r="E289" s="38">
        <v>396.23333333333329</v>
      </c>
      <c r="F289" s="38">
        <v>393.16666666666663</v>
      </c>
      <c r="G289" s="38">
        <v>389.63333333333327</v>
      </c>
      <c r="H289" s="38">
        <v>402.83333333333331</v>
      </c>
      <c r="I289" s="38">
        <v>406.36666666666662</v>
      </c>
      <c r="J289" s="38">
        <v>409.43333333333334</v>
      </c>
      <c r="K289" s="31">
        <v>403.3</v>
      </c>
      <c r="L289" s="31">
        <v>396.7</v>
      </c>
      <c r="M289" s="31">
        <v>3.2561300000000002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1899.7</v>
      </c>
      <c r="D290" s="38">
        <v>1903.3333333333333</v>
      </c>
      <c r="E290" s="38">
        <v>1878.3666666666666</v>
      </c>
      <c r="F290" s="38">
        <v>1857.0333333333333</v>
      </c>
      <c r="G290" s="38">
        <v>1832.0666666666666</v>
      </c>
      <c r="H290" s="38">
        <v>1924.6666666666665</v>
      </c>
      <c r="I290" s="38">
        <v>1949.6333333333332</v>
      </c>
      <c r="J290" s="38">
        <v>1970.9666666666665</v>
      </c>
      <c r="K290" s="31">
        <v>1928.3</v>
      </c>
      <c r="L290" s="31">
        <v>1882</v>
      </c>
      <c r="M290" s="31">
        <v>0.92700000000000005</v>
      </c>
      <c r="N290" s="1"/>
      <c r="O290" s="1"/>
    </row>
    <row r="291" spans="1:15" ht="12.75" customHeight="1">
      <c r="A291" s="33">
        <v>281</v>
      </c>
      <c r="B291" s="58" t="s">
        <v>871</v>
      </c>
      <c r="C291" s="31">
        <v>2661.6</v>
      </c>
      <c r="D291" s="38">
        <v>2660.15</v>
      </c>
      <c r="E291" s="38">
        <v>2605.7000000000003</v>
      </c>
      <c r="F291" s="38">
        <v>2549.8000000000002</v>
      </c>
      <c r="G291" s="38">
        <v>2495.3500000000004</v>
      </c>
      <c r="H291" s="38">
        <v>2716.05</v>
      </c>
      <c r="I291" s="38">
        <v>2770.5</v>
      </c>
      <c r="J291" s="38">
        <v>2826.4</v>
      </c>
      <c r="K291" s="31">
        <v>2714.6</v>
      </c>
      <c r="L291" s="31">
        <v>2604.25</v>
      </c>
      <c r="M291" s="31">
        <v>0.77087000000000006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121.55</v>
      </c>
      <c r="D292" s="38">
        <v>121.73333333333335</v>
      </c>
      <c r="E292" s="38">
        <v>120.4666666666667</v>
      </c>
      <c r="F292" s="38">
        <v>119.38333333333335</v>
      </c>
      <c r="G292" s="38">
        <v>118.1166666666667</v>
      </c>
      <c r="H292" s="38">
        <v>122.81666666666669</v>
      </c>
      <c r="I292" s="38">
        <v>124.08333333333334</v>
      </c>
      <c r="J292" s="38">
        <v>125.16666666666669</v>
      </c>
      <c r="K292" s="31">
        <v>123</v>
      </c>
      <c r="L292" s="31">
        <v>120.65</v>
      </c>
      <c r="M292" s="31">
        <v>52.210900000000002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4282.8</v>
      </c>
      <c r="D293" s="38">
        <v>4269.7666666666673</v>
      </c>
      <c r="E293" s="38">
        <v>4226.883333333335</v>
      </c>
      <c r="F293" s="38">
        <v>4170.9666666666681</v>
      </c>
      <c r="G293" s="38">
        <v>4128.0833333333358</v>
      </c>
      <c r="H293" s="38">
        <v>4325.6833333333343</v>
      </c>
      <c r="I293" s="38">
        <v>4368.5666666666675</v>
      </c>
      <c r="J293" s="38">
        <v>4424.4833333333336</v>
      </c>
      <c r="K293" s="31">
        <v>4312.6499999999996</v>
      </c>
      <c r="L293" s="31">
        <v>4213.8500000000004</v>
      </c>
      <c r="M293" s="31">
        <v>1.623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13313.25</v>
      </c>
      <c r="D294" s="38">
        <v>13304.083333333334</v>
      </c>
      <c r="E294" s="38">
        <v>13214.166666666668</v>
      </c>
      <c r="F294" s="38">
        <v>13115.083333333334</v>
      </c>
      <c r="G294" s="38">
        <v>13025.166666666668</v>
      </c>
      <c r="H294" s="38">
        <v>13403.166666666668</v>
      </c>
      <c r="I294" s="38">
        <v>13493.083333333336</v>
      </c>
      <c r="J294" s="38">
        <v>13592.166666666668</v>
      </c>
      <c r="K294" s="31">
        <v>13394</v>
      </c>
      <c r="L294" s="31">
        <v>13205</v>
      </c>
      <c r="M294" s="31">
        <v>1.5140000000000001E-2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2691.05</v>
      </c>
      <c r="D295" s="38">
        <v>2679.3666666666668</v>
      </c>
      <c r="E295" s="38">
        <v>2663.7333333333336</v>
      </c>
      <c r="F295" s="38">
        <v>2636.416666666667</v>
      </c>
      <c r="G295" s="38">
        <v>2620.7833333333338</v>
      </c>
      <c r="H295" s="38">
        <v>2706.6833333333334</v>
      </c>
      <c r="I295" s="38">
        <v>2722.3166666666666</v>
      </c>
      <c r="J295" s="38">
        <v>2749.6333333333332</v>
      </c>
      <c r="K295" s="31">
        <v>2695</v>
      </c>
      <c r="L295" s="31">
        <v>2652.05</v>
      </c>
      <c r="M295" s="31">
        <v>17.03875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404</v>
      </c>
      <c r="D296" s="38">
        <v>401.63333333333338</v>
      </c>
      <c r="E296" s="38">
        <v>386.86666666666679</v>
      </c>
      <c r="F296" s="38">
        <v>369.73333333333341</v>
      </c>
      <c r="G296" s="38">
        <v>354.96666666666681</v>
      </c>
      <c r="H296" s="38">
        <v>418.76666666666677</v>
      </c>
      <c r="I296" s="38">
        <v>433.5333333333333</v>
      </c>
      <c r="J296" s="38">
        <v>450.66666666666674</v>
      </c>
      <c r="K296" s="31">
        <v>416.4</v>
      </c>
      <c r="L296" s="31">
        <v>384.5</v>
      </c>
      <c r="M296" s="31">
        <v>26.613119999999999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390.25</v>
      </c>
      <c r="D297" s="38">
        <v>387.58333333333331</v>
      </c>
      <c r="E297" s="38">
        <v>381.76666666666665</v>
      </c>
      <c r="F297" s="38">
        <v>373.28333333333336</v>
      </c>
      <c r="G297" s="38">
        <v>367.4666666666667</v>
      </c>
      <c r="H297" s="38">
        <v>396.06666666666661</v>
      </c>
      <c r="I297" s="38">
        <v>401.88333333333333</v>
      </c>
      <c r="J297" s="38">
        <v>410.36666666666656</v>
      </c>
      <c r="K297" s="31">
        <v>393.4</v>
      </c>
      <c r="L297" s="31">
        <v>379.1</v>
      </c>
      <c r="M297" s="31">
        <v>25.62359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258.95</v>
      </c>
      <c r="D298" s="38">
        <v>259.63333333333333</v>
      </c>
      <c r="E298" s="38">
        <v>257.31666666666666</v>
      </c>
      <c r="F298" s="38">
        <v>255.68333333333334</v>
      </c>
      <c r="G298" s="38">
        <v>253.36666666666667</v>
      </c>
      <c r="H298" s="38">
        <v>261.26666666666665</v>
      </c>
      <c r="I298" s="38">
        <v>263.58333333333326</v>
      </c>
      <c r="J298" s="38">
        <v>265.21666666666664</v>
      </c>
      <c r="K298" s="31">
        <v>261.95</v>
      </c>
      <c r="L298" s="31">
        <v>258</v>
      </c>
      <c r="M298" s="31">
        <v>2.9197600000000001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94.75</v>
      </c>
      <c r="D299" s="38">
        <v>95.05</v>
      </c>
      <c r="E299" s="38">
        <v>94.199999999999989</v>
      </c>
      <c r="F299" s="38">
        <v>93.649999999999991</v>
      </c>
      <c r="G299" s="38">
        <v>92.799999999999983</v>
      </c>
      <c r="H299" s="38">
        <v>95.6</v>
      </c>
      <c r="I299" s="38">
        <v>96.449999999999989</v>
      </c>
      <c r="J299" s="38">
        <v>97</v>
      </c>
      <c r="K299" s="31">
        <v>95.9</v>
      </c>
      <c r="L299" s="31">
        <v>94.5</v>
      </c>
      <c r="M299" s="31">
        <v>38.347670000000001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422.15</v>
      </c>
      <c r="D300" s="38">
        <v>421.2166666666667</v>
      </c>
      <c r="E300" s="38">
        <v>417.93333333333339</v>
      </c>
      <c r="F300" s="38">
        <v>413.7166666666667</v>
      </c>
      <c r="G300" s="38">
        <v>410.43333333333339</v>
      </c>
      <c r="H300" s="38">
        <v>425.43333333333339</v>
      </c>
      <c r="I300" s="38">
        <v>428.7166666666667</v>
      </c>
      <c r="J300" s="38">
        <v>432.93333333333339</v>
      </c>
      <c r="K300" s="31">
        <v>424.5</v>
      </c>
      <c r="L300" s="31">
        <v>417</v>
      </c>
      <c r="M300" s="31">
        <v>34.41939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649.25</v>
      </c>
      <c r="D301" s="38">
        <v>650.69999999999993</v>
      </c>
      <c r="E301" s="38">
        <v>646.89999999999986</v>
      </c>
      <c r="F301" s="38">
        <v>644.54999999999995</v>
      </c>
      <c r="G301" s="38">
        <v>640.74999999999989</v>
      </c>
      <c r="H301" s="38">
        <v>653.04999999999984</v>
      </c>
      <c r="I301" s="38">
        <v>656.8499999999998</v>
      </c>
      <c r="J301" s="38">
        <v>659.19999999999982</v>
      </c>
      <c r="K301" s="31">
        <v>654.5</v>
      </c>
      <c r="L301" s="31">
        <v>648.35</v>
      </c>
      <c r="M301" s="31">
        <v>7.0154199999999998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4955.8999999999996</v>
      </c>
      <c r="D302" s="38">
        <v>4938.6333333333332</v>
      </c>
      <c r="E302" s="38">
        <v>4897.2666666666664</v>
      </c>
      <c r="F302" s="38">
        <v>4838.6333333333332</v>
      </c>
      <c r="G302" s="38">
        <v>4797.2666666666664</v>
      </c>
      <c r="H302" s="38">
        <v>4997.2666666666664</v>
      </c>
      <c r="I302" s="38">
        <v>5038.6333333333332</v>
      </c>
      <c r="J302" s="38">
        <v>5097.2666666666664</v>
      </c>
      <c r="K302" s="31">
        <v>4980</v>
      </c>
      <c r="L302" s="31">
        <v>4880</v>
      </c>
      <c r="M302" s="31">
        <v>0.11826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5197.8999999999996</v>
      </c>
      <c r="D303" s="38">
        <v>5198.8666666666659</v>
      </c>
      <c r="E303" s="38">
        <v>5159.0333333333319</v>
      </c>
      <c r="F303" s="38">
        <v>5120.1666666666661</v>
      </c>
      <c r="G303" s="38">
        <v>5080.3333333333321</v>
      </c>
      <c r="H303" s="38">
        <v>5237.7333333333318</v>
      </c>
      <c r="I303" s="38">
        <v>5277.5666666666657</v>
      </c>
      <c r="J303" s="38">
        <v>5316.4333333333316</v>
      </c>
      <c r="K303" s="31">
        <v>5238.7</v>
      </c>
      <c r="L303" s="31">
        <v>5160</v>
      </c>
      <c r="M303" s="31">
        <v>4.0585599999999999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1112.8499999999999</v>
      </c>
      <c r="D304" s="38">
        <v>1102.3999999999999</v>
      </c>
      <c r="E304" s="38">
        <v>1088.7999999999997</v>
      </c>
      <c r="F304" s="38">
        <v>1064.7499999999998</v>
      </c>
      <c r="G304" s="38">
        <v>1051.1499999999996</v>
      </c>
      <c r="H304" s="38">
        <v>1126.4499999999998</v>
      </c>
      <c r="I304" s="38">
        <v>1140.0499999999997</v>
      </c>
      <c r="J304" s="38">
        <v>1164.0999999999999</v>
      </c>
      <c r="K304" s="31">
        <v>1116</v>
      </c>
      <c r="L304" s="31">
        <v>1078.3499999999999</v>
      </c>
      <c r="M304" s="31">
        <v>14.947710000000001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1449.2</v>
      </c>
      <c r="D305" s="38">
        <v>1457.7333333333333</v>
      </c>
      <c r="E305" s="38">
        <v>1435.4666666666667</v>
      </c>
      <c r="F305" s="38">
        <v>1421.7333333333333</v>
      </c>
      <c r="G305" s="38">
        <v>1399.4666666666667</v>
      </c>
      <c r="H305" s="38">
        <v>1471.4666666666667</v>
      </c>
      <c r="I305" s="38">
        <v>1493.7333333333336</v>
      </c>
      <c r="J305" s="38">
        <v>1507.4666666666667</v>
      </c>
      <c r="K305" s="31">
        <v>1480</v>
      </c>
      <c r="L305" s="31">
        <v>1444</v>
      </c>
      <c r="M305" s="31">
        <v>0.90066999999999997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713.25</v>
      </c>
      <c r="D306" s="38">
        <v>704.33333333333337</v>
      </c>
      <c r="E306" s="38">
        <v>692.66666666666674</v>
      </c>
      <c r="F306" s="38">
        <v>672.08333333333337</v>
      </c>
      <c r="G306" s="38">
        <v>660.41666666666674</v>
      </c>
      <c r="H306" s="38">
        <v>724.91666666666674</v>
      </c>
      <c r="I306" s="38">
        <v>736.58333333333348</v>
      </c>
      <c r="J306" s="38">
        <v>757.16666666666674</v>
      </c>
      <c r="K306" s="31">
        <v>716</v>
      </c>
      <c r="L306" s="31">
        <v>683.75</v>
      </c>
      <c r="M306" s="31">
        <v>10.152810000000001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982.1</v>
      </c>
      <c r="D307" s="38">
        <v>979.9</v>
      </c>
      <c r="E307" s="38">
        <v>972.75</v>
      </c>
      <c r="F307" s="38">
        <v>963.4</v>
      </c>
      <c r="G307" s="38">
        <v>956.25</v>
      </c>
      <c r="H307" s="38">
        <v>989.25</v>
      </c>
      <c r="I307" s="38">
        <v>996.39999999999986</v>
      </c>
      <c r="J307" s="38">
        <v>1005.75</v>
      </c>
      <c r="K307" s="31">
        <v>987.05</v>
      </c>
      <c r="L307" s="31">
        <v>970.55</v>
      </c>
      <c r="M307" s="31">
        <v>3.2767300000000001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277.39999999999998</v>
      </c>
      <c r="D308" s="38">
        <v>276.68333333333334</v>
      </c>
      <c r="E308" s="38">
        <v>273.41666666666669</v>
      </c>
      <c r="F308" s="38">
        <v>269.43333333333334</v>
      </c>
      <c r="G308" s="38">
        <v>266.16666666666669</v>
      </c>
      <c r="H308" s="38">
        <v>280.66666666666669</v>
      </c>
      <c r="I308" s="38">
        <v>283.93333333333334</v>
      </c>
      <c r="J308" s="38">
        <v>287.91666666666669</v>
      </c>
      <c r="K308" s="31">
        <v>279.95</v>
      </c>
      <c r="L308" s="31">
        <v>272.7</v>
      </c>
      <c r="M308" s="31">
        <v>36.23254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1570.6</v>
      </c>
      <c r="D309" s="38">
        <v>1560.7333333333333</v>
      </c>
      <c r="E309" s="38">
        <v>1548.4666666666667</v>
      </c>
      <c r="F309" s="38">
        <v>1526.3333333333333</v>
      </c>
      <c r="G309" s="38">
        <v>1514.0666666666666</v>
      </c>
      <c r="H309" s="38">
        <v>1582.8666666666668</v>
      </c>
      <c r="I309" s="38">
        <v>1595.1333333333337</v>
      </c>
      <c r="J309" s="38">
        <v>1617.2666666666669</v>
      </c>
      <c r="K309" s="31">
        <v>1573</v>
      </c>
      <c r="L309" s="31">
        <v>1538.6</v>
      </c>
      <c r="M309" s="31">
        <v>23.616320000000002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342.75</v>
      </c>
      <c r="D310" s="38">
        <v>341.95</v>
      </c>
      <c r="E310" s="38">
        <v>339.45</v>
      </c>
      <c r="F310" s="38">
        <v>336.15</v>
      </c>
      <c r="G310" s="38">
        <v>333.65</v>
      </c>
      <c r="H310" s="38">
        <v>345.25</v>
      </c>
      <c r="I310" s="38">
        <v>347.75</v>
      </c>
      <c r="J310" s="38">
        <v>351.05</v>
      </c>
      <c r="K310" s="31">
        <v>344.45</v>
      </c>
      <c r="L310" s="31">
        <v>338.65</v>
      </c>
      <c r="M310" s="31">
        <v>0.81694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517.25</v>
      </c>
      <c r="D311" s="38">
        <v>517.43333333333328</v>
      </c>
      <c r="E311" s="38">
        <v>511.81666666666661</v>
      </c>
      <c r="F311" s="38">
        <v>506.38333333333333</v>
      </c>
      <c r="G311" s="38">
        <v>500.76666666666665</v>
      </c>
      <c r="H311" s="38">
        <v>522.86666666666656</v>
      </c>
      <c r="I311" s="38">
        <v>528.48333333333312</v>
      </c>
      <c r="J311" s="38">
        <v>533.91666666666652</v>
      </c>
      <c r="K311" s="31">
        <v>523.04999999999995</v>
      </c>
      <c r="L311" s="31">
        <v>512</v>
      </c>
      <c r="M311" s="31">
        <v>0.56188000000000005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379.95</v>
      </c>
      <c r="D312" s="38">
        <v>379.65000000000003</v>
      </c>
      <c r="E312" s="38">
        <v>377.30000000000007</v>
      </c>
      <c r="F312" s="38">
        <v>374.65000000000003</v>
      </c>
      <c r="G312" s="38">
        <v>372.30000000000007</v>
      </c>
      <c r="H312" s="38">
        <v>382.30000000000007</v>
      </c>
      <c r="I312" s="38">
        <v>384.65000000000009</v>
      </c>
      <c r="J312" s="38">
        <v>387.30000000000007</v>
      </c>
      <c r="K312" s="31">
        <v>382</v>
      </c>
      <c r="L312" s="31">
        <v>377</v>
      </c>
      <c r="M312" s="31">
        <v>3.3728799999999999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148.75</v>
      </c>
      <c r="D313" s="38">
        <v>147.56666666666666</v>
      </c>
      <c r="E313" s="38">
        <v>145.43333333333334</v>
      </c>
      <c r="F313" s="38">
        <v>142.11666666666667</v>
      </c>
      <c r="G313" s="38">
        <v>139.98333333333335</v>
      </c>
      <c r="H313" s="38">
        <v>150.88333333333333</v>
      </c>
      <c r="I313" s="38">
        <v>153.01666666666665</v>
      </c>
      <c r="J313" s="38">
        <v>156.33333333333331</v>
      </c>
      <c r="K313" s="31">
        <v>149.69999999999999</v>
      </c>
      <c r="L313" s="31">
        <v>144.25</v>
      </c>
      <c r="M313" s="31">
        <v>130.99144999999999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83.4</v>
      </c>
      <c r="D314" s="38">
        <v>83.733333333333334</v>
      </c>
      <c r="E314" s="38">
        <v>82.716666666666669</v>
      </c>
      <c r="F314" s="38">
        <v>82.033333333333331</v>
      </c>
      <c r="G314" s="38">
        <v>81.016666666666666</v>
      </c>
      <c r="H314" s="38">
        <v>84.416666666666671</v>
      </c>
      <c r="I314" s="38">
        <v>85.433333333333351</v>
      </c>
      <c r="J314" s="38">
        <v>86.116666666666674</v>
      </c>
      <c r="K314" s="31">
        <v>84.75</v>
      </c>
      <c r="L314" s="31">
        <v>83.05</v>
      </c>
      <c r="M314" s="31">
        <v>24.952459999999999</v>
      </c>
      <c r="N314" s="1"/>
      <c r="O314" s="1"/>
    </row>
    <row r="315" spans="1:15" ht="12.75" customHeight="1">
      <c r="A315" s="33">
        <v>305</v>
      </c>
      <c r="B315" s="58" t="s">
        <v>888</v>
      </c>
      <c r="C315" s="31">
        <v>1819.65</v>
      </c>
      <c r="D315" s="38">
        <v>1817.3500000000001</v>
      </c>
      <c r="E315" s="38">
        <v>1806.2500000000002</v>
      </c>
      <c r="F315" s="38">
        <v>1792.8500000000001</v>
      </c>
      <c r="G315" s="38">
        <v>1781.7500000000002</v>
      </c>
      <c r="H315" s="38">
        <v>1830.7500000000002</v>
      </c>
      <c r="I315" s="38">
        <v>1841.8500000000001</v>
      </c>
      <c r="J315" s="38">
        <v>1855.2500000000002</v>
      </c>
      <c r="K315" s="31">
        <v>1828.45</v>
      </c>
      <c r="L315" s="31">
        <v>1803.95</v>
      </c>
      <c r="M315" s="31">
        <v>1.7366299999999999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559.6</v>
      </c>
      <c r="D316" s="38">
        <v>562.06666666666672</v>
      </c>
      <c r="E316" s="38">
        <v>554.73333333333346</v>
      </c>
      <c r="F316" s="38">
        <v>549.86666666666679</v>
      </c>
      <c r="G316" s="38">
        <v>542.53333333333353</v>
      </c>
      <c r="H316" s="38">
        <v>566.93333333333339</v>
      </c>
      <c r="I316" s="38">
        <v>574.26666666666665</v>
      </c>
      <c r="J316" s="38">
        <v>579.13333333333333</v>
      </c>
      <c r="K316" s="31">
        <v>569.4</v>
      </c>
      <c r="L316" s="31">
        <v>557.20000000000005</v>
      </c>
      <c r="M316" s="31">
        <v>10.09445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9419.5499999999993</v>
      </c>
      <c r="D317" s="38">
        <v>9370.4833333333318</v>
      </c>
      <c r="E317" s="38">
        <v>9303.2166666666635</v>
      </c>
      <c r="F317" s="38">
        <v>9186.8833333333314</v>
      </c>
      <c r="G317" s="38">
        <v>9119.6166666666631</v>
      </c>
      <c r="H317" s="38">
        <v>9486.8166666666639</v>
      </c>
      <c r="I317" s="38">
        <v>9554.0833333333303</v>
      </c>
      <c r="J317" s="38">
        <v>9670.4166666666642</v>
      </c>
      <c r="K317" s="31">
        <v>9437.75</v>
      </c>
      <c r="L317" s="31">
        <v>9254.15</v>
      </c>
      <c r="M317" s="31">
        <v>3.3636300000000001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2159.0500000000002</v>
      </c>
      <c r="D318" s="38">
        <v>2159.9</v>
      </c>
      <c r="E318" s="38">
        <v>2119.9</v>
      </c>
      <c r="F318" s="38">
        <v>2080.75</v>
      </c>
      <c r="G318" s="38">
        <v>2040.75</v>
      </c>
      <c r="H318" s="38">
        <v>2199.0500000000002</v>
      </c>
      <c r="I318" s="38">
        <v>2239.0500000000002</v>
      </c>
      <c r="J318" s="38">
        <v>2278.2000000000003</v>
      </c>
      <c r="K318" s="31">
        <v>2199.9</v>
      </c>
      <c r="L318" s="31">
        <v>2120.75</v>
      </c>
      <c r="M318" s="31">
        <v>1.89588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857.9</v>
      </c>
      <c r="D319" s="38">
        <v>850.85</v>
      </c>
      <c r="E319" s="38">
        <v>841.05000000000007</v>
      </c>
      <c r="F319" s="38">
        <v>824.2</v>
      </c>
      <c r="G319" s="38">
        <v>814.40000000000009</v>
      </c>
      <c r="H319" s="38">
        <v>867.7</v>
      </c>
      <c r="I319" s="38">
        <v>877.5</v>
      </c>
      <c r="J319" s="38">
        <v>894.35</v>
      </c>
      <c r="K319" s="31">
        <v>860.65</v>
      </c>
      <c r="L319" s="31">
        <v>834</v>
      </c>
      <c r="M319" s="31">
        <v>8.4841999999999995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532</v>
      </c>
      <c r="D320" s="38">
        <v>527.83333333333337</v>
      </c>
      <c r="E320" s="38">
        <v>516.81666666666672</v>
      </c>
      <c r="F320" s="38">
        <v>501.63333333333333</v>
      </c>
      <c r="G320" s="38">
        <v>490.61666666666667</v>
      </c>
      <c r="H320" s="38">
        <v>543.01666666666677</v>
      </c>
      <c r="I320" s="38">
        <v>554.03333333333342</v>
      </c>
      <c r="J320" s="38">
        <v>569.21666666666681</v>
      </c>
      <c r="K320" s="31">
        <v>538.85</v>
      </c>
      <c r="L320" s="31">
        <v>512.65</v>
      </c>
      <c r="M320" s="31">
        <v>36.3127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1935.7</v>
      </c>
      <c r="D321" s="38">
        <v>1925.2333333333333</v>
      </c>
      <c r="E321" s="38">
        <v>1874.4666666666667</v>
      </c>
      <c r="F321" s="38">
        <v>1813.2333333333333</v>
      </c>
      <c r="G321" s="38">
        <v>1762.4666666666667</v>
      </c>
      <c r="H321" s="38">
        <v>1986.4666666666667</v>
      </c>
      <c r="I321" s="38">
        <v>2037.2333333333336</v>
      </c>
      <c r="J321" s="38">
        <v>2098.4666666666667</v>
      </c>
      <c r="K321" s="31">
        <v>1976</v>
      </c>
      <c r="L321" s="31">
        <v>1864</v>
      </c>
      <c r="M321" s="31">
        <v>58.423699999999997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903.75</v>
      </c>
      <c r="D322" s="38">
        <v>902.93333333333339</v>
      </c>
      <c r="E322" s="38">
        <v>893.86666666666679</v>
      </c>
      <c r="F322" s="38">
        <v>883.98333333333335</v>
      </c>
      <c r="G322" s="38">
        <v>874.91666666666674</v>
      </c>
      <c r="H322" s="38">
        <v>912.81666666666683</v>
      </c>
      <c r="I322" s="38">
        <v>921.88333333333344</v>
      </c>
      <c r="J322" s="38">
        <v>931.76666666666688</v>
      </c>
      <c r="K322" s="31">
        <v>912</v>
      </c>
      <c r="L322" s="31">
        <v>893.05</v>
      </c>
      <c r="M322" s="31">
        <v>1.03484</v>
      </c>
      <c r="N322" s="1"/>
      <c r="O322" s="1"/>
    </row>
    <row r="323" spans="1:15" ht="12.75" customHeight="1">
      <c r="A323" s="33">
        <v>313</v>
      </c>
      <c r="B323" s="58" t="s">
        <v>873</v>
      </c>
      <c r="C323" s="31">
        <v>897.55</v>
      </c>
      <c r="D323" s="38">
        <v>903.16666666666663</v>
      </c>
      <c r="E323" s="38">
        <v>886.38333333333321</v>
      </c>
      <c r="F323" s="38">
        <v>875.21666666666658</v>
      </c>
      <c r="G323" s="38">
        <v>858.43333333333317</v>
      </c>
      <c r="H323" s="38">
        <v>914.33333333333326</v>
      </c>
      <c r="I323" s="38">
        <v>931.11666666666679</v>
      </c>
      <c r="J323" s="38">
        <v>942.2833333333333</v>
      </c>
      <c r="K323" s="31">
        <v>919.95</v>
      </c>
      <c r="L323" s="31">
        <v>892</v>
      </c>
      <c r="M323" s="31">
        <v>0.36899999999999999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1087.1500000000001</v>
      </c>
      <c r="D324" s="38">
        <v>1096.1166666666668</v>
      </c>
      <c r="E324" s="38">
        <v>1065.0333333333335</v>
      </c>
      <c r="F324" s="38">
        <v>1042.9166666666667</v>
      </c>
      <c r="G324" s="38">
        <v>1011.8333333333335</v>
      </c>
      <c r="H324" s="38">
        <v>1118.2333333333336</v>
      </c>
      <c r="I324" s="38">
        <v>1149.3166666666666</v>
      </c>
      <c r="J324" s="38">
        <v>1171.4333333333336</v>
      </c>
      <c r="K324" s="31">
        <v>1127.2</v>
      </c>
      <c r="L324" s="31">
        <v>1074</v>
      </c>
      <c r="M324" s="31">
        <v>0.95343999999999995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1357.05</v>
      </c>
      <c r="D325" s="38">
        <v>1350.6</v>
      </c>
      <c r="E325" s="38">
        <v>1339.35</v>
      </c>
      <c r="F325" s="38">
        <v>1321.65</v>
      </c>
      <c r="G325" s="38">
        <v>1310.4000000000001</v>
      </c>
      <c r="H325" s="38">
        <v>1368.2999999999997</v>
      </c>
      <c r="I325" s="38">
        <v>1379.5499999999997</v>
      </c>
      <c r="J325" s="38">
        <v>1397.2499999999995</v>
      </c>
      <c r="K325" s="31">
        <v>1361.85</v>
      </c>
      <c r="L325" s="31">
        <v>1332.9</v>
      </c>
      <c r="M325" s="31">
        <v>1.3271900000000001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39.6</v>
      </c>
      <c r="D326" s="38">
        <v>39.43333333333333</v>
      </c>
      <c r="E326" s="38">
        <v>38.466666666666661</v>
      </c>
      <c r="F326" s="38">
        <v>37.333333333333329</v>
      </c>
      <c r="G326" s="38">
        <v>36.36666666666666</v>
      </c>
      <c r="H326" s="38">
        <v>40.566666666666663</v>
      </c>
      <c r="I326" s="38">
        <v>41.533333333333331</v>
      </c>
      <c r="J326" s="38">
        <v>42.666666666666664</v>
      </c>
      <c r="K326" s="31">
        <v>40.4</v>
      </c>
      <c r="L326" s="31">
        <v>38.299999999999997</v>
      </c>
      <c r="M326" s="31">
        <v>77.94932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60.65</v>
      </c>
      <c r="D327" s="38">
        <v>60.116666666666667</v>
      </c>
      <c r="E327" s="38">
        <v>59.183333333333337</v>
      </c>
      <c r="F327" s="38">
        <v>57.716666666666669</v>
      </c>
      <c r="G327" s="38">
        <v>56.783333333333339</v>
      </c>
      <c r="H327" s="38">
        <v>61.583333333333336</v>
      </c>
      <c r="I327" s="38">
        <v>62.516666666666659</v>
      </c>
      <c r="J327" s="38">
        <v>63.983333333333334</v>
      </c>
      <c r="K327" s="31">
        <v>61.05</v>
      </c>
      <c r="L327" s="31">
        <v>58.65</v>
      </c>
      <c r="M327" s="31">
        <v>44.636960000000002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948.9</v>
      </c>
      <c r="D328" s="38">
        <v>950.75</v>
      </c>
      <c r="E328" s="38">
        <v>938.7</v>
      </c>
      <c r="F328" s="38">
        <v>928.5</v>
      </c>
      <c r="G328" s="38">
        <v>916.45</v>
      </c>
      <c r="H328" s="38">
        <v>960.95</v>
      </c>
      <c r="I328" s="38">
        <v>973</v>
      </c>
      <c r="J328" s="38">
        <v>983.2</v>
      </c>
      <c r="K328" s="31">
        <v>962.8</v>
      </c>
      <c r="L328" s="31">
        <v>940.55</v>
      </c>
      <c r="M328" s="31">
        <v>2.0420099999999999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2314.35</v>
      </c>
      <c r="D329" s="38">
        <v>2334.6999999999998</v>
      </c>
      <c r="E329" s="38">
        <v>2281.9499999999998</v>
      </c>
      <c r="F329" s="38">
        <v>2249.5500000000002</v>
      </c>
      <c r="G329" s="38">
        <v>2196.8000000000002</v>
      </c>
      <c r="H329" s="38">
        <v>2367.0999999999995</v>
      </c>
      <c r="I329" s="38">
        <v>2419.8499999999995</v>
      </c>
      <c r="J329" s="38">
        <v>2452.2499999999991</v>
      </c>
      <c r="K329" s="31">
        <v>2387.4499999999998</v>
      </c>
      <c r="L329" s="31">
        <v>2302.3000000000002</v>
      </c>
      <c r="M329" s="31">
        <v>7.4279799999999998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106463.7</v>
      </c>
      <c r="D330" s="38">
        <v>105982.68333333335</v>
      </c>
      <c r="E330" s="38">
        <v>105315.3666666667</v>
      </c>
      <c r="F330" s="38">
        <v>104167.03333333335</v>
      </c>
      <c r="G330" s="38">
        <v>103499.7166666667</v>
      </c>
      <c r="H330" s="38">
        <v>107131.01666666669</v>
      </c>
      <c r="I330" s="38">
        <v>107798.33333333334</v>
      </c>
      <c r="J330" s="38">
        <v>108946.66666666669</v>
      </c>
      <c r="K330" s="31">
        <v>106650</v>
      </c>
      <c r="L330" s="31">
        <v>104834.35</v>
      </c>
      <c r="M330" s="31">
        <v>4.641E-2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2227.5500000000002</v>
      </c>
      <c r="D331" s="38">
        <v>2234.7333333333336</v>
      </c>
      <c r="E331" s="38">
        <v>2205.0666666666671</v>
      </c>
      <c r="F331" s="38">
        <v>2182.5833333333335</v>
      </c>
      <c r="G331" s="38">
        <v>2152.916666666667</v>
      </c>
      <c r="H331" s="38">
        <v>2257.2166666666672</v>
      </c>
      <c r="I331" s="38">
        <v>2286.8833333333332</v>
      </c>
      <c r="J331" s="38">
        <v>2309.3666666666672</v>
      </c>
      <c r="K331" s="31">
        <v>2264.4</v>
      </c>
      <c r="L331" s="31">
        <v>2212.25</v>
      </c>
      <c r="M331" s="31">
        <v>1.64659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1591.85</v>
      </c>
      <c r="D332" s="38">
        <v>1586.75</v>
      </c>
      <c r="E332" s="38">
        <v>1576.3</v>
      </c>
      <c r="F332" s="38">
        <v>1560.75</v>
      </c>
      <c r="G332" s="38">
        <v>1550.3</v>
      </c>
      <c r="H332" s="38">
        <v>1602.3</v>
      </c>
      <c r="I332" s="38">
        <v>1612.7499999999998</v>
      </c>
      <c r="J332" s="38">
        <v>1628.3</v>
      </c>
      <c r="K332" s="31">
        <v>1597.2</v>
      </c>
      <c r="L332" s="31">
        <v>1571.2</v>
      </c>
      <c r="M332" s="31">
        <v>0.83604999999999996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1256.1500000000001</v>
      </c>
      <c r="D333" s="38">
        <v>1258.3666666666666</v>
      </c>
      <c r="E333" s="38">
        <v>1247.8833333333332</v>
      </c>
      <c r="F333" s="38">
        <v>1239.6166666666666</v>
      </c>
      <c r="G333" s="38">
        <v>1229.1333333333332</v>
      </c>
      <c r="H333" s="38">
        <v>1266.6333333333332</v>
      </c>
      <c r="I333" s="38">
        <v>1277.1166666666663</v>
      </c>
      <c r="J333" s="38">
        <v>1285.3833333333332</v>
      </c>
      <c r="K333" s="31">
        <v>1268.8499999999999</v>
      </c>
      <c r="L333" s="31">
        <v>1250.0999999999999</v>
      </c>
      <c r="M333" s="31">
        <v>4.4961599999999997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989.15</v>
      </c>
      <c r="D334" s="38">
        <v>994.7166666666667</v>
      </c>
      <c r="E334" s="38">
        <v>981.43333333333339</v>
      </c>
      <c r="F334" s="38">
        <v>973.7166666666667</v>
      </c>
      <c r="G334" s="38">
        <v>960.43333333333339</v>
      </c>
      <c r="H334" s="38">
        <v>1002.4333333333334</v>
      </c>
      <c r="I334" s="38">
        <v>1015.7166666666667</v>
      </c>
      <c r="J334" s="38">
        <v>1023.4333333333334</v>
      </c>
      <c r="K334" s="31">
        <v>1008</v>
      </c>
      <c r="L334" s="31">
        <v>987</v>
      </c>
      <c r="M334" s="31">
        <v>1.9202999999999999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831.5</v>
      </c>
      <c r="D335" s="38">
        <v>828.48333333333323</v>
      </c>
      <c r="E335" s="38">
        <v>815.01666666666642</v>
      </c>
      <c r="F335" s="38">
        <v>798.53333333333319</v>
      </c>
      <c r="G335" s="38">
        <v>785.06666666666638</v>
      </c>
      <c r="H335" s="38">
        <v>844.96666666666647</v>
      </c>
      <c r="I335" s="38">
        <v>858.43333333333339</v>
      </c>
      <c r="J335" s="38">
        <v>874.91666666666652</v>
      </c>
      <c r="K335" s="31">
        <v>841.95</v>
      </c>
      <c r="L335" s="31">
        <v>812</v>
      </c>
      <c r="M335" s="31">
        <v>8.4135299999999997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89.15</v>
      </c>
      <c r="D336" s="38">
        <v>89.333333333333329</v>
      </c>
      <c r="E336" s="38">
        <v>88.016666666666652</v>
      </c>
      <c r="F336" s="38">
        <v>86.883333333333326</v>
      </c>
      <c r="G336" s="38">
        <v>85.566666666666649</v>
      </c>
      <c r="H336" s="38">
        <v>90.466666666666654</v>
      </c>
      <c r="I336" s="38">
        <v>91.783333333333346</v>
      </c>
      <c r="J336" s="38">
        <v>92.916666666666657</v>
      </c>
      <c r="K336" s="31">
        <v>90.65</v>
      </c>
      <c r="L336" s="31">
        <v>88.2</v>
      </c>
      <c r="M336" s="31">
        <v>90.399199999999993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4491.55</v>
      </c>
      <c r="D337" s="38">
        <v>4486.6833333333334</v>
      </c>
      <c r="E337" s="38">
        <v>4443.1166666666668</v>
      </c>
      <c r="F337" s="38">
        <v>4394.6833333333334</v>
      </c>
      <c r="G337" s="38">
        <v>4351.1166666666668</v>
      </c>
      <c r="H337" s="38">
        <v>4535.1166666666668</v>
      </c>
      <c r="I337" s="38">
        <v>4578.6833333333343</v>
      </c>
      <c r="J337" s="38">
        <v>4627.1166666666668</v>
      </c>
      <c r="K337" s="31">
        <v>4530.25</v>
      </c>
      <c r="L337" s="31">
        <v>4438.25</v>
      </c>
      <c r="M337" s="31">
        <v>0.99653000000000003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696.65</v>
      </c>
      <c r="D338" s="38">
        <v>686.25</v>
      </c>
      <c r="E338" s="38">
        <v>672.5</v>
      </c>
      <c r="F338" s="38">
        <v>648.35</v>
      </c>
      <c r="G338" s="38">
        <v>634.6</v>
      </c>
      <c r="H338" s="38">
        <v>710.4</v>
      </c>
      <c r="I338" s="38">
        <v>724.15</v>
      </c>
      <c r="J338" s="38">
        <v>748.3</v>
      </c>
      <c r="K338" s="31">
        <v>700</v>
      </c>
      <c r="L338" s="31">
        <v>662.1</v>
      </c>
      <c r="M338" s="31">
        <v>3.9056899999999999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48.45</v>
      </c>
      <c r="D339" s="38">
        <v>48.366666666666667</v>
      </c>
      <c r="E339" s="38">
        <v>46.933333333333337</v>
      </c>
      <c r="F339" s="38">
        <v>45.416666666666671</v>
      </c>
      <c r="G339" s="38">
        <v>43.983333333333341</v>
      </c>
      <c r="H339" s="38">
        <v>49.883333333333333</v>
      </c>
      <c r="I339" s="38">
        <v>51.316666666666656</v>
      </c>
      <c r="J339" s="38">
        <v>52.833333333333329</v>
      </c>
      <c r="K339" s="31">
        <v>49.8</v>
      </c>
      <c r="L339" s="31">
        <v>46.85</v>
      </c>
      <c r="M339" s="31">
        <v>154.05100999999999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156.80000000000001</v>
      </c>
      <c r="D340" s="38">
        <v>156.76666666666668</v>
      </c>
      <c r="E340" s="38">
        <v>155.03333333333336</v>
      </c>
      <c r="F340" s="38">
        <v>153.26666666666668</v>
      </c>
      <c r="G340" s="38">
        <v>151.53333333333336</v>
      </c>
      <c r="H340" s="38">
        <v>158.53333333333336</v>
      </c>
      <c r="I340" s="38">
        <v>160.26666666666665</v>
      </c>
      <c r="J340" s="38">
        <v>162.03333333333336</v>
      </c>
      <c r="K340" s="31">
        <v>158.5</v>
      </c>
      <c r="L340" s="31">
        <v>155</v>
      </c>
      <c r="M340" s="31">
        <v>27.20945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21947.9</v>
      </c>
      <c r="D341" s="38">
        <v>21954.416666666668</v>
      </c>
      <c r="E341" s="38">
        <v>21778.833333333336</v>
      </c>
      <c r="F341" s="38">
        <v>21609.766666666666</v>
      </c>
      <c r="G341" s="38">
        <v>21434.183333333334</v>
      </c>
      <c r="H341" s="38">
        <v>22123.483333333337</v>
      </c>
      <c r="I341" s="38">
        <v>22299.066666666673</v>
      </c>
      <c r="J341" s="38">
        <v>22468.133333333339</v>
      </c>
      <c r="K341" s="31">
        <v>22130</v>
      </c>
      <c r="L341" s="31">
        <v>21785.35</v>
      </c>
      <c r="M341" s="31">
        <v>0.2893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62.55</v>
      </c>
      <c r="D342" s="38">
        <v>62.266666666666673</v>
      </c>
      <c r="E342" s="38">
        <v>61.233333333333348</v>
      </c>
      <c r="F342" s="38">
        <v>59.916666666666679</v>
      </c>
      <c r="G342" s="38">
        <v>58.883333333333354</v>
      </c>
      <c r="H342" s="38">
        <v>63.583333333333343</v>
      </c>
      <c r="I342" s="38">
        <v>64.61666666666666</v>
      </c>
      <c r="J342" s="38">
        <v>65.933333333333337</v>
      </c>
      <c r="K342" s="31">
        <v>63.3</v>
      </c>
      <c r="L342" s="31">
        <v>60.95</v>
      </c>
      <c r="M342" s="31">
        <v>25.090689999999999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49.75</v>
      </c>
      <c r="D343" s="38">
        <v>49.966666666666669</v>
      </c>
      <c r="E343" s="38">
        <v>49.283333333333339</v>
      </c>
      <c r="F343" s="38">
        <v>48.81666666666667</v>
      </c>
      <c r="G343" s="38">
        <v>48.13333333333334</v>
      </c>
      <c r="H343" s="38">
        <v>50.433333333333337</v>
      </c>
      <c r="I343" s="38">
        <v>51.116666666666674</v>
      </c>
      <c r="J343" s="38">
        <v>51.583333333333336</v>
      </c>
      <c r="K343" s="31">
        <v>50.65</v>
      </c>
      <c r="L343" s="31">
        <v>49.5</v>
      </c>
      <c r="M343" s="31">
        <v>113.88888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314</v>
      </c>
      <c r="D344" s="38">
        <v>313.28333333333336</v>
      </c>
      <c r="E344" s="38">
        <v>310.81666666666672</v>
      </c>
      <c r="F344" s="38">
        <v>307.63333333333338</v>
      </c>
      <c r="G344" s="38">
        <v>305.16666666666674</v>
      </c>
      <c r="H344" s="38">
        <v>316.4666666666667</v>
      </c>
      <c r="I344" s="38">
        <v>318.93333333333328</v>
      </c>
      <c r="J344" s="38">
        <v>322.11666666666667</v>
      </c>
      <c r="K344" s="31">
        <v>315.75</v>
      </c>
      <c r="L344" s="31">
        <v>310.10000000000002</v>
      </c>
      <c r="M344" s="31">
        <v>3.7856200000000002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129</v>
      </c>
      <c r="D345" s="38">
        <v>128.85</v>
      </c>
      <c r="E345" s="38">
        <v>127.44999999999999</v>
      </c>
      <c r="F345" s="38">
        <v>125.89999999999999</v>
      </c>
      <c r="G345" s="38">
        <v>124.49999999999999</v>
      </c>
      <c r="H345" s="38">
        <v>130.39999999999998</v>
      </c>
      <c r="I345" s="38">
        <v>131.80000000000001</v>
      </c>
      <c r="J345" s="38">
        <v>133.35</v>
      </c>
      <c r="K345" s="31">
        <v>130.25</v>
      </c>
      <c r="L345" s="31">
        <v>127.3</v>
      </c>
      <c r="M345" s="31">
        <v>13.66367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117.25</v>
      </c>
      <c r="D346" s="38">
        <v>117.53333333333335</v>
      </c>
      <c r="E346" s="38">
        <v>115.9666666666667</v>
      </c>
      <c r="F346" s="38">
        <v>114.68333333333335</v>
      </c>
      <c r="G346" s="38">
        <v>113.1166666666667</v>
      </c>
      <c r="H346" s="38">
        <v>118.81666666666669</v>
      </c>
      <c r="I346" s="38">
        <v>120.38333333333333</v>
      </c>
      <c r="J346" s="38">
        <v>121.66666666666669</v>
      </c>
      <c r="K346" s="31">
        <v>119.1</v>
      </c>
      <c r="L346" s="31">
        <v>116.25</v>
      </c>
      <c r="M346" s="31">
        <v>146.01679999999999</v>
      </c>
      <c r="N346" s="1"/>
      <c r="O346" s="1"/>
    </row>
    <row r="347" spans="1:15" ht="12.75" customHeight="1">
      <c r="A347" s="33">
        <v>337</v>
      </c>
      <c r="B347" s="58" t="s">
        <v>874</v>
      </c>
      <c r="C347" s="31">
        <v>46.5</v>
      </c>
      <c r="D347" s="38">
        <v>46.683333333333337</v>
      </c>
      <c r="E347" s="38">
        <v>46.066666666666677</v>
      </c>
      <c r="F347" s="38">
        <v>45.63333333333334</v>
      </c>
      <c r="G347" s="38">
        <v>45.01666666666668</v>
      </c>
      <c r="H347" s="38">
        <v>47.116666666666674</v>
      </c>
      <c r="I347" s="38">
        <v>47.733333333333334</v>
      </c>
      <c r="J347" s="38">
        <v>48.166666666666671</v>
      </c>
      <c r="K347" s="31">
        <v>47.3</v>
      </c>
      <c r="L347" s="31">
        <v>46.25</v>
      </c>
      <c r="M347" s="31">
        <v>33.086460000000002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231.2</v>
      </c>
      <c r="D348" s="38">
        <v>228.56666666666669</v>
      </c>
      <c r="E348" s="38">
        <v>224.13333333333338</v>
      </c>
      <c r="F348" s="38">
        <v>217.06666666666669</v>
      </c>
      <c r="G348" s="38">
        <v>212.63333333333338</v>
      </c>
      <c r="H348" s="38">
        <v>235.63333333333338</v>
      </c>
      <c r="I348" s="38">
        <v>240.06666666666672</v>
      </c>
      <c r="J348" s="38">
        <v>247.13333333333338</v>
      </c>
      <c r="K348" s="31">
        <v>233</v>
      </c>
      <c r="L348" s="31">
        <v>221.5</v>
      </c>
      <c r="M348" s="31">
        <v>8.9962900000000001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217.45</v>
      </c>
      <c r="D349" s="38">
        <v>215.81666666666669</v>
      </c>
      <c r="E349" s="38">
        <v>213.68333333333339</v>
      </c>
      <c r="F349" s="38">
        <v>209.91666666666671</v>
      </c>
      <c r="G349" s="38">
        <v>207.78333333333342</v>
      </c>
      <c r="H349" s="38">
        <v>219.58333333333337</v>
      </c>
      <c r="I349" s="38">
        <v>221.71666666666664</v>
      </c>
      <c r="J349" s="38">
        <v>225.48333333333335</v>
      </c>
      <c r="K349" s="31">
        <v>217.95</v>
      </c>
      <c r="L349" s="31">
        <v>212.05</v>
      </c>
      <c r="M349" s="31">
        <v>96.877120000000005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339.9</v>
      </c>
      <c r="D350" s="38">
        <v>339.71666666666664</v>
      </c>
      <c r="E350" s="38">
        <v>337.68333333333328</v>
      </c>
      <c r="F350" s="38">
        <v>335.46666666666664</v>
      </c>
      <c r="G350" s="38">
        <v>333.43333333333328</v>
      </c>
      <c r="H350" s="38">
        <v>341.93333333333328</v>
      </c>
      <c r="I350" s="38">
        <v>343.9666666666667</v>
      </c>
      <c r="J350" s="38">
        <v>346.18333333333328</v>
      </c>
      <c r="K350" s="31">
        <v>341.75</v>
      </c>
      <c r="L350" s="31">
        <v>337.5</v>
      </c>
      <c r="M350" s="31">
        <v>1.15303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1080.2</v>
      </c>
      <c r="D351" s="38">
        <v>1075.5999999999999</v>
      </c>
      <c r="E351" s="38">
        <v>1062.1999999999998</v>
      </c>
      <c r="F351" s="38">
        <v>1044.1999999999998</v>
      </c>
      <c r="G351" s="38">
        <v>1030.7999999999997</v>
      </c>
      <c r="H351" s="38">
        <v>1093.5999999999999</v>
      </c>
      <c r="I351" s="38">
        <v>1107</v>
      </c>
      <c r="J351" s="38">
        <v>1125</v>
      </c>
      <c r="K351" s="31">
        <v>1089</v>
      </c>
      <c r="L351" s="31">
        <v>1057.5999999999999</v>
      </c>
      <c r="M351" s="31">
        <v>5.5636999999999999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179.05</v>
      </c>
      <c r="D352" s="38">
        <v>178.1</v>
      </c>
      <c r="E352" s="38">
        <v>176.75</v>
      </c>
      <c r="F352" s="38">
        <v>174.45000000000002</v>
      </c>
      <c r="G352" s="38">
        <v>173.10000000000002</v>
      </c>
      <c r="H352" s="38">
        <v>180.39999999999998</v>
      </c>
      <c r="I352" s="38">
        <v>181.74999999999994</v>
      </c>
      <c r="J352" s="38">
        <v>184.04999999999995</v>
      </c>
      <c r="K352" s="31">
        <v>179.45</v>
      </c>
      <c r="L352" s="31">
        <v>175.8</v>
      </c>
      <c r="M352" s="31">
        <v>83.716650000000001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285.85000000000002</v>
      </c>
      <c r="D353" s="38">
        <v>282.2</v>
      </c>
      <c r="E353" s="38">
        <v>277.39999999999998</v>
      </c>
      <c r="F353" s="38">
        <v>268.95</v>
      </c>
      <c r="G353" s="38">
        <v>264.14999999999998</v>
      </c>
      <c r="H353" s="38">
        <v>290.64999999999998</v>
      </c>
      <c r="I353" s="38">
        <v>295.45000000000005</v>
      </c>
      <c r="J353" s="38">
        <v>303.89999999999998</v>
      </c>
      <c r="K353" s="31">
        <v>287</v>
      </c>
      <c r="L353" s="31">
        <v>273.75</v>
      </c>
      <c r="M353" s="31">
        <v>14.818770000000001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1222.1500000000001</v>
      </c>
      <c r="D354" s="38">
        <v>1194.4166666666667</v>
      </c>
      <c r="E354" s="38">
        <v>1152.7333333333336</v>
      </c>
      <c r="F354" s="38">
        <v>1083.3166666666668</v>
      </c>
      <c r="G354" s="38">
        <v>1041.6333333333337</v>
      </c>
      <c r="H354" s="38">
        <v>1263.8333333333335</v>
      </c>
      <c r="I354" s="38">
        <v>1305.5166666666664</v>
      </c>
      <c r="J354" s="38">
        <v>1374.9333333333334</v>
      </c>
      <c r="K354" s="31">
        <v>1236.0999999999999</v>
      </c>
      <c r="L354" s="31">
        <v>1125</v>
      </c>
      <c r="M354" s="31">
        <v>35.094610000000003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874.45</v>
      </c>
      <c r="D355" s="38">
        <v>870.41666666666663</v>
      </c>
      <c r="E355" s="38">
        <v>859.83333333333326</v>
      </c>
      <c r="F355" s="38">
        <v>845.21666666666658</v>
      </c>
      <c r="G355" s="38">
        <v>834.63333333333321</v>
      </c>
      <c r="H355" s="38">
        <v>885.0333333333333</v>
      </c>
      <c r="I355" s="38">
        <v>895.61666666666656</v>
      </c>
      <c r="J355" s="38">
        <v>910.23333333333335</v>
      </c>
      <c r="K355" s="31">
        <v>881</v>
      </c>
      <c r="L355" s="31">
        <v>855.8</v>
      </c>
      <c r="M355" s="31">
        <v>19.218589999999999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4099.05</v>
      </c>
      <c r="D356" s="38">
        <v>4075.6666666666665</v>
      </c>
      <c r="E356" s="38">
        <v>4006.5333333333328</v>
      </c>
      <c r="F356" s="38">
        <v>3914.0166666666664</v>
      </c>
      <c r="G356" s="38">
        <v>3844.8833333333328</v>
      </c>
      <c r="H356" s="38">
        <v>4168.1833333333325</v>
      </c>
      <c r="I356" s="38">
        <v>4237.3166666666675</v>
      </c>
      <c r="J356" s="38">
        <v>4329.833333333333</v>
      </c>
      <c r="K356" s="31">
        <v>4144.8</v>
      </c>
      <c r="L356" s="31">
        <v>3983.15</v>
      </c>
      <c r="M356" s="31">
        <v>3.3466200000000002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233.75</v>
      </c>
      <c r="D357" s="38">
        <v>234.48333333333335</v>
      </c>
      <c r="E357" s="38">
        <v>232.31666666666669</v>
      </c>
      <c r="F357" s="38">
        <v>230.88333333333335</v>
      </c>
      <c r="G357" s="38">
        <v>228.7166666666667</v>
      </c>
      <c r="H357" s="38">
        <v>235.91666666666669</v>
      </c>
      <c r="I357" s="38">
        <v>238.08333333333331</v>
      </c>
      <c r="J357" s="38">
        <v>239.51666666666668</v>
      </c>
      <c r="K357" s="31">
        <v>236.65</v>
      </c>
      <c r="L357" s="31">
        <v>233.05</v>
      </c>
      <c r="M357" s="31">
        <v>0.83360000000000001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41315.199999999997</v>
      </c>
      <c r="D358" s="38">
        <v>41086.616666666669</v>
      </c>
      <c r="E358" s="38">
        <v>40768.583333333336</v>
      </c>
      <c r="F358" s="38">
        <v>40221.966666666667</v>
      </c>
      <c r="G358" s="38">
        <v>39903.933333333334</v>
      </c>
      <c r="H358" s="38">
        <v>41633.233333333337</v>
      </c>
      <c r="I358" s="38">
        <v>41951.266666666663</v>
      </c>
      <c r="J358" s="38">
        <v>42497.883333333339</v>
      </c>
      <c r="K358" s="31">
        <v>41404.65</v>
      </c>
      <c r="L358" s="31">
        <v>40540</v>
      </c>
      <c r="M358" s="31">
        <v>0.17004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1300.1500000000001</v>
      </c>
      <c r="D359" s="38">
        <v>1303.05</v>
      </c>
      <c r="E359" s="38">
        <v>1285.0999999999999</v>
      </c>
      <c r="F359" s="38">
        <v>1270.05</v>
      </c>
      <c r="G359" s="38">
        <v>1252.0999999999999</v>
      </c>
      <c r="H359" s="38">
        <v>1318.1</v>
      </c>
      <c r="I359" s="38">
        <v>1336.0500000000002</v>
      </c>
      <c r="J359" s="38">
        <v>1351.1</v>
      </c>
      <c r="K359" s="31">
        <v>1321</v>
      </c>
      <c r="L359" s="31">
        <v>1288</v>
      </c>
      <c r="M359" s="31">
        <v>2.89913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718.6</v>
      </c>
      <c r="D360" s="38">
        <v>719.38333333333333</v>
      </c>
      <c r="E360" s="38">
        <v>705.2166666666667</v>
      </c>
      <c r="F360" s="38">
        <v>691.83333333333337</v>
      </c>
      <c r="G360" s="38">
        <v>677.66666666666674</v>
      </c>
      <c r="H360" s="38">
        <v>732.76666666666665</v>
      </c>
      <c r="I360" s="38">
        <v>746.93333333333339</v>
      </c>
      <c r="J360" s="38">
        <v>760.31666666666661</v>
      </c>
      <c r="K360" s="31">
        <v>733.55</v>
      </c>
      <c r="L360" s="31">
        <v>706</v>
      </c>
      <c r="M360" s="31">
        <v>13.23555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153.6</v>
      </c>
      <c r="D361" s="38">
        <v>154.26666666666668</v>
      </c>
      <c r="E361" s="38">
        <v>152.38333333333335</v>
      </c>
      <c r="F361" s="38">
        <v>151.16666666666669</v>
      </c>
      <c r="G361" s="38">
        <v>149.28333333333336</v>
      </c>
      <c r="H361" s="38">
        <v>155.48333333333335</v>
      </c>
      <c r="I361" s="38">
        <v>157.36666666666667</v>
      </c>
      <c r="J361" s="38">
        <v>158.58333333333334</v>
      </c>
      <c r="K361" s="31">
        <v>156.15</v>
      </c>
      <c r="L361" s="31">
        <v>153.05000000000001</v>
      </c>
      <c r="M361" s="31">
        <v>8.93262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4972.3</v>
      </c>
      <c r="D362" s="38">
        <v>4949.6333333333332</v>
      </c>
      <c r="E362" s="38">
        <v>4899.2666666666664</v>
      </c>
      <c r="F362" s="38">
        <v>4826.2333333333336</v>
      </c>
      <c r="G362" s="38">
        <v>4775.8666666666668</v>
      </c>
      <c r="H362" s="38">
        <v>5022.6666666666661</v>
      </c>
      <c r="I362" s="38">
        <v>5073.0333333333328</v>
      </c>
      <c r="J362" s="38">
        <v>5146.0666666666657</v>
      </c>
      <c r="K362" s="31">
        <v>5000</v>
      </c>
      <c r="L362" s="31">
        <v>4876.6000000000004</v>
      </c>
      <c r="M362" s="31">
        <v>3.8963399999999999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225.1</v>
      </c>
      <c r="D363" s="38">
        <v>224.03333333333333</v>
      </c>
      <c r="E363" s="38">
        <v>222.56666666666666</v>
      </c>
      <c r="F363" s="38">
        <v>220.03333333333333</v>
      </c>
      <c r="G363" s="38">
        <v>218.56666666666666</v>
      </c>
      <c r="H363" s="38">
        <v>226.56666666666666</v>
      </c>
      <c r="I363" s="38">
        <v>228.0333333333333</v>
      </c>
      <c r="J363" s="38">
        <v>230.56666666666666</v>
      </c>
      <c r="K363" s="31">
        <v>225.5</v>
      </c>
      <c r="L363" s="31">
        <v>221.5</v>
      </c>
      <c r="M363" s="31">
        <v>16.281140000000001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3863.75</v>
      </c>
      <c r="D364" s="38">
        <v>3865.75</v>
      </c>
      <c r="E364" s="38">
        <v>3825.8</v>
      </c>
      <c r="F364" s="38">
        <v>3787.8500000000004</v>
      </c>
      <c r="G364" s="38">
        <v>3747.9000000000005</v>
      </c>
      <c r="H364" s="38">
        <v>3903.7</v>
      </c>
      <c r="I364" s="38">
        <v>3943.6499999999996</v>
      </c>
      <c r="J364" s="38">
        <v>3981.5999999999995</v>
      </c>
      <c r="K364" s="31">
        <v>3905.7</v>
      </c>
      <c r="L364" s="31">
        <v>3827.8</v>
      </c>
      <c r="M364" s="31">
        <v>0.10205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1751.15</v>
      </c>
      <c r="D365" s="38">
        <v>1743.2666666666667</v>
      </c>
      <c r="E365" s="38">
        <v>1726.5333333333333</v>
      </c>
      <c r="F365" s="38">
        <v>1701.9166666666667</v>
      </c>
      <c r="G365" s="38">
        <v>1685.1833333333334</v>
      </c>
      <c r="H365" s="38">
        <v>1767.8833333333332</v>
      </c>
      <c r="I365" s="38">
        <v>1784.6166666666663</v>
      </c>
      <c r="J365" s="38">
        <v>1809.2333333333331</v>
      </c>
      <c r="K365" s="31">
        <v>1760</v>
      </c>
      <c r="L365" s="31">
        <v>1718.65</v>
      </c>
      <c r="M365" s="31">
        <v>1.7785299999999999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3820.95</v>
      </c>
      <c r="D366" s="38">
        <v>3794.7166666666667</v>
      </c>
      <c r="E366" s="38">
        <v>3759.4333333333334</v>
      </c>
      <c r="F366" s="38">
        <v>3697.9166666666665</v>
      </c>
      <c r="G366" s="38">
        <v>3662.6333333333332</v>
      </c>
      <c r="H366" s="38">
        <v>3856.2333333333336</v>
      </c>
      <c r="I366" s="38">
        <v>3891.5166666666673</v>
      </c>
      <c r="J366" s="38">
        <v>3953.0333333333338</v>
      </c>
      <c r="K366" s="31">
        <v>3830</v>
      </c>
      <c r="L366" s="31">
        <v>3733.2</v>
      </c>
      <c r="M366" s="31">
        <v>2.9198499999999998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2539.65</v>
      </c>
      <c r="D367" s="38">
        <v>2537.3666666666668</v>
      </c>
      <c r="E367" s="38">
        <v>2517.2833333333338</v>
      </c>
      <c r="F367" s="38">
        <v>2494.916666666667</v>
      </c>
      <c r="G367" s="38">
        <v>2474.8333333333339</v>
      </c>
      <c r="H367" s="38">
        <v>2559.7333333333336</v>
      </c>
      <c r="I367" s="38">
        <v>2579.8166666666666</v>
      </c>
      <c r="J367" s="38">
        <v>2602.1833333333334</v>
      </c>
      <c r="K367" s="31">
        <v>2557.4499999999998</v>
      </c>
      <c r="L367" s="31">
        <v>2515</v>
      </c>
      <c r="M367" s="31">
        <v>2.1305900000000002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1064.6500000000001</v>
      </c>
      <c r="D368" s="38">
        <v>1050.1833333333332</v>
      </c>
      <c r="E368" s="38">
        <v>1031.5666666666664</v>
      </c>
      <c r="F368" s="38">
        <v>998.48333333333323</v>
      </c>
      <c r="G368" s="38">
        <v>979.86666666666645</v>
      </c>
      <c r="H368" s="38">
        <v>1083.2666666666664</v>
      </c>
      <c r="I368" s="38">
        <v>1101.8833333333332</v>
      </c>
      <c r="J368" s="38">
        <v>1134.9666666666662</v>
      </c>
      <c r="K368" s="31">
        <v>1068.8</v>
      </c>
      <c r="L368" s="31">
        <v>1017.1</v>
      </c>
      <c r="M368" s="31">
        <v>33.81758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101.1</v>
      </c>
      <c r="D369" s="38">
        <v>99.266666666666666</v>
      </c>
      <c r="E369" s="38">
        <v>97.033333333333331</v>
      </c>
      <c r="F369" s="38">
        <v>92.966666666666669</v>
      </c>
      <c r="G369" s="38">
        <v>90.733333333333334</v>
      </c>
      <c r="H369" s="38">
        <v>103.33333333333333</v>
      </c>
      <c r="I369" s="38">
        <v>105.56666666666665</v>
      </c>
      <c r="J369" s="38">
        <v>109.63333333333333</v>
      </c>
      <c r="K369" s="31">
        <v>101.5</v>
      </c>
      <c r="L369" s="31">
        <v>95.2</v>
      </c>
      <c r="M369" s="31">
        <v>71.551329999999993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651</v>
      </c>
      <c r="D370" s="38">
        <v>649.98333333333335</v>
      </c>
      <c r="E370" s="38">
        <v>641.26666666666665</v>
      </c>
      <c r="F370" s="38">
        <v>631.5333333333333</v>
      </c>
      <c r="G370" s="38">
        <v>622.81666666666661</v>
      </c>
      <c r="H370" s="38">
        <v>659.7166666666667</v>
      </c>
      <c r="I370" s="38">
        <v>668.43333333333339</v>
      </c>
      <c r="J370" s="38">
        <v>678.16666666666674</v>
      </c>
      <c r="K370" s="31">
        <v>658.7</v>
      </c>
      <c r="L370" s="31">
        <v>640.25</v>
      </c>
      <c r="M370" s="31">
        <v>2.4967700000000002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330.05</v>
      </c>
      <c r="D371" s="38">
        <v>330.58333333333337</v>
      </c>
      <c r="E371" s="38">
        <v>326.56666666666672</v>
      </c>
      <c r="F371" s="38">
        <v>323.08333333333337</v>
      </c>
      <c r="G371" s="38">
        <v>319.06666666666672</v>
      </c>
      <c r="H371" s="38">
        <v>334.06666666666672</v>
      </c>
      <c r="I371" s="38">
        <v>338.08333333333337</v>
      </c>
      <c r="J371" s="38">
        <v>341.56666666666672</v>
      </c>
      <c r="K371" s="31">
        <v>334.6</v>
      </c>
      <c r="L371" s="31">
        <v>327.10000000000002</v>
      </c>
      <c r="M371" s="31">
        <v>4.4854099999999999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1396.85</v>
      </c>
      <c r="D372" s="38">
        <v>1411.9333333333334</v>
      </c>
      <c r="E372" s="38">
        <v>1365.9166666666667</v>
      </c>
      <c r="F372" s="38">
        <v>1334.9833333333333</v>
      </c>
      <c r="G372" s="38">
        <v>1288.9666666666667</v>
      </c>
      <c r="H372" s="38">
        <v>1442.8666666666668</v>
      </c>
      <c r="I372" s="38">
        <v>1488.8833333333332</v>
      </c>
      <c r="J372" s="38">
        <v>1519.8166666666668</v>
      </c>
      <c r="K372" s="31">
        <v>1457.95</v>
      </c>
      <c r="L372" s="31">
        <v>1381</v>
      </c>
      <c r="M372" s="31">
        <v>1.5549999999999999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4853.75</v>
      </c>
      <c r="D373" s="38">
        <v>4819.0166666666664</v>
      </c>
      <c r="E373" s="38">
        <v>4768.0333333333328</v>
      </c>
      <c r="F373" s="38">
        <v>4682.3166666666666</v>
      </c>
      <c r="G373" s="38">
        <v>4631.333333333333</v>
      </c>
      <c r="H373" s="38">
        <v>4904.7333333333327</v>
      </c>
      <c r="I373" s="38">
        <v>4955.7166666666662</v>
      </c>
      <c r="J373" s="38">
        <v>5041.4333333333325</v>
      </c>
      <c r="K373" s="31">
        <v>4870</v>
      </c>
      <c r="L373" s="31">
        <v>4733.3</v>
      </c>
      <c r="M373" s="31">
        <v>8.3760899999999996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1133.5</v>
      </c>
      <c r="D374" s="38">
        <v>1142.8999999999999</v>
      </c>
      <c r="E374" s="38">
        <v>1120.5999999999997</v>
      </c>
      <c r="F374" s="38">
        <v>1107.6999999999998</v>
      </c>
      <c r="G374" s="38">
        <v>1085.3999999999996</v>
      </c>
      <c r="H374" s="38">
        <v>1155.7999999999997</v>
      </c>
      <c r="I374" s="38">
        <v>1178.0999999999999</v>
      </c>
      <c r="J374" s="38">
        <v>1190.9999999999998</v>
      </c>
      <c r="K374" s="31">
        <v>1165.2</v>
      </c>
      <c r="L374" s="31">
        <v>1130</v>
      </c>
      <c r="M374" s="31">
        <v>1.3312200000000001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428.9</v>
      </c>
      <c r="D375" s="38">
        <v>431.9666666666667</v>
      </c>
      <c r="E375" s="38">
        <v>423.93333333333339</v>
      </c>
      <c r="F375" s="38">
        <v>418.9666666666667</v>
      </c>
      <c r="G375" s="38">
        <v>410.93333333333339</v>
      </c>
      <c r="H375" s="38">
        <v>436.93333333333339</v>
      </c>
      <c r="I375" s="38">
        <v>444.9666666666667</v>
      </c>
      <c r="J375" s="38">
        <v>449.93333333333339</v>
      </c>
      <c r="K375" s="31">
        <v>440</v>
      </c>
      <c r="L375" s="31">
        <v>427</v>
      </c>
      <c r="M375" s="31">
        <v>17.49568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264.2</v>
      </c>
      <c r="D376" s="38">
        <v>263.91666666666669</v>
      </c>
      <c r="E376" s="38">
        <v>260.88333333333338</v>
      </c>
      <c r="F376" s="38">
        <v>257.56666666666672</v>
      </c>
      <c r="G376" s="38">
        <v>254.53333333333342</v>
      </c>
      <c r="H376" s="38">
        <v>267.23333333333335</v>
      </c>
      <c r="I376" s="38">
        <v>270.26666666666665</v>
      </c>
      <c r="J376" s="38">
        <v>273.58333333333331</v>
      </c>
      <c r="K376" s="31">
        <v>266.95</v>
      </c>
      <c r="L376" s="31">
        <v>260.60000000000002</v>
      </c>
      <c r="M376" s="31">
        <v>86.114509999999996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248.05</v>
      </c>
      <c r="D377" s="38">
        <v>246.58333333333334</v>
      </c>
      <c r="E377" s="38">
        <v>244.51666666666668</v>
      </c>
      <c r="F377" s="38">
        <v>240.98333333333335</v>
      </c>
      <c r="G377" s="38">
        <v>238.91666666666669</v>
      </c>
      <c r="H377" s="38">
        <v>250.11666666666667</v>
      </c>
      <c r="I377" s="38">
        <v>252.18333333333334</v>
      </c>
      <c r="J377" s="38">
        <v>255.71666666666667</v>
      </c>
      <c r="K377" s="31">
        <v>248.65</v>
      </c>
      <c r="L377" s="31">
        <v>243.05</v>
      </c>
      <c r="M377" s="31">
        <v>68.936040000000006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466.55</v>
      </c>
      <c r="D378" s="38">
        <v>467.59999999999997</v>
      </c>
      <c r="E378" s="38">
        <v>461.14999999999992</v>
      </c>
      <c r="F378" s="38">
        <v>455.74999999999994</v>
      </c>
      <c r="G378" s="38">
        <v>449.2999999999999</v>
      </c>
      <c r="H378" s="38">
        <v>472.99999999999994</v>
      </c>
      <c r="I378" s="38">
        <v>479.45</v>
      </c>
      <c r="J378" s="38">
        <v>484.84999999999997</v>
      </c>
      <c r="K378" s="31">
        <v>474.05</v>
      </c>
      <c r="L378" s="31">
        <v>462.2</v>
      </c>
      <c r="M378" s="31">
        <v>11.633139999999999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547.20000000000005</v>
      </c>
      <c r="D379" s="38">
        <v>548.4</v>
      </c>
      <c r="E379" s="38">
        <v>541.79999999999995</v>
      </c>
      <c r="F379" s="38">
        <v>536.4</v>
      </c>
      <c r="G379" s="38">
        <v>529.79999999999995</v>
      </c>
      <c r="H379" s="38">
        <v>553.79999999999995</v>
      </c>
      <c r="I379" s="38">
        <v>560.40000000000009</v>
      </c>
      <c r="J379" s="38">
        <v>565.79999999999995</v>
      </c>
      <c r="K379" s="31">
        <v>555</v>
      </c>
      <c r="L379" s="31">
        <v>543</v>
      </c>
      <c r="M379" s="31">
        <v>4.2230299999999996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682.7</v>
      </c>
      <c r="D380" s="38">
        <v>681.03333333333342</v>
      </c>
      <c r="E380" s="38">
        <v>672.61666666666679</v>
      </c>
      <c r="F380" s="38">
        <v>662.53333333333342</v>
      </c>
      <c r="G380" s="38">
        <v>654.11666666666679</v>
      </c>
      <c r="H380" s="38">
        <v>691.11666666666679</v>
      </c>
      <c r="I380" s="38">
        <v>699.53333333333353</v>
      </c>
      <c r="J380" s="38">
        <v>709.61666666666679</v>
      </c>
      <c r="K380" s="31">
        <v>689.45</v>
      </c>
      <c r="L380" s="31">
        <v>670.95</v>
      </c>
      <c r="M380" s="31">
        <v>1.12758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131.05000000000001</v>
      </c>
      <c r="D381" s="38">
        <v>130.51666666666668</v>
      </c>
      <c r="E381" s="38">
        <v>129.58333333333337</v>
      </c>
      <c r="F381" s="38">
        <v>128.1166666666667</v>
      </c>
      <c r="G381" s="38">
        <v>127.18333333333339</v>
      </c>
      <c r="H381" s="38">
        <v>131.98333333333335</v>
      </c>
      <c r="I381" s="38">
        <v>132.91666666666669</v>
      </c>
      <c r="J381" s="38">
        <v>134.38333333333333</v>
      </c>
      <c r="K381" s="31">
        <v>131.44999999999999</v>
      </c>
      <c r="L381" s="31">
        <v>129.05000000000001</v>
      </c>
      <c r="M381" s="31">
        <v>3.1866699999999999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15845.5</v>
      </c>
      <c r="D382" s="38">
        <v>15642.833333333334</v>
      </c>
      <c r="E382" s="38">
        <v>15402.666666666668</v>
      </c>
      <c r="F382" s="38">
        <v>14959.833333333334</v>
      </c>
      <c r="G382" s="38">
        <v>14719.666666666668</v>
      </c>
      <c r="H382" s="38">
        <v>16085.666666666668</v>
      </c>
      <c r="I382" s="38">
        <v>16325.833333333336</v>
      </c>
      <c r="J382" s="38">
        <v>16768.666666666668</v>
      </c>
      <c r="K382" s="31">
        <v>15883</v>
      </c>
      <c r="L382" s="31">
        <v>15200</v>
      </c>
      <c r="M382" s="31">
        <v>6.0240000000000002E-2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61.7</v>
      </c>
      <c r="D383" s="38">
        <v>61.85</v>
      </c>
      <c r="E383" s="38">
        <v>61.400000000000006</v>
      </c>
      <c r="F383" s="38">
        <v>61.1</v>
      </c>
      <c r="G383" s="38">
        <v>60.650000000000006</v>
      </c>
      <c r="H383" s="38">
        <v>62.150000000000006</v>
      </c>
      <c r="I383" s="38">
        <v>62.600000000000009</v>
      </c>
      <c r="J383" s="38">
        <v>62.900000000000006</v>
      </c>
      <c r="K383" s="31">
        <v>62.3</v>
      </c>
      <c r="L383" s="31">
        <v>61.55</v>
      </c>
      <c r="M383" s="31">
        <v>328.60991000000001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1712.05</v>
      </c>
      <c r="D384" s="38">
        <v>1713.8666666666668</v>
      </c>
      <c r="E384" s="38">
        <v>1692.7333333333336</v>
      </c>
      <c r="F384" s="38">
        <v>1673.4166666666667</v>
      </c>
      <c r="G384" s="38">
        <v>1652.2833333333335</v>
      </c>
      <c r="H384" s="38">
        <v>1733.1833333333336</v>
      </c>
      <c r="I384" s="38">
        <v>1754.3166666666668</v>
      </c>
      <c r="J384" s="38">
        <v>1773.6333333333337</v>
      </c>
      <c r="K384" s="31">
        <v>1735</v>
      </c>
      <c r="L384" s="31">
        <v>1694.55</v>
      </c>
      <c r="M384" s="31">
        <v>9.7174999999999994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407.35</v>
      </c>
      <c r="D385" s="38">
        <v>408.66666666666669</v>
      </c>
      <c r="E385" s="38">
        <v>405.28333333333336</v>
      </c>
      <c r="F385" s="38">
        <v>403.2166666666667</v>
      </c>
      <c r="G385" s="38">
        <v>399.83333333333337</v>
      </c>
      <c r="H385" s="38">
        <v>410.73333333333335</v>
      </c>
      <c r="I385" s="38">
        <v>414.11666666666667</v>
      </c>
      <c r="J385" s="38">
        <v>416.18333333333334</v>
      </c>
      <c r="K385" s="31">
        <v>412.05</v>
      </c>
      <c r="L385" s="31">
        <v>406.6</v>
      </c>
      <c r="M385" s="31">
        <v>0.62160000000000004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1297.4000000000001</v>
      </c>
      <c r="D386" s="38">
        <v>1306.6000000000001</v>
      </c>
      <c r="E386" s="38">
        <v>1276.7500000000002</v>
      </c>
      <c r="F386" s="38">
        <v>1256.1000000000001</v>
      </c>
      <c r="G386" s="38">
        <v>1226.2500000000002</v>
      </c>
      <c r="H386" s="38">
        <v>1327.2500000000002</v>
      </c>
      <c r="I386" s="38">
        <v>1357.1000000000001</v>
      </c>
      <c r="J386" s="38">
        <v>1377.7500000000002</v>
      </c>
      <c r="K386" s="31">
        <v>1336.45</v>
      </c>
      <c r="L386" s="31">
        <v>1285.95</v>
      </c>
      <c r="M386" s="31">
        <v>3.8942100000000002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124.65</v>
      </c>
      <c r="D387" s="38">
        <v>125.18333333333332</v>
      </c>
      <c r="E387" s="38">
        <v>123.56666666666665</v>
      </c>
      <c r="F387" s="38">
        <v>122.48333333333332</v>
      </c>
      <c r="G387" s="38">
        <v>120.86666666666665</v>
      </c>
      <c r="H387" s="38">
        <v>126.26666666666665</v>
      </c>
      <c r="I387" s="38">
        <v>127.88333333333333</v>
      </c>
      <c r="J387" s="38">
        <v>128.96666666666664</v>
      </c>
      <c r="K387" s="31">
        <v>126.8</v>
      </c>
      <c r="L387" s="31">
        <v>124.1</v>
      </c>
      <c r="M387" s="31">
        <v>166.55371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155.19999999999999</v>
      </c>
      <c r="D388" s="38">
        <v>156</v>
      </c>
      <c r="E388" s="38">
        <v>153.94999999999999</v>
      </c>
      <c r="F388" s="38">
        <v>152.69999999999999</v>
      </c>
      <c r="G388" s="38">
        <v>150.64999999999998</v>
      </c>
      <c r="H388" s="38">
        <v>157.25</v>
      </c>
      <c r="I388" s="38">
        <v>159.30000000000001</v>
      </c>
      <c r="J388" s="38">
        <v>160.55000000000001</v>
      </c>
      <c r="K388" s="31">
        <v>158.05000000000001</v>
      </c>
      <c r="L388" s="31">
        <v>154.75</v>
      </c>
      <c r="M388" s="31">
        <v>10.082929999999999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1042.1500000000001</v>
      </c>
      <c r="D389" s="38">
        <v>1058.7</v>
      </c>
      <c r="E389" s="38">
        <v>1017.5</v>
      </c>
      <c r="F389" s="38">
        <v>992.84999999999991</v>
      </c>
      <c r="G389" s="38">
        <v>951.64999999999986</v>
      </c>
      <c r="H389" s="38">
        <v>1083.3500000000001</v>
      </c>
      <c r="I389" s="38">
        <v>1124.5500000000004</v>
      </c>
      <c r="J389" s="38">
        <v>1149.2000000000003</v>
      </c>
      <c r="K389" s="31">
        <v>1099.9000000000001</v>
      </c>
      <c r="L389" s="31">
        <v>1034.05</v>
      </c>
      <c r="M389" s="31">
        <v>3.7672699999999999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525.9</v>
      </c>
      <c r="D390" s="38">
        <v>525.76666666666665</v>
      </c>
      <c r="E390" s="38">
        <v>521.58333333333326</v>
      </c>
      <c r="F390" s="38">
        <v>517.26666666666665</v>
      </c>
      <c r="G390" s="38">
        <v>513.08333333333326</v>
      </c>
      <c r="H390" s="38">
        <v>530.08333333333326</v>
      </c>
      <c r="I390" s="38">
        <v>534.26666666666665</v>
      </c>
      <c r="J390" s="38">
        <v>538.58333333333326</v>
      </c>
      <c r="K390" s="31">
        <v>529.95000000000005</v>
      </c>
      <c r="L390" s="31">
        <v>521.45000000000005</v>
      </c>
      <c r="M390" s="31">
        <v>8.8141200000000008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217.95</v>
      </c>
      <c r="D391" s="38">
        <v>218</v>
      </c>
      <c r="E391" s="38">
        <v>216.45</v>
      </c>
      <c r="F391" s="38">
        <v>214.95</v>
      </c>
      <c r="G391" s="38">
        <v>213.39999999999998</v>
      </c>
      <c r="H391" s="38">
        <v>219.5</v>
      </c>
      <c r="I391" s="38">
        <v>221.05</v>
      </c>
      <c r="J391" s="38">
        <v>222.55</v>
      </c>
      <c r="K391" s="31">
        <v>219.55</v>
      </c>
      <c r="L391" s="31">
        <v>216.5</v>
      </c>
      <c r="M391" s="31">
        <v>2.5232600000000001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107.9</v>
      </c>
      <c r="D392" s="38">
        <v>107.86666666666667</v>
      </c>
      <c r="E392" s="38">
        <v>106.23333333333335</v>
      </c>
      <c r="F392" s="38">
        <v>104.56666666666668</v>
      </c>
      <c r="G392" s="38">
        <v>102.93333333333335</v>
      </c>
      <c r="H392" s="38">
        <v>109.53333333333335</v>
      </c>
      <c r="I392" s="38">
        <v>111.16666666666667</v>
      </c>
      <c r="J392" s="38">
        <v>112.83333333333334</v>
      </c>
      <c r="K392" s="31">
        <v>109.5</v>
      </c>
      <c r="L392" s="31">
        <v>106.2</v>
      </c>
      <c r="M392" s="31">
        <v>20.022559999999999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2618.6</v>
      </c>
      <c r="D393" s="38">
        <v>2635.25</v>
      </c>
      <c r="E393" s="38">
        <v>2595.5</v>
      </c>
      <c r="F393" s="38">
        <v>2572.4</v>
      </c>
      <c r="G393" s="38">
        <v>2532.65</v>
      </c>
      <c r="H393" s="38">
        <v>2658.35</v>
      </c>
      <c r="I393" s="38">
        <v>2698.1</v>
      </c>
      <c r="J393" s="38">
        <v>2721.2</v>
      </c>
      <c r="K393" s="31">
        <v>2675</v>
      </c>
      <c r="L393" s="31">
        <v>2612.15</v>
      </c>
      <c r="M393" s="31">
        <v>0.13042999999999999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50.75</v>
      </c>
      <c r="D394" s="38">
        <v>50.066666666666663</v>
      </c>
      <c r="E394" s="38">
        <v>47.983333333333327</v>
      </c>
      <c r="F394" s="38">
        <v>45.216666666666661</v>
      </c>
      <c r="G394" s="38">
        <v>43.133333333333326</v>
      </c>
      <c r="H394" s="38">
        <v>52.833333333333329</v>
      </c>
      <c r="I394" s="38">
        <v>54.916666666666671</v>
      </c>
      <c r="J394" s="38">
        <v>57.68333333333333</v>
      </c>
      <c r="K394" s="31">
        <v>52.15</v>
      </c>
      <c r="L394" s="31">
        <v>47.3</v>
      </c>
      <c r="M394" s="31">
        <v>75.572829999999996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1941.85</v>
      </c>
      <c r="D395" s="38">
        <v>1944.9333333333334</v>
      </c>
      <c r="E395" s="38">
        <v>1908.8666666666668</v>
      </c>
      <c r="F395" s="38">
        <v>1875.8833333333334</v>
      </c>
      <c r="G395" s="38">
        <v>1839.8166666666668</v>
      </c>
      <c r="H395" s="38">
        <v>1977.9166666666667</v>
      </c>
      <c r="I395" s="38">
        <v>2013.9833333333333</v>
      </c>
      <c r="J395" s="38">
        <v>2046.9666666666667</v>
      </c>
      <c r="K395" s="31">
        <v>1981</v>
      </c>
      <c r="L395" s="31">
        <v>1911.95</v>
      </c>
      <c r="M395" s="31">
        <v>2.3120699999999998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218.05</v>
      </c>
      <c r="D396" s="38">
        <v>219.54999999999998</v>
      </c>
      <c r="E396" s="38">
        <v>215.09999999999997</v>
      </c>
      <c r="F396" s="38">
        <v>212.14999999999998</v>
      </c>
      <c r="G396" s="38">
        <v>207.69999999999996</v>
      </c>
      <c r="H396" s="38">
        <v>222.49999999999997</v>
      </c>
      <c r="I396" s="38">
        <v>226.94999999999996</v>
      </c>
      <c r="J396" s="38">
        <v>229.89999999999998</v>
      </c>
      <c r="K396" s="31">
        <v>224</v>
      </c>
      <c r="L396" s="31">
        <v>216.6</v>
      </c>
      <c r="M396" s="31">
        <v>74.849829999999997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223.15</v>
      </c>
      <c r="D397" s="38">
        <v>222.46666666666667</v>
      </c>
      <c r="E397" s="38">
        <v>219.28333333333333</v>
      </c>
      <c r="F397" s="38">
        <v>215.41666666666666</v>
      </c>
      <c r="G397" s="38">
        <v>212.23333333333332</v>
      </c>
      <c r="H397" s="38">
        <v>226.33333333333334</v>
      </c>
      <c r="I397" s="38">
        <v>229.51666666666668</v>
      </c>
      <c r="J397" s="38">
        <v>233.38333333333335</v>
      </c>
      <c r="K397" s="31">
        <v>225.65</v>
      </c>
      <c r="L397" s="31">
        <v>218.6</v>
      </c>
      <c r="M397" s="31">
        <v>153.93266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158.15</v>
      </c>
      <c r="D398" s="38">
        <v>155.21666666666667</v>
      </c>
      <c r="E398" s="38">
        <v>151.43333333333334</v>
      </c>
      <c r="F398" s="38">
        <v>144.71666666666667</v>
      </c>
      <c r="G398" s="38">
        <v>140.93333333333334</v>
      </c>
      <c r="H398" s="38">
        <v>161.93333333333334</v>
      </c>
      <c r="I398" s="38">
        <v>165.7166666666667</v>
      </c>
      <c r="J398" s="38">
        <v>172.43333333333334</v>
      </c>
      <c r="K398" s="31">
        <v>159</v>
      </c>
      <c r="L398" s="31">
        <v>148.5</v>
      </c>
      <c r="M398" s="31">
        <v>30.53716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921.65</v>
      </c>
      <c r="D399" s="38">
        <v>926.16666666666663</v>
      </c>
      <c r="E399" s="38">
        <v>913.23333333333323</v>
      </c>
      <c r="F399" s="38">
        <v>904.81666666666661</v>
      </c>
      <c r="G399" s="38">
        <v>891.88333333333321</v>
      </c>
      <c r="H399" s="38">
        <v>934.58333333333326</v>
      </c>
      <c r="I399" s="38">
        <v>947.51666666666665</v>
      </c>
      <c r="J399" s="38">
        <v>955.93333333333328</v>
      </c>
      <c r="K399" s="31">
        <v>939.1</v>
      </c>
      <c r="L399" s="31">
        <v>917.75</v>
      </c>
      <c r="M399" s="31">
        <v>1.1693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2575.15</v>
      </c>
      <c r="D400" s="38">
        <v>2569.65</v>
      </c>
      <c r="E400" s="38">
        <v>2556.5</v>
      </c>
      <c r="F400" s="38">
        <v>2537.85</v>
      </c>
      <c r="G400" s="38">
        <v>2524.6999999999998</v>
      </c>
      <c r="H400" s="38">
        <v>2588.3000000000002</v>
      </c>
      <c r="I400" s="38">
        <v>2601.4500000000007</v>
      </c>
      <c r="J400" s="38">
        <v>2620.1000000000004</v>
      </c>
      <c r="K400" s="31">
        <v>2582.8000000000002</v>
      </c>
      <c r="L400" s="31">
        <v>2551</v>
      </c>
      <c r="M400" s="31">
        <v>51.015560000000001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115.2</v>
      </c>
      <c r="D401" s="38">
        <v>115.73333333333333</v>
      </c>
      <c r="E401" s="38">
        <v>113.71666666666667</v>
      </c>
      <c r="F401" s="38">
        <v>112.23333333333333</v>
      </c>
      <c r="G401" s="38">
        <v>110.21666666666667</v>
      </c>
      <c r="H401" s="38">
        <v>117.21666666666667</v>
      </c>
      <c r="I401" s="38">
        <v>119.23333333333335</v>
      </c>
      <c r="J401" s="38">
        <v>120.71666666666667</v>
      </c>
      <c r="K401" s="31">
        <v>117.75</v>
      </c>
      <c r="L401" s="31">
        <v>114.25</v>
      </c>
      <c r="M401" s="31">
        <v>4.71523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699.35</v>
      </c>
      <c r="D402" s="38">
        <v>709.91666666666663</v>
      </c>
      <c r="E402" s="38">
        <v>686.43333333333328</v>
      </c>
      <c r="F402" s="38">
        <v>673.51666666666665</v>
      </c>
      <c r="G402" s="38">
        <v>650.0333333333333</v>
      </c>
      <c r="H402" s="38">
        <v>722.83333333333326</v>
      </c>
      <c r="I402" s="38">
        <v>746.31666666666661</v>
      </c>
      <c r="J402" s="38">
        <v>759.23333333333323</v>
      </c>
      <c r="K402" s="31">
        <v>733.4</v>
      </c>
      <c r="L402" s="31">
        <v>697</v>
      </c>
      <c r="M402" s="31">
        <v>5.0308000000000002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460</v>
      </c>
      <c r="D403" s="38">
        <v>460.73333333333335</v>
      </c>
      <c r="E403" s="38">
        <v>454.26666666666671</v>
      </c>
      <c r="F403" s="38">
        <v>448.53333333333336</v>
      </c>
      <c r="G403" s="38">
        <v>442.06666666666672</v>
      </c>
      <c r="H403" s="38">
        <v>466.4666666666667</v>
      </c>
      <c r="I403" s="38">
        <v>472.93333333333339</v>
      </c>
      <c r="J403" s="38">
        <v>478.66666666666669</v>
      </c>
      <c r="K403" s="31">
        <v>467.2</v>
      </c>
      <c r="L403" s="31">
        <v>455</v>
      </c>
      <c r="M403" s="31">
        <v>9.7080099999999998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821.65</v>
      </c>
      <c r="D404" s="38">
        <v>825.23333333333323</v>
      </c>
      <c r="E404" s="38">
        <v>813.56666666666649</v>
      </c>
      <c r="F404" s="38">
        <v>805.48333333333323</v>
      </c>
      <c r="G404" s="38">
        <v>793.81666666666649</v>
      </c>
      <c r="H404" s="38">
        <v>833.31666666666649</v>
      </c>
      <c r="I404" s="38">
        <v>844.98333333333323</v>
      </c>
      <c r="J404" s="38">
        <v>853.06666666666649</v>
      </c>
      <c r="K404" s="31">
        <v>836.9</v>
      </c>
      <c r="L404" s="31">
        <v>817.15</v>
      </c>
      <c r="M404" s="31">
        <v>0.45651000000000003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1533.1</v>
      </c>
      <c r="D405" s="38">
        <v>1528.75</v>
      </c>
      <c r="E405" s="38">
        <v>1515.4</v>
      </c>
      <c r="F405" s="38">
        <v>1497.7</v>
      </c>
      <c r="G405" s="38">
        <v>1484.3500000000001</v>
      </c>
      <c r="H405" s="38">
        <v>1546.45</v>
      </c>
      <c r="I405" s="38">
        <v>1559.8</v>
      </c>
      <c r="J405" s="38">
        <v>1577.5</v>
      </c>
      <c r="K405" s="31">
        <v>1542.1</v>
      </c>
      <c r="L405" s="31">
        <v>1511.05</v>
      </c>
      <c r="M405" s="31">
        <v>1.47956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96.45</v>
      </c>
      <c r="D406" s="38">
        <v>96.066666666666663</v>
      </c>
      <c r="E406" s="38">
        <v>95.383333333333326</v>
      </c>
      <c r="F406" s="38">
        <v>94.316666666666663</v>
      </c>
      <c r="G406" s="38">
        <v>93.633333333333326</v>
      </c>
      <c r="H406" s="38">
        <v>97.133333333333326</v>
      </c>
      <c r="I406" s="38">
        <v>97.816666666666663</v>
      </c>
      <c r="J406" s="38">
        <v>98.883333333333326</v>
      </c>
      <c r="K406" s="31">
        <v>96.75</v>
      </c>
      <c r="L406" s="31">
        <v>95</v>
      </c>
      <c r="M406" s="31">
        <v>67.222790000000003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7010.05</v>
      </c>
      <c r="D407" s="38">
        <v>7035.5999999999995</v>
      </c>
      <c r="E407" s="38">
        <v>6974.4499999999989</v>
      </c>
      <c r="F407" s="38">
        <v>6938.8499999999995</v>
      </c>
      <c r="G407" s="38">
        <v>6877.6999999999989</v>
      </c>
      <c r="H407" s="38">
        <v>7071.1999999999989</v>
      </c>
      <c r="I407" s="38">
        <v>7132.3499999999985</v>
      </c>
      <c r="J407" s="38">
        <v>7167.9499999999989</v>
      </c>
      <c r="K407" s="31">
        <v>7096.75</v>
      </c>
      <c r="L407" s="31">
        <v>7000</v>
      </c>
      <c r="M407" s="31">
        <v>9.2520000000000005E-2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1344.6</v>
      </c>
      <c r="D408" s="38">
        <v>1348.3666666666668</v>
      </c>
      <c r="E408" s="38">
        <v>1334.0333333333335</v>
      </c>
      <c r="F408" s="38">
        <v>1323.4666666666667</v>
      </c>
      <c r="G408" s="38">
        <v>1309.1333333333334</v>
      </c>
      <c r="H408" s="38">
        <v>1358.9333333333336</v>
      </c>
      <c r="I408" s="38">
        <v>1373.2666666666667</v>
      </c>
      <c r="J408" s="38">
        <v>1383.8333333333337</v>
      </c>
      <c r="K408" s="31">
        <v>1362.7</v>
      </c>
      <c r="L408" s="31">
        <v>1337.8</v>
      </c>
      <c r="M408" s="31">
        <v>0.23866999999999999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849.9</v>
      </c>
      <c r="D409" s="38">
        <v>848.44999999999993</v>
      </c>
      <c r="E409" s="38">
        <v>843.44999999999982</v>
      </c>
      <c r="F409" s="38">
        <v>836.99999999999989</v>
      </c>
      <c r="G409" s="38">
        <v>831.99999999999977</v>
      </c>
      <c r="H409" s="38">
        <v>854.89999999999986</v>
      </c>
      <c r="I409" s="38">
        <v>859.90000000000009</v>
      </c>
      <c r="J409" s="38">
        <v>866.34999999999991</v>
      </c>
      <c r="K409" s="31">
        <v>853.45</v>
      </c>
      <c r="L409" s="31">
        <v>842</v>
      </c>
      <c r="M409" s="31">
        <v>3.85379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1291.3</v>
      </c>
      <c r="D410" s="38">
        <v>1290.75</v>
      </c>
      <c r="E410" s="38">
        <v>1281.55</v>
      </c>
      <c r="F410" s="38">
        <v>1271.8</v>
      </c>
      <c r="G410" s="38">
        <v>1262.5999999999999</v>
      </c>
      <c r="H410" s="38">
        <v>1300.5</v>
      </c>
      <c r="I410" s="38">
        <v>1309.6999999999998</v>
      </c>
      <c r="J410" s="38">
        <v>1319.45</v>
      </c>
      <c r="K410" s="31">
        <v>1299.95</v>
      </c>
      <c r="L410" s="31">
        <v>1281</v>
      </c>
      <c r="M410" s="31">
        <v>3.9577399999999998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2944.5</v>
      </c>
      <c r="D411" s="38">
        <v>2960.5166666666664</v>
      </c>
      <c r="E411" s="38">
        <v>2896.5333333333328</v>
      </c>
      <c r="F411" s="38">
        <v>2848.5666666666666</v>
      </c>
      <c r="G411" s="38">
        <v>2784.583333333333</v>
      </c>
      <c r="H411" s="38">
        <v>3008.4833333333327</v>
      </c>
      <c r="I411" s="38">
        <v>3072.4666666666662</v>
      </c>
      <c r="J411" s="38">
        <v>3120.4333333333325</v>
      </c>
      <c r="K411" s="31">
        <v>3024.5</v>
      </c>
      <c r="L411" s="31">
        <v>2912.55</v>
      </c>
      <c r="M411" s="31">
        <v>0.68264000000000002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416.1</v>
      </c>
      <c r="D412" s="38">
        <v>417.43333333333334</v>
      </c>
      <c r="E412" s="38">
        <v>410.7166666666667</v>
      </c>
      <c r="F412" s="38">
        <v>405.33333333333337</v>
      </c>
      <c r="G412" s="38">
        <v>398.61666666666673</v>
      </c>
      <c r="H412" s="38">
        <v>422.81666666666666</v>
      </c>
      <c r="I412" s="38">
        <v>429.53333333333325</v>
      </c>
      <c r="J412" s="38">
        <v>434.91666666666663</v>
      </c>
      <c r="K412" s="31">
        <v>424.15</v>
      </c>
      <c r="L412" s="31">
        <v>412.05</v>
      </c>
      <c r="M412" s="31">
        <v>0.90042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815.4</v>
      </c>
      <c r="D413" s="38">
        <v>817.36666666666679</v>
      </c>
      <c r="E413" s="38">
        <v>804.23333333333358</v>
      </c>
      <c r="F413" s="38">
        <v>793.06666666666683</v>
      </c>
      <c r="G413" s="38">
        <v>779.93333333333362</v>
      </c>
      <c r="H413" s="38">
        <v>828.53333333333353</v>
      </c>
      <c r="I413" s="38">
        <v>841.66666666666674</v>
      </c>
      <c r="J413" s="38">
        <v>852.83333333333348</v>
      </c>
      <c r="K413" s="31">
        <v>830.5</v>
      </c>
      <c r="L413" s="31">
        <v>806.2</v>
      </c>
      <c r="M413" s="31">
        <v>0.68883000000000005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23920.5</v>
      </c>
      <c r="D414" s="38">
        <v>23800.066666666666</v>
      </c>
      <c r="E414" s="38">
        <v>23626.48333333333</v>
      </c>
      <c r="F414" s="38">
        <v>23332.466666666664</v>
      </c>
      <c r="G414" s="38">
        <v>23158.883333333328</v>
      </c>
      <c r="H414" s="38">
        <v>24094.083333333332</v>
      </c>
      <c r="I414" s="38">
        <v>24267.666666666668</v>
      </c>
      <c r="J414" s="38">
        <v>24561.683333333334</v>
      </c>
      <c r="K414" s="31">
        <v>23973.65</v>
      </c>
      <c r="L414" s="31">
        <v>23506.05</v>
      </c>
      <c r="M414" s="31">
        <v>0.17782999999999999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44.95</v>
      </c>
      <c r="D415" s="38">
        <v>45.083333333333336</v>
      </c>
      <c r="E415" s="38">
        <v>44.366666666666674</v>
      </c>
      <c r="F415" s="38">
        <v>43.783333333333339</v>
      </c>
      <c r="G415" s="38">
        <v>43.066666666666677</v>
      </c>
      <c r="H415" s="38">
        <v>45.666666666666671</v>
      </c>
      <c r="I415" s="38">
        <v>46.383333333333326</v>
      </c>
      <c r="J415" s="38">
        <v>46.966666666666669</v>
      </c>
      <c r="K415" s="31">
        <v>45.8</v>
      </c>
      <c r="L415" s="31">
        <v>44.5</v>
      </c>
      <c r="M415" s="31">
        <v>67.124930000000006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1796</v>
      </c>
      <c r="D416" s="38">
        <v>1790.9166666666667</v>
      </c>
      <c r="E416" s="38">
        <v>1765.1833333333334</v>
      </c>
      <c r="F416" s="38">
        <v>1734.3666666666666</v>
      </c>
      <c r="G416" s="38">
        <v>1708.6333333333332</v>
      </c>
      <c r="H416" s="38">
        <v>1821.7333333333336</v>
      </c>
      <c r="I416" s="38">
        <v>1847.4666666666667</v>
      </c>
      <c r="J416" s="38">
        <v>1878.2833333333338</v>
      </c>
      <c r="K416" s="31">
        <v>1816.65</v>
      </c>
      <c r="L416" s="31">
        <v>1760.1</v>
      </c>
      <c r="M416" s="31">
        <v>18.080839999999998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469.75</v>
      </c>
      <c r="D417" s="38">
        <v>467.41666666666669</v>
      </c>
      <c r="E417" s="38">
        <v>460.83333333333337</v>
      </c>
      <c r="F417" s="38">
        <v>451.91666666666669</v>
      </c>
      <c r="G417" s="38">
        <v>445.33333333333337</v>
      </c>
      <c r="H417" s="38">
        <v>476.33333333333337</v>
      </c>
      <c r="I417" s="38">
        <v>482.91666666666674</v>
      </c>
      <c r="J417" s="38">
        <v>491.83333333333337</v>
      </c>
      <c r="K417" s="31">
        <v>474</v>
      </c>
      <c r="L417" s="31">
        <v>458.5</v>
      </c>
      <c r="M417" s="31">
        <v>7.0531100000000002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3607.35</v>
      </c>
      <c r="D418" s="38">
        <v>3600.85</v>
      </c>
      <c r="E418" s="38">
        <v>3573.35</v>
      </c>
      <c r="F418" s="38">
        <v>3539.35</v>
      </c>
      <c r="G418" s="38">
        <v>3511.85</v>
      </c>
      <c r="H418" s="38">
        <v>3634.85</v>
      </c>
      <c r="I418" s="38">
        <v>3662.35</v>
      </c>
      <c r="J418" s="38">
        <v>3696.35</v>
      </c>
      <c r="K418" s="31">
        <v>3628.35</v>
      </c>
      <c r="L418" s="31">
        <v>3566.85</v>
      </c>
      <c r="M418" s="31">
        <v>2.2429299999999999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57.7</v>
      </c>
      <c r="D419" s="38">
        <v>57.75</v>
      </c>
      <c r="E419" s="38">
        <v>57.1</v>
      </c>
      <c r="F419" s="38">
        <v>56.5</v>
      </c>
      <c r="G419" s="38">
        <v>55.85</v>
      </c>
      <c r="H419" s="38">
        <v>58.35</v>
      </c>
      <c r="I419" s="38">
        <v>59.000000000000007</v>
      </c>
      <c r="J419" s="38">
        <v>59.6</v>
      </c>
      <c r="K419" s="31">
        <v>58.4</v>
      </c>
      <c r="L419" s="31">
        <v>57.15</v>
      </c>
      <c r="M419" s="31">
        <v>134.59343000000001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4992.8</v>
      </c>
      <c r="D420" s="38">
        <v>4999.333333333333</v>
      </c>
      <c r="E420" s="38">
        <v>4958.6166666666659</v>
      </c>
      <c r="F420" s="38">
        <v>4924.4333333333325</v>
      </c>
      <c r="G420" s="38">
        <v>4883.7166666666653</v>
      </c>
      <c r="H420" s="38">
        <v>5033.5166666666664</v>
      </c>
      <c r="I420" s="38">
        <v>5074.2333333333336</v>
      </c>
      <c r="J420" s="38">
        <v>5108.416666666667</v>
      </c>
      <c r="K420" s="31">
        <v>5040.05</v>
      </c>
      <c r="L420" s="31">
        <v>4965.1499999999996</v>
      </c>
      <c r="M420" s="31">
        <v>5.74E-2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560.1</v>
      </c>
      <c r="D421" s="38">
        <v>560.76666666666677</v>
      </c>
      <c r="E421" s="38">
        <v>554.33333333333348</v>
      </c>
      <c r="F421" s="38">
        <v>548.56666666666672</v>
      </c>
      <c r="G421" s="38">
        <v>542.13333333333344</v>
      </c>
      <c r="H421" s="38">
        <v>566.53333333333353</v>
      </c>
      <c r="I421" s="38">
        <v>572.9666666666667</v>
      </c>
      <c r="J421" s="38">
        <v>578.73333333333358</v>
      </c>
      <c r="K421" s="31">
        <v>567.20000000000005</v>
      </c>
      <c r="L421" s="31">
        <v>555</v>
      </c>
      <c r="M421" s="31">
        <v>1.9913700000000001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4264.55</v>
      </c>
      <c r="D422" s="38">
        <v>4235.0166666666664</v>
      </c>
      <c r="E422" s="38">
        <v>4179.5333333333328</v>
      </c>
      <c r="F422" s="38">
        <v>4094.5166666666664</v>
      </c>
      <c r="G422" s="38">
        <v>4039.0333333333328</v>
      </c>
      <c r="H422" s="38">
        <v>4320.0333333333328</v>
      </c>
      <c r="I422" s="38">
        <v>4375.5166666666664</v>
      </c>
      <c r="J422" s="38">
        <v>4460.5333333333328</v>
      </c>
      <c r="K422" s="31">
        <v>4290.5</v>
      </c>
      <c r="L422" s="31">
        <v>4150</v>
      </c>
      <c r="M422" s="31">
        <v>0.62148000000000003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554.5</v>
      </c>
      <c r="D423" s="38">
        <v>554.18333333333328</v>
      </c>
      <c r="E423" s="38">
        <v>548.36666666666656</v>
      </c>
      <c r="F423" s="38">
        <v>542.23333333333323</v>
      </c>
      <c r="G423" s="38">
        <v>536.41666666666652</v>
      </c>
      <c r="H423" s="38">
        <v>560.31666666666661</v>
      </c>
      <c r="I423" s="38">
        <v>566.13333333333344</v>
      </c>
      <c r="J423" s="38">
        <v>572.26666666666665</v>
      </c>
      <c r="K423" s="31">
        <v>560</v>
      </c>
      <c r="L423" s="31">
        <v>548.04999999999995</v>
      </c>
      <c r="M423" s="31">
        <v>10.749650000000001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1029.3499999999999</v>
      </c>
      <c r="D424" s="38">
        <v>1035.9833333333333</v>
      </c>
      <c r="E424" s="38">
        <v>1018.3666666666668</v>
      </c>
      <c r="F424" s="38">
        <v>1007.3833333333334</v>
      </c>
      <c r="G424" s="38">
        <v>989.76666666666688</v>
      </c>
      <c r="H424" s="38">
        <v>1046.9666666666667</v>
      </c>
      <c r="I424" s="38">
        <v>1064.583333333333</v>
      </c>
      <c r="J424" s="38">
        <v>1075.5666666666666</v>
      </c>
      <c r="K424" s="31">
        <v>1053.5999999999999</v>
      </c>
      <c r="L424" s="31">
        <v>1025</v>
      </c>
      <c r="M424" s="31">
        <v>3.0567899999999999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2301.65</v>
      </c>
      <c r="D425" s="38">
        <v>2289.1000000000004</v>
      </c>
      <c r="E425" s="38">
        <v>2272.6500000000005</v>
      </c>
      <c r="F425" s="38">
        <v>2243.65</v>
      </c>
      <c r="G425" s="38">
        <v>2227.2000000000003</v>
      </c>
      <c r="H425" s="38">
        <v>2318.1000000000008</v>
      </c>
      <c r="I425" s="38">
        <v>2334.5500000000006</v>
      </c>
      <c r="J425" s="38">
        <v>2363.5500000000011</v>
      </c>
      <c r="K425" s="31">
        <v>2305.5500000000002</v>
      </c>
      <c r="L425" s="31">
        <v>2260.1</v>
      </c>
      <c r="M425" s="31">
        <v>3.8970699999999998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633.9</v>
      </c>
      <c r="D426" s="38">
        <v>632.4666666666667</v>
      </c>
      <c r="E426" s="38">
        <v>625.43333333333339</v>
      </c>
      <c r="F426" s="38">
        <v>616.9666666666667</v>
      </c>
      <c r="G426" s="38">
        <v>609.93333333333339</v>
      </c>
      <c r="H426" s="38">
        <v>640.93333333333339</v>
      </c>
      <c r="I426" s="38">
        <v>647.9666666666667</v>
      </c>
      <c r="J426" s="38">
        <v>656.43333333333339</v>
      </c>
      <c r="K426" s="31">
        <v>639.5</v>
      </c>
      <c r="L426" s="31">
        <v>624</v>
      </c>
      <c r="M426" s="31">
        <v>3.8352900000000001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565.35</v>
      </c>
      <c r="D427" s="38">
        <v>561.91666666666663</v>
      </c>
      <c r="E427" s="38">
        <v>557.43333333333328</v>
      </c>
      <c r="F427" s="38">
        <v>549.51666666666665</v>
      </c>
      <c r="G427" s="38">
        <v>545.0333333333333</v>
      </c>
      <c r="H427" s="38">
        <v>569.83333333333326</v>
      </c>
      <c r="I427" s="38">
        <v>574.31666666666661</v>
      </c>
      <c r="J427" s="38">
        <v>582.23333333333323</v>
      </c>
      <c r="K427" s="31">
        <v>566.4</v>
      </c>
      <c r="L427" s="31">
        <v>554</v>
      </c>
      <c r="M427" s="31">
        <v>157.25766999999999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84.9</v>
      </c>
      <c r="D428" s="38">
        <v>85.7</v>
      </c>
      <c r="E428" s="38">
        <v>83.95</v>
      </c>
      <c r="F428" s="38">
        <v>83</v>
      </c>
      <c r="G428" s="38">
        <v>81.25</v>
      </c>
      <c r="H428" s="38">
        <v>86.65</v>
      </c>
      <c r="I428" s="38">
        <v>88.4</v>
      </c>
      <c r="J428" s="38">
        <v>89.350000000000009</v>
      </c>
      <c r="K428" s="31">
        <v>87.45</v>
      </c>
      <c r="L428" s="31">
        <v>84.75</v>
      </c>
      <c r="M428" s="31">
        <v>283.22838000000002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353.8</v>
      </c>
      <c r="D429" s="38">
        <v>358.2833333333333</v>
      </c>
      <c r="E429" s="38">
        <v>346.56666666666661</v>
      </c>
      <c r="F429" s="38">
        <v>339.33333333333331</v>
      </c>
      <c r="G429" s="38">
        <v>327.61666666666662</v>
      </c>
      <c r="H429" s="38">
        <v>365.51666666666659</v>
      </c>
      <c r="I429" s="38">
        <v>377.23333333333329</v>
      </c>
      <c r="J429" s="38">
        <v>384.46666666666658</v>
      </c>
      <c r="K429" s="31">
        <v>370</v>
      </c>
      <c r="L429" s="31">
        <v>351.05</v>
      </c>
      <c r="M429" s="31">
        <v>3.37568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151.9</v>
      </c>
      <c r="D430" s="38">
        <v>151.26666666666668</v>
      </c>
      <c r="E430" s="38">
        <v>149.63333333333335</v>
      </c>
      <c r="F430" s="38">
        <v>147.36666666666667</v>
      </c>
      <c r="G430" s="38">
        <v>145.73333333333335</v>
      </c>
      <c r="H430" s="38">
        <v>153.53333333333336</v>
      </c>
      <c r="I430" s="38">
        <v>155.16666666666669</v>
      </c>
      <c r="J430" s="38">
        <v>157.43333333333337</v>
      </c>
      <c r="K430" s="31">
        <v>152.9</v>
      </c>
      <c r="L430" s="31">
        <v>149</v>
      </c>
      <c r="M430" s="31">
        <v>10.661350000000001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413.2</v>
      </c>
      <c r="D431" s="38">
        <v>412.40000000000003</v>
      </c>
      <c r="E431" s="38">
        <v>409.80000000000007</v>
      </c>
      <c r="F431" s="38">
        <v>406.40000000000003</v>
      </c>
      <c r="G431" s="38">
        <v>403.80000000000007</v>
      </c>
      <c r="H431" s="38">
        <v>415.80000000000007</v>
      </c>
      <c r="I431" s="38">
        <v>418.40000000000009</v>
      </c>
      <c r="J431" s="38">
        <v>421.80000000000007</v>
      </c>
      <c r="K431" s="31">
        <v>415</v>
      </c>
      <c r="L431" s="31">
        <v>409</v>
      </c>
      <c r="M431" s="31">
        <v>1.1176600000000001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231</v>
      </c>
      <c r="D432" s="38">
        <v>229.65</v>
      </c>
      <c r="E432" s="38">
        <v>227.35000000000002</v>
      </c>
      <c r="F432" s="38">
        <v>223.70000000000002</v>
      </c>
      <c r="G432" s="38">
        <v>221.40000000000003</v>
      </c>
      <c r="H432" s="38">
        <v>233.3</v>
      </c>
      <c r="I432" s="38">
        <v>235.60000000000002</v>
      </c>
      <c r="J432" s="38">
        <v>239.25</v>
      </c>
      <c r="K432" s="31">
        <v>231.95</v>
      </c>
      <c r="L432" s="31">
        <v>226</v>
      </c>
      <c r="M432" s="31">
        <v>2.89838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1143.6500000000001</v>
      </c>
      <c r="D433" s="38">
        <v>1137</v>
      </c>
      <c r="E433" s="38">
        <v>1128.5</v>
      </c>
      <c r="F433" s="38">
        <v>1113.3499999999999</v>
      </c>
      <c r="G433" s="38">
        <v>1104.8499999999999</v>
      </c>
      <c r="H433" s="38">
        <v>1152.1500000000001</v>
      </c>
      <c r="I433" s="38">
        <v>1160.6500000000001</v>
      </c>
      <c r="J433" s="38">
        <v>1175.8000000000002</v>
      </c>
      <c r="K433" s="31">
        <v>1145.5</v>
      </c>
      <c r="L433" s="31">
        <v>1121.8499999999999</v>
      </c>
      <c r="M433" s="31">
        <v>12.2408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549.15</v>
      </c>
      <c r="D434" s="38">
        <v>545.49999999999989</v>
      </c>
      <c r="E434" s="38">
        <v>540.19999999999982</v>
      </c>
      <c r="F434" s="38">
        <v>531.24999999999989</v>
      </c>
      <c r="G434" s="38">
        <v>525.94999999999982</v>
      </c>
      <c r="H434" s="38">
        <v>554.44999999999982</v>
      </c>
      <c r="I434" s="38">
        <v>559.74999999999977</v>
      </c>
      <c r="J434" s="38">
        <v>568.69999999999982</v>
      </c>
      <c r="K434" s="31">
        <v>550.79999999999995</v>
      </c>
      <c r="L434" s="31">
        <v>536.54999999999995</v>
      </c>
      <c r="M434" s="31">
        <v>9.8376699999999992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2517.8000000000002</v>
      </c>
      <c r="D435" s="38">
        <v>2537.6166666666668</v>
      </c>
      <c r="E435" s="38">
        <v>2473.2833333333338</v>
      </c>
      <c r="F435" s="38">
        <v>2428.7666666666669</v>
      </c>
      <c r="G435" s="38">
        <v>2364.4333333333338</v>
      </c>
      <c r="H435" s="38">
        <v>2582.1333333333337</v>
      </c>
      <c r="I435" s="38">
        <v>2646.4666666666667</v>
      </c>
      <c r="J435" s="38">
        <v>2690.9833333333336</v>
      </c>
      <c r="K435" s="31">
        <v>2601.9499999999998</v>
      </c>
      <c r="L435" s="31">
        <v>2493.1</v>
      </c>
      <c r="M435" s="31">
        <v>0.53652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1195.5</v>
      </c>
      <c r="D436" s="38">
        <v>1201.9666666666667</v>
      </c>
      <c r="E436" s="38">
        <v>1179.9333333333334</v>
      </c>
      <c r="F436" s="38">
        <v>1164.3666666666668</v>
      </c>
      <c r="G436" s="38">
        <v>1142.3333333333335</v>
      </c>
      <c r="H436" s="38">
        <v>1217.5333333333333</v>
      </c>
      <c r="I436" s="38">
        <v>1239.5666666666666</v>
      </c>
      <c r="J436" s="38">
        <v>1255.1333333333332</v>
      </c>
      <c r="K436" s="31">
        <v>1224</v>
      </c>
      <c r="L436" s="31">
        <v>1186.4000000000001</v>
      </c>
      <c r="M436" s="31">
        <v>0.49025000000000002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362.25</v>
      </c>
      <c r="D437" s="38">
        <v>365.38333333333338</v>
      </c>
      <c r="E437" s="38">
        <v>356.76666666666677</v>
      </c>
      <c r="F437" s="38">
        <v>351.28333333333336</v>
      </c>
      <c r="G437" s="38">
        <v>342.66666666666674</v>
      </c>
      <c r="H437" s="38">
        <v>370.86666666666679</v>
      </c>
      <c r="I437" s="38">
        <v>379.48333333333346</v>
      </c>
      <c r="J437" s="38">
        <v>384.96666666666681</v>
      </c>
      <c r="K437" s="31">
        <v>374</v>
      </c>
      <c r="L437" s="31">
        <v>359.9</v>
      </c>
      <c r="M437" s="31">
        <v>4.9152399999999998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409.7</v>
      </c>
      <c r="D438" s="38">
        <v>404.91666666666669</v>
      </c>
      <c r="E438" s="38">
        <v>397.83333333333337</v>
      </c>
      <c r="F438" s="38">
        <v>385.9666666666667</v>
      </c>
      <c r="G438" s="38">
        <v>378.88333333333338</v>
      </c>
      <c r="H438" s="38">
        <v>416.78333333333336</v>
      </c>
      <c r="I438" s="38">
        <v>423.86666666666673</v>
      </c>
      <c r="J438" s="38">
        <v>435.73333333333335</v>
      </c>
      <c r="K438" s="31">
        <v>412</v>
      </c>
      <c r="L438" s="31">
        <v>393.05</v>
      </c>
      <c r="M438" s="31">
        <v>1.9327000000000001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4237.25</v>
      </c>
      <c r="D439" s="38">
        <v>4234.1333333333341</v>
      </c>
      <c r="E439" s="38">
        <v>4143.5666666666684</v>
      </c>
      <c r="F439" s="38">
        <v>4049.8833333333341</v>
      </c>
      <c r="G439" s="38">
        <v>3959.3166666666684</v>
      </c>
      <c r="H439" s="38">
        <v>4327.8166666666684</v>
      </c>
      <c r="I439" s="38">
        <v>4418.3833333333341</v>
      </c>
      <c r="J439" s="38">
        <v>4512.0666666666684</v>
      </c>
      <c r="K439" s="31">
        <v>4324.7</v>
      </c>
      <c r="L439" s="31">
        <v>4140.45</v>
      </c>
      <c r="M439" s="31">
        <v>5.3928099999999999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520.25</v>
      </c>
      <c r="D440" s="38">
        <v>517.25</v>
      </c>
      <c r="E440" s="38">
        <v>508</v>
      </c>
      <c r="F440" s="38">
        <v>495.75</v>
      </c>
      <c r="G440" s="38">
        <v>486.5</v>
      </c>
      <c r="H440" s="38">
        <v>529.5</v>
      </c>
      <c r="I440" s="38">
        <v>538.75</v>
      </c>
      <c r="J440" s="38">
        <v>551</v>
      </c>
      <c r="K440" s="31">
        <v>526.5</v>
      </c>
      <c r="L440" s="31">
        <v>505</v>
      </c>
      <c r="M440" s="31">
        <v>49.432119999999998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20.25</v>
      </c>
      <c r="D441" s="38">
        <v>20.266666666666666</v>
      </c>
      <c r="E441" s="38">
        <v>20.033333333333331</v>
      </c>
      <c r="F441" s="38">
        <v>19.816666666666666</v>
      </c>
      <c r="G441" s="38">
        <v>19.583333333333332</v>
      </c>
      <c r="H441" s="38">
        <v>20.483333333333331</v>
      </c>
      <c r="I441" s="38">
        <v>20.716666666666665</v>
      </c>
      <c r="J441" s="38">
        <v>20.93333333333333</v>
      </c>
      <c r="K441" s="31">
        <v>20.5</v>
      </c>
      <c r="L441" s="31">
        <v>20.05</v>
      </c>
      <c r="M441" s="31">
        <v>660.06572000000006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273.95</v>
      </c>
      <c r="D442" s="38">
        <v>275.03333333333336</v>
      </c>
      <c r="E442" s="38">
        <v>268.26666666666671</v>
      </c>
      <c r="F442" s="38">
        <v>262.58333333333337</v>
      </c>
      <c r="G442" s="38">
        <v>255.81666666666672</v>
      </c>
      <c r="H442" s="38">
        <v>280.7166666666667</v>
      </c>
      <c r="I442" s="38">
        <v>287.48333333333335</v>
      </c>
      <c r="J442" s="38">
        <v>293.16666666666669</v>
      </c>
      <c r="K442" s="31">
        <v>281.8</v>
      </c>
      <c r="L442" s="31">
        <v>269.35000000000002</v>
      </c>
      <c r="M442" s="31">
        <v>24.107430000000001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805.3</v>
      </c>
      <c r="D443" s="38">
        <v>801.06666666666661</v>
      </c>
      <c r="E443" s="38">
        <v>791.23333333333323</v>
      </c>
      <c r="F443" s="38">
        <v>777.16666666666663</v>
      </c>
      <c r="G443" s="38">
        <v>767.33333333333326</v>
      </c>
      <c r="H443" s="38">
        <v>815.13333333333321</v>
      </c>
      <c r="I443" s="38">
        <v>824.9666666666667</v>
      </c>
      <c r="J443" s="38">
        <v>839.03333333333319</v>
      </c>
      <c r="K443" s="31">
        <v>810.9</v>
      </c>
      <c r="L443" s="31">
        <v>787</v>
      </c>
      <c r="M443" s="31">
        <v>10.06531</v>
      </c>
      <c r="N443" s="1"/>
      <c r="O443" s="1"/>
    </row>
    <row r="444" spans="1:15" ht="12.75" customHeight="1">
      <c r="A444" s="33">
        <v>434</v>
      </c>
      <c r="B444" s="58" t="s">
        <v>876</v>
      </c>
      <c r="C444" s="31">
        <v>474.05</v>
      </c>
      <c r="D444" s="38">
        <v>475.41666666666669</v>
      </c>
      <c r="E444" s="38">
        <v>469.83333333333337</v>
      </c>
      <c r="F444" s="38">
        <v>465.61666666666667</v>
      </c>
      <c r="G444" s="38">
        <v>460.03333333333336</v>
      </c>
      <c r="H444" s="38">
        <v>479.63333333333338</v>
      </c>
      <c r="I444" s="38">
        <v>485.21666666666675</v>
      </c>
      <c r="J444" s="38">
        <v>489.43333333333339</v>
      </c>
      <c r="K444" s="31">
        <v>481</v>
      </c>
      <c r="L444" s="31">
        <v>471.2</v>
      </c>
      <c r="M444" s="31">
        <v>1.26614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1135.6500000000001</v>
      </c>
      <c r="D445" s="38">
        <v>1126.3500000000001</v>
      </c>
      <c r="E445" s="38">
        <v>1110.3500000000004</v>
      </c>
      <c r="F445" s="38">
        <v>1085.0500000000002</v>
      </c>
      <c r="G445" s="38">
        <v>1069.0500000000004</v>
      </c>
      <c r="H445" s="38">
        <v>1151.6500000000003</v>
      </c>
      <c r="I445" s="38">
        <v>1167.6499999999999</v>
      </c>
      <c r="J445" s="38">
        <v>1192.9500000000003</v>
      </c>
      <c r="K445" s="31">
        <v>1142.3499999999999</v>
      </c>
      <c r="L445" s="31">
        <v>1101.05</v>
      </c>
      <c r="M445" s="31">
        <v>5.6621800000000002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990.7</v>
      </c>
      <c r="D446" s="38">
        <v>993.19999999999993</v>
      </c>
      <c r="E446" s="38">
        <v>985.99999999999989</v>
      </c>
      <c r="F446" s="38">
        <v>981.3</v>
      </c>
      <c r="G446" s="38">
        <v>974.09999999999991</v>
      </c>
      <c r="H446" s="38">
        <v>997.89999999999986</v>
      </c>
      <c r="I446" s="38">
        <v>1005.0999999999999</v>
      </c>
      <c r="J446" s="38">
        <v>1009.7999999999998</v>
      </c>
      <c r="K446" s="31">
        <v>1000.4</v>
      </c>
      <c r="L446" s="31">
        <v>988.5</v>
      </c>
      <c r="M446" s="31">
        <v>5.5699899999999998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1702.5</v>
      </c>
      <c r="D447" s="38">
        <v>1703.3333333333333</v>
      </c>
      <c r="E447" s="38">
        <v>1683.1666666666665</v>
      </c>
      <c r="F447" s="38">
        <v>1663.8333333333333</v>
      </c>
      <c r="G447" s="38">
        <v>1643.6666666666665</v>
      </c>
      <c r="H447" s="38">
        <v>1722.6666666666665</v>
      </c>
      <c r="I447" s="38">
        <v>1742.833333333333</v>
      </c>
      <c r="J447" s="38">
        <v>1762.1666666666665</v>
      </c>
      <c r="K447" s="31">
        <v>1723.5</v>
      </c>
      <c r="L447" s="31">
        <v>1684</v>
      </c>
      <c r="M447" s="31">
        <v>9.0958699999999997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3458.4</v>
      </c>
      <c r="D448" s="38">
        <v>3453.1999999999994</v>
      </c>
      <c r="E448" s="38">
        <v>3440.3999999999987</v>
      </c>
      <c r="F448" s="38">
        <v>3422.3999999999992</v>
      </c>
      <c r="G448" s="38">
        <v>3409.5999999999985</v>
      </c>
      <c r="H448" s="38">
        <v>3471.1999999999989</v>
      </c>
      <c r="I448" s="38">
        <v>3483.9999999999991</v>
      </c>
      <c r="J448" s="38">
        <v>3501.9999999999991</v>
      </c>
      <c r="K448" s="31">
        <v>3466</v>
      </c>
      <c r="L448" s="31">
        <v>3435.2</v>
      </c>
      <c r="M448" s="31">
        <v>13.28445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840.7</v>
      </c>
      <c r="D449" s="38">
        <v>840.31666666666661</v>
      </c>
      <c r="E449" s="38">
        <v>837.18333333333317</v>
      </c>
      <c r="F449" s="38">
        <v>833.66666666666652</v>
      </c>
      <c r="G449" s="38">
        <v>830.53333333333308</v>
      </c>
      <c r="H449" s="38">
        <v>843.83333333333326</v>
      </c>
      <c r="I449" s="38">
        <v>846.9666666666667</v>
      </c>
      <c r="J449" s="38">
        <v>850.48333333333335</v>
      </c>
      <c r="K449" s="31">
        <v>843.45</v>
      </c>
      <c r="L449" s="31">
        <v>836.8</v>
      </c>
      <c r="M449" s="31">
        <v>3.6086299999999998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7065.6</v>
      </c>
      <c r="D450" s="38">
        <v>7090.7666666666664</v>
      </c>
      <c r="E450" s="38">
        <v>7034.833333333333</v>
      </c>
      <c r="F450" s="38">
        <v>7004.0666666666666</v>
      </c>
      <c r="G450" s="38">
        <v>6948.1333333333332</v>
      </c>
      <c r="H450" s="38">
        <v>7121.5333333333328</v>
      </c>
      <c r="I450" s="38">
        <v>7177.4666666666672</v>
      </c>
      <c r="J450" s="38">
        <v>7208.2333333333327</v>
      </c>
      <c r="K450" s="31">
        <v>7146.7</v>
      </c>
      <c r="L450" s="31">
        <v>7060</v>
      </c>
      <c r="M450" s="31">
        <v>0.84469000000000005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2510.6999999999998</v>
      </c>
      <c r="D451" s="38">
        <v>2489.1833333333329</v>
      </c>
      <c r="E451" s="38">
        <v>2460.3666666666659</v>
      </c>
      <c r="F451" s="38">
        <v>2410.0333333333328</v>
      </c>
      <c r="G451" s="38">
        <v>2381.2166666666658</v>
      </c>
      <c r="H451" s="38">
        <v>2539.516666666666</v>
      </c>
      <c r="I451" s="38">
        <v>2568.3333333333326</v>
      </c>
      <c r="J451" s="38">
        <v>2618.6666666666661</v>
      </c>
      <c r="K451" s="31">
        <v>2518</v>
      </c>
      <c r="L451" s="31">
        <v>2438.85</v>
      </c>
      <c r="M451" s="31">
        <v>0.41060000000000002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404</v>
      </c>
      <c r="D452" s="38">
        <v>402.31666666666666</v>
      </c>
      <c r="E452" s="38">
        <v>398.68333333333334</v>
      </c>
      <c r="F452" s="38">
        <v>393.36666666666667</v>
      </c>
      <c r="G452" s="38">
        <v>389.73333333333335</v>
      </c>
      <c r="H452" s="38">
        <v>407.63333333333333</v>
      </c>
      <c r="I452" s="38">
        <v>411.26666666666665</v>
      </c>
      <c r="J452" s="38">
        <v>416.58333333333331</v>
      </c>
      <c r="K452" s="31">
        <v>405.95</v>
      </c>
      <c r="L452" s="31">
        <v>397</v>
      </c>
      <c r="M452" s="31">
        <v>44.838819999999998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618.75</v>
      </c>
      <c r="D453" s="38">
        <v>612.46666666666658</v>
      </c>
      <c r="E453" s="38">
        <v>603.58333333333314</v>
      </c>
      <c r="F453" s="38">
        <v>588.41666666666652</v>
      </c>
      <c r="G453" s="38">
        <v>579.53333333333308</v>
      </c>
      <c r="H453" s="38">
        <v>627.63333333333321</v>
      </c>
      <c r="I453" s="38">
        <v>636.51666666666665</v>
      </c>
      <c r="J453" s="38">
        <v>651.68333333333328</v>
      </c>
      <c r="K453" s="31">
        <v>621.35</v>
      </c>
      <c r="L453" s="31">
        <v>597.29999999999995</v>
      </c>
      <c r="M453" s="31">
        <v>145.62074000000001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234.95</v>
      </c>
      <c r="D454" s="38">
        <v>232.83333333333334</v>
      </c>
      <c r="E454" s="38">
        <v>230.16666666666669</v>
      </c>
      <c r="F454" s="38">
        <v>225.38333333333335</v>
      </c>
      <c r="G454" s="38">
        <v>222.7166666666667</v>
      </c>
      <c r="H454" s="38">
        <v>237.61666666666667</v>
      </c>
      <c r="I454" s="38">
        <v>240.28333333333336</v>
      </c>
      <c r="J454" s="38">
        <v>245.06666666666666</v>
      </c>
      <c r="K454" s="31">
        <v>235.5</v>
      </c>
      <c r="L454" s="31">
        <v>228.05</v>
      </c>
      <c r="M454" s="31">
        <v>67.161349999999999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115.95</v>
      </c>
      <c r="D455" s="38">
        <v>116.43333333333334</v>
      </c>
      <c r="E455" s="38">
        <v>114.91666666666667</v>
      </c>
      <c r="F455" s="38">
        <v>113.88333333333334</v>
      </c>
      <c r="G455" s="38">
        <v>112.36666666666667</v>
      </c>
      <c r="H455" s="38">
        <v>117.46666666666667</v>
      </c>
      <c r="I455" s="38">
        <v>118.98333333333332</v>
      </c>
      <c r="J455" s="38">
        <v>120.01666666666667</v>
      </c>
      <c r="K455" s="31">
        <v>117.95</v>
      </c>
      <c r="L455" s="31">
        <v>115.4</v>
      </c>
      <c r="M455" s="31">
        <v>312.52472999999998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77.55</v>
      </c>
      <c r="D456" s="38">
        <v>77.433333333333337</v>
      </c>
      <c r="E456" s="38">
        <v>75.616666666666674</v>
      </c>
      <c r="F456" s="38">
        <v>73.683333333333337</v>
      </c>
      <c r="G456" s="38">
        <v>71.866666666666674</v>
      </c>
      <c r="H456" s="38">
        <v>79.366666666666674</v>
      </c>
      <c r="I456" s="38">
        <v>81.183333333333337</v>
      </c>
      <c r="J456" s="38">
        <v>83.116666666666674</v>
      </c>
      <c r="K456" s="31">
        <v>79.25</v>
      </c>
      <c r="L456" s="31">
        <v>75.5</v>
      </c>
      <c r="M456" s="31">
        <v>28.153770000000002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1425.45</v>
      </c>
      <c r="D457" s="38">
        <v>1429.7666666666667</v>
      </c>
      <c r="E457" s="38">
        <v>1410.6333333333332</v>
      </c>
      <c r="F457" s="38">
        <v>1395.8166666666666</v>
      </c>
      <c r="G457" s="38">
        <v>1376.6833333333332</v>
      </c>
      <c r="H457" s="38">
        <v>1444.5833333333333</v>
      </c>
      <c r="I457" s="38">
        <v>1463.7166666666669</v>
      </c>
      <c r="J457" s="38">
        <v>1478.5333333333333</v>
      </c>
      <c r="K457" s="31">
        <v>1448.9</v>
      </c>
      <c r="L457" s="31">
        <v>1414.95</v>
      </c>
      <c r="M457" s="31">
        <v>0.43491999999999997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436.65</v>
      </c>
      <c r="D458" s="38">
        <v>435.4666666666667</v>
      </c>
      <c r="E458" s="38">
        <v>433.18333333333339</v>
      </c>
      <c r="F458" s="38">
        <v>429.7166666666667</v>
      </c>
      <c r="G458" s="38">
        <v>427.43333333333339</v>
      </c>
      <c r="H458" s="38">
        <v>438.93333333333339</v>
      </c>
      <c r="I458" s="38">
        <v>441.2166666666667</v>
      </c>
      <c r="J458" s="38">
        <v>444.68333333333339</v>
      </c>
      <c r="K458" s="31">
        <v>437.75</v>
      </c>
      <c r="L458" s="31">
        <v>432</v>
      </c>
      <c r="M458" s="31">
        <v>0.79554999999999998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2253.1</v>
      </c>
      <c r="D459" s="38">
        <v>2273.8833333333332</v>
      </c>
      <c r="E459" s="38">
        <v>2226.1166666666663</v>
      </c>
      <c r="F459" s="38">
        <v>2199.1333333333332</v>
      </c>
      <c r="G459" s="38">
        <v>2151.3666666666663</v>
      </c>
      <c r="H459" s="38">
        <v>2300.8666666666663</v>
      </c>
      <c r="I459" s="38">
        <v>2348.6333333333328</v>
      </c>
      <c r="J459" s="38">
        <v>2375.6166666666663</v>
      </c>
      <c r="K459" s="31">
        <v>2321.65</v>
      </c>
      <c r="L459" s="31">
        <v>2246.9</v>
      </c>
      <c r="M459" s="31">
        <v>0.19314000000000001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1227.8499999999999</v>
      </c>
      <c r="D460" s="38">
        <v>1228.95</v>
      </c>
      <c r="E460" s="38">
        <v>1218.9000000000001</v>
      </c>
      <c r="F460" s="38">
        <v>1209.95</v>
      </c>
      <c r="G460" s="38">
        <v>1199.9000000000001</v>
      </c>
      <c r="H460" s="38">
        <v>1237.9000000000001</v>
      </c>
      <c r="I460" s="38">
        <v>1247.9499999999998</v>
      </c>
      <c r="J460" s="38">
        <v>1256.9000000000001</v>
      </c>
      <c r="K460" s="31">
        <v>1239</v>
      </c>
      <c r="L460" s="31">
        <v>1220</v>
      </c>
      <c r="M460" s="31">
        <v>23.414560000000002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843</v>
      </c>
      <c r="D461" s="38">
        <v>850.66666666666663</v>
      </c>
      <c r="E461" s="38">
        <v>831.38333333333321</v>
      </c>
      <c r="F461" s="38">
        <v>819.76666666666654</v>
      </c>
      <c r="G461" s="38">
        <v>800.48333333333312</v>
      </c>
      <c r="H461" s="38">
        <v>862.2833333333333</v>
      </c>
      <c r="I461" s="38">
        <v>881.56666666666683</v>
      </c>
      <c r="J461" s="38">
        <v>893.18333333333339</v>
      </c>
      <c r="K461" s="31">
        <v>869.95</v>
      </c>
      <c r="L461" s="31">
        <v>839.05</v>
      </c>
      <c r="M461" s="31">
        <v>18.611650000000001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123.3</v>
      </c>
      <c r="D462" s="38">
        <v>123.66666666666667</v>
      </c>
      <c r="E462" s="38">
        <v>122.53333333333335</v>
      </c>
      <c r="F462" s="38">
        <v>121.76666666666668</v>
      </c>
      <c r="G462" s="38">
        <v>120.63333333333335</v>
      </c>
      <c r="H462" s="38">
        <v>124.43333333333334</v>
      </c>
      <c r="I462" s="38">
        <v>125.56666666666666</v>
      </c>
      <c r="J462" s="38">
        <v>126.33333333333333</v>
      </c>
      <c r="K462" s="31">
        <v>124.8</v>
      </c>
      <c r="L462" s="31">
        <v>122.9</v>
      </c>
      <c r="M462" s="31">
        <v>3.7889200000000001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842.75</v>
      </c>
      <c r="D463" s="38">
        <v>840.6</v>
      </c>
      <c r="E463" s="38">
        <v>833.75</v>
      </c>
      <c r="F463" s="38">
        <v>824.75</v>
      </c>
      <c r="G463" s="38">
        <v>817.9</v>
      </c>
      <c r="H463" s="38">
        <v>849.6</v>
      </c>
      <c r="I463" s="38">
        <v>856.45000000000016</v>
      </c>
      <c r="J463" s="38">
        <v>865.45</v>
      </c>
      <c r="K463" s="31">
        <v>847.45</v>
      </c>
      <c r="L463" s="31">
        <v>831.6</v>
      </c>
      <c r="M463" s="31">
        <v>2.67991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2585.6</v>
      </c>
      <c r="D464" s="38">
        <v>2573.5333333333333</v>
      </c>
      <c r="E464" s="38">
        <v>2550.0666666666666</v>
      </c>
      <c r="F464" s="38">
        <v>2514.5333333333333</v>
      </c>
      <c r="G464" s="38">
        <v>2491.0666666666666</v>
      </c>
      <c r="H464" s="38">
        <v>2609.0666666666666</v>
      </c>
      <c r="I464" s="38">
        <v>2632.5333333333328</v>
      </c>
      <c r="J464" s="38">
        <v>2668.0666666666666</v>
      </c>
      <c r="K464" s="31">
        <v>2597</v>
      </c>
      <c r="L464" s="31">
        <v>2538</v>
      </c>
      <c r="M464" s="31">
        <v>0.30004999999999998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3148.25</v>
      </c>
      <c r="D465" s="38">
        <v>3170.1833333333329</v>
      </c>
      <c r="E465" s="38">
        <v>3106.4666666666658</v>
      </c>
      <c r="F465" s="38">
        <v>3064.6833333333329</v>
      </c>
      <c r="G465" s="38">
        <v>3000.9666666666658</v>
      </c>
      <c r="H465" s="38">
        <v>3211.9666666666658</v>
      </c>
      <c r="I465" s="38">
        <v>3275.6833333333329</v>
      </c>
      <c r="J465" s="38">
        <v>3317.4666666666658</v>
      </c>
      <c r="K465" s="31">
        <v>3233.9</v>
      </c>
      <c r="L465" s="31">
        <v>3128.4</v>
      </c>
      <c r="M465" s="31">
        <v>0.90266999999999997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3011.1</v>
      </c>
      <c r="D466" s="38">
        <v>3001.6833333333329</v>
      </c>
      <c r="E466" s="38">
        <v>2987.4666666666658</v>
      </c>
      <c r="F466" s="38">
        <v>2963.833333333333</v>
      </c>
      <c r="G466" s="38">
        <v>2949.6166666666659</v>
      </c>
      <c r="H466" s="38">
        <v>3025.3166666666657</v>
      </c>
      <c r="I466" s="38">
        <v>3039.5333333333328</v>
      </c>
      <c r="J466" s="38">
        <v>3063.1666666666656</v>
      </c>
      <c r="K466" s="31">
        <v>3015.9</v>
      </c>
      <c r="L466" s="31">
        <v>2978.05</v>
      </c>
      <c r="M466" s="31">
        <v>5.4444100000000004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1986.3</v>
      </c>
      <c r="D467" s="38">
        <v>1979.8500000000001</v>
      </c>
      <c r="E467" s="38">
        <v>1964.7500000000002</v>
      </c>
      <c r="F467" s="38">
        <v>1943.2</v>
      </c>
      <c r="G467" s="38">
        <v>1928.1000000000001</v>
      </c>
      <c r="H467" s="38">
        <v>2001.4000000000003</v>
      </c>
      <c r="I467" s="38">
        <v>2016.5000000000002</v>
      </c>
      <c r="J467" s="38">
        <v>2038.0500000000004</v>
      </c>
      <c r="K467" s="31">
        <v>1994.95</v>
      </c>
      <c r="L467" s="31">
        <v>1958.3</v>
      </c>
      <c r="M467" s="31">
        <v>2.0630000000000002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632.79999999999995</v>
      </c>
      <c r="D468" s="38">
        <v>635</v>
      </c>
      <c r="E468" s="38">
        <v>628.9</v>
      </c>
      <c r="F468" s="38">
        <v>625</v>
      </c>
      <c r="G468" s="38">
        <v>618.9</v>
      </c>
      <c r="H468" s="38">
        <v>638.9</v>
      </c>
      <c r="I468" s="38">
        <v>644.99999999999989</v>
      </c>
      <c r="J468" s="38">
        <v>648.9</v>
      </c>
      <c r="K468" s="31">
        <v>641.1</v>
      </c>
      <c r="L468" s="31">
        <v>631.1</v>
      </c>
      <c r="M468" s="31">
        <v>1.1713899999999999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784.65</v>
      </c>
      <c r="D469" s="38">
        <v>783.0333333333333</v>
      </c>
      <c r="E469" s="38">
        <v>774.61666666666656</v>
      </c>
      <c r="F469" s="38">
        <v>764.58333333333326</v>
      </c>
      <c r="G469" s="38">
        <v>756.16666666666652</v>
      </c>
      <c r="H469" s="38">
        <v>793.06666666666661</v>
      </c>
      <c r="I469" s="38">
        <v>801.48333333333335</v>
      </c>
      <c r="J469" s="38">
        <v>811.51666666666665</v>
      </c>
      <c r="K469" s="31">
        <v>791.45</v>
      </c>
      <c r="L469" s="31">
        <v>773</v>
      </c>
      <c r="M469" s="31">
        <v>0.19883999999999999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1956.55</v>
      </c>
      <c r="D470" s="38">
        <v>1943.3166666666668</v>
      </c>
      <c r="E470" s="38">
        <v>1919.6333333333337</v>
      </c>
      <c r="F470" s="38">
        <v>1882.7166666666669</v>
      </c>
      <c r="G470" s="38">
        <v>1859.0333333333338</v>
      </c>
      <c r="H470" s="38">
        <v>1980.2333333333336</v>
      </c>
      <c r="I470" s="38">
        <v>2003.9166666666665</v>
      </c>
      <c r="J470" s="38">
        <v>2040.8333333333335</v>
      </c>
      <c r="K470" s="31">
        <v>1967</v>
      </c>
      <c r="L470" s="31">
        <v>1906.4</v>
      </c>
      <c r="M470" s="31">
        <v>12.322660000000001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32.799999999999997</v>
      </c>
      <c r="D471" s="38">
        <v>32.75</v>
      </c>
      <c r="E471" s="38">
        <v>32.299999999999997</v>
      </c>
      <c r="F471" s="38">
        <v>31.799999999999997</v>
      </c>
      <c r="G471" s="38">
        <v>31.349999999999994</v>
      </c>
      <c r="H471" s="38">
        <v>33.25</v>
      </c>
      <c r="I471" s="38">
        <v>33.700000000000003</v>
      </c>
      <c r="J471" s="38">
        <v>34.200000000000003</v>
      </c>
      <c r="K471" s="31">
        <v>33.200000000000003</v>
      </c>
      <c r="L471" s="31">
        <v>32.25</v>
      </c>
      <c r="M471" s="31">
        <v>59.775190000000002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287.8</v>
      </c>
      <c r="D472" s="38">
        <v>287.71666666666664</v>
      </c>
      <c r="E472" s="38">
        <v>285.43333333333328</v>
      </c>
      <c r="F472" s="38">
        <v>283.06666666666666</v>
      </c>
      <c r="G472" s="38">
        <v>280.7833333333333</v>
      </c>
      <c r="H472" s="38">
        <v>290.08333333333326</v>
      </c>
      <c r="I472" s="38">
        <v>292.36666666666667</v>
      </c>
      <c r="J472" s="38">
        <v>294.73333333333323</v>
      </c>
      <c r="K472" s="31">
        <v>290</v>
      </c>
      <c r="L472" s="31">
        <v>285.35000000000002</v>
      </c>
      <c r="M472" s="31">
        <v>3.7522799999999998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392.95</v>
      </c>
      <c r="D473" s="38">
        <v>392.68333333333339</v>
      </c>
      <c r="E473" s="38">
        <v>390.36666666666679</v>
      </c>
      <c r="F473" s="38">
        <v>387.78333333333342</v>
      </c>
      <c r="G473" s="38">
        <v>385.46666666666681</v>
      </c>
      <c r="H473" s="38">
        <v>395.26666666666677</v>
      </c>
      <c r="I473" s="38">
        <v>397.58333333333337</v>
      </c>
      <c r="J473" s="38">
        <v>400.16666666666674</v>
      </c>
      <c r="K473" s="31">
        <v>395</v>
      </c>
      <c r="L473" s="31">
        <v>390.1</v>
      </c>
      <c r="M473" s="31">
        <v>2.0618099999999999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782.65</v>
      </c>
      <c r="D474" s="38">
        <v>775.9</v>
      </c>
      <c r="E474" s="38">
        <v>762.75</v>
      </c>
      <c r="F474" s="38">
        <v>742.85</v>
      </c>
      <c r="G474" s="38">
        <v>729.7</v>
      </c>
      <c r="H474" s="38">
        <v>795.8</v>
      </c>
      <c r="I474" s="38">
        <v>808.94999999999982</v>
      </c>
      <c r="J474" s="38">
        <v>828.84999999999991</v>
      </c>
      <c r="K474" s="31">
        <v>789.05</v>
      </c>
      <c r="L474" s="31">
        <v>756</v>
      </c>
      <c r="M474" s="31">
        <v>0.75412000000000001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2792.35</v>
      </c>
      <c r="D475" s="38">
        <v>2825.7833333333333</v>
      </c>
      <c r="E475" s="38">
        <v>2741.5666666666666</v>
      </c>
      <c r="F475" s="38">
        <v>2690.7833333333333</v>
      </c>
      <c r="G475" s="38">
        <v>2606.5666666666666</v>
      </c>
      <c r="H475" s="38">
        <v>2876.5666666666666</v>
      </c>
      <c r="I475" s="38">
        <v>2960.7833333333328</v>
      </c>
      <c r="J475" s="38">
        <v>3011.5666666666666</v>
      </c>
      <c r="K475" s="31">
        <v>2910</v>
      </c>
      <c r="L475" s="31">
        <v>2775</v>
      </c>
      <c r="M475" s="31">
        <v>1.5853699999999999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43.75</v>
      </c>
      <c r="D476" s="38">
        <v>44.216666666666669</v>
      </c>
      <c r="E476" s="38">
        <v>43.033333333333339</v>
      </c>
      <c r="F476" s="38">
        <v>42.31666666666667</v>
      </c>
      <c r="G476" s="38">
        <v>41.13333333333334</v>
      </c>
      <c r="H476" s="38">
        <v>44.933333333333337</v>
      </c>
      <c r="I476" s="38">
        <v>46.116666666666674</v>
      </c>
      <c r="J476" s="38">
        <v>46.833333333333336</v>
      </c>
      <c r="K476" s="31">
        <v>45.4</v>
      </c>
      <c r="L476" s="31">
        <v>43.5</v>
      </c>
      <c r="M476" s="31">
        <v>234.36043000000001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1339.75</v>
      </c>
      <c r="D477" s="38">
        <v>1335.9166666666667</v>
      </c>
      <c r="E477" s="38">
        <v>1326.2833333333335</v>
      </c>
      <c r="F477" s="38">
        <v>1312.8166666666668</v>
      </c>
      <c r="G477" s="38">
        <v>1303.1833333333336</v>
      </c>
      <c r="H477" s="38">
        <v>1349.3833333333334</v>
      </c>
      <c r="I477" s="38">
        <v>1359.0166666666667</v>
      </c>
      <c r="J477" s="38">
        <v>1372.4833333333333</v>
      </c>
      <c r="K477" s="31">
        <v>1345.55</v>
      </c>
      <c r="L477" s="31">
        <v>1322.45</v>
      </c>
      <c r="M477" s="31">
        <v>14.262460000000001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30.4</v>
      </c>
      <c r="D478" s="38">
        <v>30.016666666666666</v>
      </c>
      <c r="E478" s="38">
        <v>29.283333333333331</v>
      </c>
      <c r="F478" s="38">
        <v>28.166666666666664</v>
      </c>
      <c r="G478" s="38">
        <v>27.43333333333333</v>
      </c>
      <c r="H478" s="38">
        <v>31.133333333333333</v>
      </c>
      <c r="I478" s="38">
        <v>31.866666666666667</v>
      </c>
      <c r="J478" s="38">
        <v>32.983333333333334</v>
      </c>
      <c r="K478" s="31">
        <v>30.75</v>
      </c>
      <c r="L478" s="31">
        <v>28.9</v>
      </c>
      <c r="M478" s="31">
        <v>377.87473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376.6</v>
      </c>
      <c r="D479" s="38">
        <v>378.7</v>
      </c>
      <c r="E479" s="38">
        <v>371.4</v>
      </c>
      <c r="F479" s="38">
        <v>366.2</v>
      </c>
      <c r="G479" s="38">
        <v>358.9</v>
      </c>
      <c r="H479" s="38">
        <v>383.9</v>
      </c>
      <c r="I479" s="38">
        <v>391.20000000000005</v>
      </c>
      <c r="J479" s="38">
        <v>396.4</v>
      </c>
      <c r="K479" s="31">
        <v>386</v>
      </c>
      <c r="L479" s="31">
        <v>373.5</v>
      </c>
      <c r="M479" s="31">
        <v>7.6019199999999998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8251.9</v>
      </c>
      <c r="D480" s="38">
        <v>8168.1833333333343</v>
      </c>
      <c r="E480" s="38">
        <v>8071.3666666666686</v>
      </c>
      <c r="F480" s="38">
        <v>7890.8333333333339</v>
      </c>
      <c r="G480" s="38">
        <v>7794.0166666666682</v>
      </c>
      <c r="H480" s="38">
        <v>8348.716666666669</v>
      </c>
      <c r="I480" s="38">
        <v>8445.5333333333347</v>
      </c>
      <c r="J480" s="38">
        <v>8626.0666666666693</v>
      </c>
      <c r="K480" s="31">
        <v>8265</v>
      </c>
      <c r="L480" s="31">
        <v>7987.65</v>
      </c>
      <c r="M480" s="31">
        <v>2.82782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93.85</v>
      </c>
      <c r="D481" s="38">
        <v>93.350000000000009</v>
      </c>
      <c r="E481" s="38">
        <v>91.550000000000011</v>
      </c>
      <c r="F481" s="38">
        <v>89.25</v>
      </c>
      <c r="G481" s="38">
        <v>87.45</v>
      </c>
      <c r="H481" s="38">
        <v>95.65000000000002</v>
      </c>
      <c r="I481" s="38">
        <v>97.45</v>
      </c>
      <c r="J481" s="38">
        <v>99.750000000000028</v>
      </c>
      <c r="K481" s="31">
        <v>95.15</v>
      </c>
      <c r="L481" s="31">
        <v>91.05</v>
      </c>
      <c r="M481" s="31">
        <v>253.19449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1547.15</v>
      </c>
      <c r="D482" s="38">
        <v>1541.4333333333334</v>
      </c>
      <c r="E482" s="38">
        <v>1529.3666666666668</v>
      </c>
      <c r="F482" s="38">
        <v>1511.5833333333335</v>
      </c>
      <c r="G482" s="38">
        <v>1499.5166666666669</v>
      </c>
      <c r="H482" s="38">
        <v>1559.2166666666667</v>
      </c>
      <c r="I482" s="38">
        <v>1571.2833333333333</v>
      </c>
      <c r="J482" s="38">
        <v>1589.0666666666666</v>
      </c>
      <c r="K482" s="31">
        <v>1553.5</v>
      </c>
      <c r="L482" s="31">
        <v>1523.65</v>
      </c>
      <c r="M482" s="31">
        <v>1.2168099999999999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995.15</v>
      </c>
      <c r="D483" s="38">
        <v>989.19999999999993</v>
      </c>
      <c r="E483" s="38">
        <v>981.99999999999989</v>
      </c>
      <c r="F483" s="38">
        <v>968.84999999999991</v>
      </c>
      <c r="G483" s="38">
        <v>961.64999999999986</v>
      </c>
      <c r="H483" s="38">
        <v>1002.3499999999999</v>
      </c>
      <c r="I483" s="38">
        <v>1009.55</v>
      </c>
      <c r="J483" s="31">
        <v>1022.6999999999999</v>
      </c>
      <c r="K483" s="31">
        <v>996.4</v>
      </c>
      <c r="L483" s="31">
        <v>976.05</v>
      </c>
      <c r="M483" s="58">
        <v>5.5017300000000002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613.79999999999995</v>
      </c>
      <c r="D484" s="38">
        <v>606.76666666666654</v>
      </c>
      <c r="E484" s="38">
        <v>588.6333333333331</v>
      </c>
      <c r="F484" s="38">
        <v>563.46666666666658</v>
      </c>
      <c r="G484" s="38">
        <v>545.33333333333314</v>
      </c>
      <c r="H484" s="38">
        <v>631.93333333333305</v>
      </c>
      <c r="I484" s="38">
        <v>650.06666666666649</v>
      </c>
      <c r="J484" s="31">
        <v>675.23333333333301</v>
      </c>
      <c r="K484" s="31">
        <v>624.9</v>
      </c>
      <c r="L484" s="31">
        <v>581.6</v>
      </c>
      <c r="M484" s="58">
        <v>28.128979999999999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589.79999999999995</v>
      </c>
      <c r="D485" s="38">
        <v>588.6</v>
      </c>
      <c r="E485" s="38">
        <v>584.20000000000005</v>
      </c>
      <c r="F485" s="38">
        <v>578.6</v>
      </c>
      <c r="G485" s="38">
        <v>574.20000000000005</v>
      </c>
      <c r="H485" s="38">
        <v>594.20000000000005</v>
      </c>
      <c r="I485" s="38">
        <v>598.59999999999991</v>
      </c>
      <c r="J485" s="38">
        <v>604.20000000000005</v>
      </c>
      <c r="K485" s="31">
        <v>593</v>
      </c>
      <c r="L485" s="31">
        <v>583</v>
      </c>
      <c r="M485" s="31">
        <v>15.04238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760.25</v>
      </c>
      <c r="D486" s="38">
        <v>761.41666666666663</v>
      </c>
      <c r="E486" s="38">
        <v>749.83333333333326</v>
      </c>
      <c r="F486" s="38">
        <v>739.41666666666663</v>
      </c>
      <c r="G486" s="38">
        <v>727.83333333333326</v>
      </c>
      <c r="H486" s="38">
        <v>771.83333333333326</v>
      </c>
      <c r="I486" s="38">
        <v>783.41666666666652</v>
      </c>
      <c r="J486" s="31">
        <v>793.83333333333326</v>
      </c>
      <c r="K486" s="31">
        <v>773</v>
      </c>
      <c r="L486" s="31">
        <v>751</v>
      </c>
      <c r="M486" s="58">
        <v>0.65708999999999995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707.25</v>
      </c>
      <c r="D487" s="38">
        <v>688.75</v>
      </c>
      <c r="E487" s="38">
        <v>664.8</v>
      </c>
      <c r="F487" s="38">
        <v>622.34999999999991</v>
      </c>
      <c r="G487" s="38">
        <v>598.39999999999986</v>
      </c>
      <c r="H487" s="38">
        <v>731.2</v>
      </c>
      <c r="I487" s="38">
        <v>755.15000000000009</v>
      </c>
      <c r="J487" s="38">
        <v>797.60000000000014</v>
      </c>
      <c r="K487" s="31">
        <v>712.7</v>
      </c>
      <c r="L487" s="31">
        <v>646.29999999999995</v>
      </c>
      <c r="M487" s="31">
        <v>20.313140000000001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389.45</v>
      </c>
      <c r="D488" s="38">
        <v>383.93333333333334</v>
      </c>
      <c r="E488" s="38">
        <v>377.41666666666669</v>
      </c>
      <c r="F488" s="38">
        <v>365.38333333333333</v>
      </c>
      <c r="G488" s="38">
        <v>358.86666666666667</v>
      </c>
      <c r="H488" s="38">
        <v>395.9666666666667</v>
      </c>
      <c r="I488" s="38">
        <v>402.48333333333335</v>
      </c>
      <c r="J488" s="38">
        <v>414.51666666666671</v>
      </c>
      <c r="K488" s="31">
        <v>390.45</v>
      </c>
      <c r="L488" s="31">
        <v>371.9</v>
      </c>
      <c r="M488" s="31">
        <v>2.3151600000000001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340.8</v>
      </c>
      <c r="D489" s="38">
        <v>340.66666666666669</v>
      </c>
      <c r="E489" s="38">
        <v>335.23333333333335</v>
      </c>
      <c r="F489" s="38">
        <v>329.66666666666669</v>
      </c>
      <c r="G489" s="38">
        <v>324.23333333333335</v>
      </c>
      <c r="H489" s="38">
        <v>346.23333333333335</v>
      </c>
      <c r="I489" s="38">
        <v>351.66666666666663</v>
      </c>
      <c r="J489" s="38">
        <v>357.23333333333335</v>
      </c>
      <c r="K489" s="31">
        <v>346.1</v>
      </c>
      <c r="L489" s="31">
        <v>335.1</v>
      </c>
      <c r="M489" s="31">
        <v>1.09246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370.15</v>
      </c>
      <c r="D490" s="38">
        <v>375.81666666666666</v>
      </c>
      <c r="E490" s="38">
        <v>362.88333333333333</v>
      </c>
      <c r="F490" s="38">
        <v>355.61666666666667</v>
      </c>
      <c r="G490" s="38">
        <v>342.68333333333334</v>
      </c>
      <c r="H490" s="38">
        <v>383.08333333333331</v>
      </c>
      <c r="I490" s="38">
        <v>396.01666666666659</v>
      </c>
      <c r="J490" s="38">
        <v>403.2833333333333</v>
      </c>
      <c r="K490" s="31">
        <v>388.75</v>
      </c>
      <c r="L490" s="31">
        <v>368.55</v>
      </c>
      <c r="M490" s="31">
        <v>5.7098100000000001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890.35</v>
      </c>
      <c r="D491" s="38">
        <v>883.19999999999993</v>
      </c>
      <c r="E491" s="38">
        <v>863.39999999999986</v>
      </c>
      <c r="F491" s="38">
        <v>836.44999999999993</v>
      </c>
      <c r="G491" s="38">
        <v>816.64999999999986</v>
      </c>
      <c r="H491" s="38">
        <v>910.14999999999986</v>
      </c>
      <c r="I491" s="38">
        <v>929.94999999999982</v>
      </c>
      <c r="J491" s="38">
        <v>956.89999999999986</v>
      </c>
      <c r="K491" s="31">
        <v>903</v>
      </c>
      <c r="L491" s="31">
        <v>856.25</v>
      </c>
      <c r="M491" s="31">
        <v>30.322839999999999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1258.9000000000001</v>
      </c>
      <c r="D492" s="38">
        <v>1263.5666666666666</v>
      </c>
      <c r="E492" s="38">
        <v>1243.6333333333332</v>
      </c>
      <c r="F492" s="38">
        <v>1228.3666666666666</v>
      </c>
      <c r="G492" s="38">
        <v>1208.4333333333332</v>
      </c>
      <c r="H492" s="38">
        <v>1278.8333333333333</v>
      </c>
      <c r="I492" s="38">
        <v>1298.7666666666667</v>
      </c>
      <c r="J492" s="38">
        <v>1314.0333333333333</v>
      </c>
      <c r="K492" s="31">
        <v>1283.5</v>
      </c>
      <c r="L492" s="31">
        <v>1248.3</v>
      </c>
      <c r="M492" s="31">
        <v>1.19699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236.5</v>
      </c>
      <c r="D493" s="38">
        <v>235.15</v>
      </c>
      <c r="E493" s="38">
        <v>233.4</v>
      </c>
      <c r="F493" s="38">
        <v>230.3</v>
      </c>
      <c r="G493" s="38">
        <v>228.55</v>
      </c>
      <c r="H493" s="38">
        <v>238.25</v>
      </c>
      <c r="I493" s="38">
        <v>240</v>
      </c>
      <c r="J493" s="38">
        <v>243.1</v>
      </c>
      <c r="K493" s="31">
        <v>236.9</v>
      </c>
      <c r="L493" s="31">
        <v>232.05</v>
      </c>
      <c r="M493" s="31">
        <v>74.62518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311.14999999999998</v>
      </c>
      <c r="D494" s="38">
        <v>309</v>
      </c>
      <c r="E494" s="38">
        <v>305.2</v>
      </c>
      <c r="F494" s="38">
        <v>299.25</v>
      </c>
      <c r="G494" s="38">
        <v>295.45</v>
      </c>
      <c r="H494" s="38">
        <v>314.95</v>
      </c>
      <c r="I494" s="38">
        <v>318.74999999999994</v>
      </c>
      <c r="J494" s="38">
        <v>324.7</v>
      </c>
      <c r="K494" s="31">
        <v>312.8</v>
      </c>
      <c r="L494" s="31">
        <v>303.05</v>
      </c>
      <c r="M494" s="31">
        <v>6.3344199999999997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468.9</v>
      </c>
      <c r="D495" s="38">
        <v>467.98333333333335</v>
      </c>
      <c r="E495" s="38">
        <v>462.9666666666667</v>
      </c>
      <c r="F495" s="38">
        <v>457.03333333333336</v>
      </c>
      <c r="G495" s="38">
        <v>452.01666666666671</v>
      </c>
      <c r="H495" s="38">
        <v>473.91666666666669</v>
      </c>
      <c r="I495" s="38">
        <v>478.93333333333334</v>
      </c>
      <c r="J495" s="38">
        <v>484.86666666666667</v>
      </c>
      <c r="K495" s="31">
        <v>473</v>
      </c>
      <c r="L495" s="31">
        <v>462.05</v>
      </c>
      <c r="M495" s="31">
        <v>2.69678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1816</v>
      </c>
      <c r="D496" s="38">
        <v>1819.3333333333333</v>
      </c>
      <c r="E496" s="38">
        <v>1807.6666666666665</v>
      </c>
      <c r="F496" s="38">
        <v>1799.3333333333333</v>
      </c>
      <c r="G496" s="38">
        <v>1787.6666666666665</v>
      </c>
      <c r="H496" s="38">
        <v>1827.6666666666665</v>
      </c>
      <c r="I496" s="38">
        <v>1839.333333333333</v>
      </c>
      <c r="J496" s="38">
        <v>1847.6666666666665</v>
      </c>
      <c r="K496" s="31">
        <v>1831</v>
      </c>
      <c r="L496" s="31">
        <v>1811</v>
      </c>
      <c r="M496" s="31">
        <v>0.14960999999999999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2256.4</v>
      </c>
      <c r="D497" s="38">
        <v>2251.85</v>
      </c>
      <c r="E497" s="38">
        <v>2229.6</v>
      </c>
      <c r="F497" s="38">
        <v>2202.8000000000002</v>
      </c>
      <c r="G497" s="38">
        <v>2180.5500000000002</v>
      </c>
      <c r="H497" s="38">
        <v>2278.6499999999996</v>
      </c>
      <c r="I497" s="38">
        <v>2300.8999999999996</v>
      </c>
      <c r="J497" s="38">
        <v>2327.6999999999994</v>
      </c>
      <c r="K497" s="31">
        <v>2274.1</v>
      </c>
      <c r="L497" s="31">
        <v>2225.0500000000002</v>
      </c>
      <c r="M497" s="31">
        <v>8.6699999999999999E-2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7.8</v>
      </c>
      <c r="D498" s="38">
        <v>7.8666666666666671</v>
      </c>
      <c r="E498" s="38">
        <v>7.6833333333333336</v>
      </c>
      <c r="F498" s="38">
        <v>7.5666666666666664</v>
      </c>
      <c r="G498" s="38">
        <v>7.3833333333333329</v>
      </c>
      <c r="H498" s="38">
        <v>7.9833333333333343</v>
      </c>
      <c r="I498" s="38">
        <v>8.1666666666666679</v>
      </c>
      <c r="J498" s="38">
        <v>8.283333333333335</v>
      </c>
      <c r="K498" s="31">
        <v>8.0500000000000007</v>
      </c>
      <c r="L498" s="31">
        <v>7.75</v>
      </c>
      <c r="M498" s="31">
        <v>816.63655000000006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826.5</v>
      </c>
      <c r="D499" s="38">
        <v>821.80000000000007</v>
      </c>
      <c r="E499" s="38">
        <v>815.05000000000018</v>
      </c>
      <c r="F499" s="38">
        <v>803.60000000000014</v>
      </c>
      <c r="G499" s="38">
        <v>796.85000000000025</v>
      </c>
      <c r="H499" s="38">
        <v>833.25000000000011</v>
      </c>
      <c r="I499" s="38">
        <v>839.99999999999989</v>
      </c>
      <c r="J499" s="38">
        <v>851.45</v>
      </c>
      <c r="K499" s="31">
        <v>828.55</v>
      </c>
      <c r="L499" s="31">
        <v>810.35</v>
      </c>
      <c r="M499" s="31">
        <v>14.027049999999999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319.25</v>
      </c>
      <c r="D500" s="38">
        <v>321.7</v>
      </c>
      <c r="E500" s="38">
        <v>314.54999999999995</v>
      </c>
      <c r="F500" s="38">
        <v>309.84999999999997</v>
      </c>
      <c r="G500" s="38">
        <v>302.69999999999993</v>
      </c>
      <c r="H500" s="38">
        <v>326.39999999999998</v>
      </c>
      <c r="I500" s="38">
        <v>333.54999999999995</v>
      </c>
      <c r="J500" s="38">
        <v>338.25</v>
      </c>
      <c r="K500" s="31">
        <v>328.85</v>
      </c>
      <c r="L500" s="31">
        <v>317</v>
      </c>
      <c r="M500" s="31">
        <v>7.7127100000000004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116.4</v>
      </c>
      <c r="D501" s="38">
        <v>115.71666666666665</v>
      </c>
      <c r="E501" s="38">
        <v>113.93333333333331</v>
      </c>
      <c r="F501" s="38">
        <v>111.46666666666665</v>
      </c>
      <c r="G501" s="38">
        <v>109.68333333333331</v>
      </c>
      <c r="H501" s="38">
        <v>118.18333333333331</v>
      </c>
      <c r="I501" s="38">
        <v>119.96666666666664</v>
      </c>
      <c r="J501" s="38">
        <v>122.43333333333331</v>
      </c>
      <c r="K501" s="31">
        <v>117.5</v>
      </c>
      <c r="L501" s="31">
        <v>113.25</v>
      </c>
      <c r="M501" s="31">
        <v>18.742159999999998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919.45</v>
      </c>
      <c r="D502" s="38">
        <v>926.55000000000007</v>
      </c>
      <c r="E502" s="38">
        <v>908.10000000000014</v>
      </c>
      <c r="F502" s="38">
        <v>896.75000000000011</v>
      </c>
      <c r="G502" s="38">
        <v>878.30000000000018</v>
      </c>
      <c r="H502" s="38">
        <v>937.90000000000009</v>
      </c>
      <c r="I502" s="38">
        <v>956.35000000000014</v>
      </c>
      <c r="J502" s="38">
        <v>967.7</v>
      </c>
      <c r="K502" s="31">
        <v>945</v>
      </c>
      <c r="L502" s="31">
        <v>915.2</v>
      </c>
      <c r="M502" s="31">
        <v>1.6378900000000001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1558.95</v>
      </c>
      <c r="D503" s="38">
        <v>1558.9833333333333</v>
      </c>
      <c r="E503" s="38">
        <v>1544.9666666666667</v>
      </c>
      <c r="F503" s="38">
        <v>1530.9833333333333</v>
      </c>
      <c r="G503" s="38">
        <v>1516.9666666666667</v>
      </c>
      <c r="H503" s="38">
        <v>1572.9666666666667</v>
      </c>
      <c r="I503" s="38">
        <v>1586.9833333333336</v>
      </c>
      <c r="J503" s="38">
        <v>1600.9666666666667</v>
      </c>
      <c r="K503" s="31">
        <v>1573</v>
      </c>
      <c r="L503" s="31">
        <v>1545</v>
      </c>
      <c r="M503" s="31">
        <v>0.46212999999999999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418.65</v>
      </c>
      <c r="D504" s="38">
        <v>417.61666666666662</v>
      </c>
      <c r="E504" s="38">
        <v>415.03333333333325</v>
      </c>
      <c r="F504" s="38">
        <v>411.41666666666663</v>
      </c>
      <c r="G504" s="38">
        <v>408.83333333333326</v>
      </c>
      <c r="H504" s="38">
        <v>421.23333333333323</v>
      </c>
      <c r="I504" s="38">
        <v>423.81666666666661</v>
      </c>
      <c r="J504" s="38">
        <v>427.43333333333322</v>
      </c>
      <c r="K504" s="31">
        <v>420.2</v>
      </c>
      <c r="L504" s="31">
        <v>414</v>
      </c>
      <c r="M504" s="31">
        <v>40.658900000000003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16.850000000000001</v>
      </c>
      <c r="D505" s="38">
        <v>16.883333333333336</v>
      </c>
      <c r="E505" s="38">
        <v>16.766666666666673</v>
      </c>
      <c r="F505" s="38">
        <v>16.683333333333337</v>
      </c>
      <c r="G505" s="38">
        <v>16.566666666666674</v>
      </c>
      <c r="H505" s="38">
        <v>16.966666666666672</v>
      </c>
      <c r="I505" s="38">
        <v>17.083333333333339</v>
      </c>
      <c r="J505" s="31">
        <v>17.166666666666671</v>
      </c>
      <c r="K505" s="31">
        <v>17</v>
      </c>
      <c r="L505" s="31">
        <v>16.8</v>
      </c>
      <c r="M505" s="58">
        <v>596.11982999999998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276</v>
      </c>
      <c r="D506" s="38">
        <v>275.26666666666671</v>
      </c>
      <c r="E506" s="38">
        <v>270.83333333333343</v>
      </c>
      <c r="F506" s="38">
        <v>265.66666666666674</v>
      </c>
      <c r="G506" s="38">
        <v>261.23333333333346</v>
      </c>
      <c r="H506" s="38">
        <v>280.43333333333339</v>
      </c>
      <c r="I506" s="38">
        <v>284.86666666666667</v>
      </c>
      <c r="J506" s="31">
        <v>290.03333333333336</v>
      </c>
      <c r="K506" s="31">
        <v>279.7</v>
      </c>
      <c r="L506" s="31">
        <v>270.10000000000002</v>
      </c>
      <c r="M506" s="58">
        <v>157.77737999999999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513.29999999999995</v>
      </c>
      <c r="D507" s="38">
        <v>511.36666666666662</v>
      </c>
      <c r="E507" s="38">
        <v>502.73333333333323</v>
      </c>
      <c r="F507" s="38">
        <v>492.16666666666663</v>
      </c>
      <c r="G507" s="38">
        <v>483.53333333333325</v>
      </c>
      <c r="H507" s="38">
        <v>521.93333333333317</v>
      </c>
      <c r="I507" s="38">
        <v>530.56666666666661</v>
      </c>
      <c r="J507" s="38">
        <v>541.13333333333321</v>
      </c>
      <c r="K507" s="31">
        <v>520</v>
      </c>
      <c r="L507" s="31">
        <v>500.8</v>
      </c>
      <c r="M507" s="31">
        <v>12.95126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13409.1</v>
      </c>
      <c r="D508" s="38">
        <v>13499.800000000001</v>
      </c>
      <c r="E508" s="38">
        <v>13229.300000000003</v>
      </c>
      <c r="F508" s="38">
        <v>13049.500000000002</v>
      </c>
      <c r="G508" s="38">
        <v>12779.000000000004</v>
      </c>
      <c r="H508" s="38">
        <v>13679.600000000002</v>
      </c>
      <c r="I508" s="38">
        <v>13950.099999999999</v>
      </c>
      <c r="J508" s="38">
        <v>14129.900000000001</v>
      </c>
      <c r="K508" s="31">
        <v>13770.3</v>
      </c>
      <c r="L508" s="31">
        <v>13320</v>
      </c>
      <c r="M508" s="31">
        <v>3.2439999999999997E-2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91.9</v>
      </c>
      <c r="D509" s="38">
        <v>93</v>
      </c>
      <c r="E509" s="38">
        <v>90.4</v>
      </c>
      <c r="F509" s="38">
        <v>88.9</v>
      </c>
      <c r="G509" s="38">
        <v>86.300000000000011</v>
      </c>
      <c r="H509" s="38">
        <v>94.5</v>
      </c>
      <c r="I509" s="38">
        <v>97.1</v>
      </c>
      <c r="J509" s="31">
        <v>98.6</v>
      </c>
      <c r="K509" s="31">
        <v>95.6</v>
      </c>
      <c r="L509" s="31">
        <v>91.5</v>
      </c>
      <c r="M509" s="58">
        <v>763.33137999999997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657.4</v>
      </c>
      <c r="D510" s="38">
        <v>651.59999999999991</v>
      </c>
      <c r="E510" s="38">
        <v>643.39999999999986</v>
      </c>
      <c r="F510" s="38">
        <v>629.4</v>
      </c>
      <c r="G510" s="38">
        <v>621.19999999999993</v>
      </c>
      <c r="H510" s="38">
        <v>665.5999999999998</v>
      </c>
      <c r="I510" s="38">
        <v>673.79999999999984</v>
      </c>
      <c r="J510" s="38">
        <v>687.79999999999973</v>
      </c>
      <c r="K510" s="31">
        <v>659.8</v>
      </c>
      <c r="L510" s="31">
        <v>637.6</v>
      </c>
      <c r="M510" s="31">
        <v>18.108470000000001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1533.45</v>
      </c>
      <c r="D511" s="38">
        <v>1527.5333333333335</v>
      </c>
      <c r="E511" s="38">
        <v>1512.166666666667</v>
      </c>
      <c r="F511" s="38">
        <v>1490.8833333333334</v>
      </c>
      <c r="G511" s="38">
        <v>1475.5166666666669</v>
      </c>
      <c r="H511" s="38">
        <v>1548.8166666666671</v>
      </c>
      <c r="I511" s="38">
        <v>1564.1833333333334</v>
      </c>
      <c r="J511" s="38">
        <v>1585.4666666666672</v>
      </c>
      <c r="K511" s="31">
        <v>1542.9</v>
      </c>
      <c r="L511" s="31">
        <v>1506.25</v>
      </c>
      <c r="M511" s="31">
        <v>0.23346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1"/>
      <c r="B5" s="352"/>
      <c r="C5" s="351"/>
      <c r="D5" s="352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3" t="s">
        <v>567</v>
      </c>
      <c r="C7" s="352"/>
      <c r="D7" s="7">
        <f>Main!B10</f>
        <v>45155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45154</v>
      </c>
      <c r="B10" s="32">
        <v>533096</v>
      </c>
      <c r="C10" s="31" t="s">
        <v>858</v>
      </c>
      <c r="D10" s="31" t="s">
        <v>1100</v>
      </c>
      <c r="E10" s="31" t="s">
        <v>577</v>
      </c>
      <c r="F10" s="93">
        <v>46514325</v>
      </c>
      <c r="G10" s="32">
        <v>279.16000000000003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45154</v>
      </c>
      <c r="B11" s="32">
        <v>533096</v>
      </c>
      <c r="C11" s="31" t="s">
        <v>858</v>
      </c>
      <c r="D11" s="31" t="s">
        <v>1101</v>
      </c>
      <c r="E11" s="31" t="s">
        <v>577</v>
      </c>
      <c r="F11" s="93">
        <v>265485675</v>
      </c>
      <c r="G11" s="32">
        <v>279.18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45154</v>
      </c>
      <c r="B12" s="32">
        <v>533096</v>
      </c>
      <c r="C12" s="31" t="s">
        <v>858</v>
      </c>
      <c r="D12" s="31" t="s">
        <v>1102</v>
      </c>
      <c r="E12" s="31" t="s">
        <v>576</v>
      </c>
      <c r="F12" s="93">
        <v>103030127</v>
      </c>
      <c r="G12" s="32">
        <v>279.14999999999998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45154</v>
      </c>
      <c r="B13" s="32">
        <v>533096</v>
      </c>
      <c r="C13" s="31" t="s">
        <v>858</v>
      </c>
      <c r="D13" s="31" t="s">
        <v>1062</v>
      </c>
      <c r="E13" s="31" t="s">
        <v>576</v>
      </c>
      <c r="F13" s="93">
        <v>49030009</v>
      </c>
      <c r="G13" s="32">
        <v>279.14999999999998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45154</v>
      </c>
      <c r="B14" s="32">
        <v>543941</v>
      </c>
      <c r="C14" s="31" t="s">
        <v>1103</v>
      </c>
      <c r="D14" s="31" t="s">
        <v>1104</v>
      </c>
      <c r="E14" s="31" t="s">
        <v>577</v>
      </c>
      <c r="F14" s="93">
        <v>16000</v>
      </c>
      <c r="G14" s="32">
        <v>391.88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45154</v>
      </c>
      <c r="B15" s="32">
        <v>543937</v>
      </c>
      <c r="C15" s="31" t="s">
        <v>1105</v>
      </c>
      <c r="D15" s="31" t="s">
        <v>1106</v>
      </c>
      <c r="E15" s="31" t="s">
        <v>576</v>
      </c>
      <c r="F15" s="93">
        <v>26400</v>
      </c>
      <c r="G15" s="32">
        <v>190.3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45154</v>
      </c>
      <c r="B16" s="32">
        <v>543937</v>
      </c>
      <c r="C16" s="31" t="s">
        <v>1105</v>
      </c>
      <c r="D16" s="31" t="s">
        <v>1106</v>
      </c>
      <c r="E16" s="31" t="s">
        <v>577</v>
      </c>
      <c r="F16" s="93">
        <v>25200</v>
      </c>
      <c r="G16" s="32">
        <v>189.49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45154</v>
      </c>
      <c r="B17" s="32">
        <v>543937</v>
      </c>
      <c r="C17" s="31" t="s">
        <v>1105</v>
      </c>
      <c r="D17" s="31" t="s">
        <v>1107</v>
      </c>
      <c r="E17" s="31" t="s">
        <v>577</v>
      </c>
      <c r="F17" s="93">
        <v>43200</v>
      </c>
      <c r="G17" s="32">
        <v>190.3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45154</v>
      </c>
      <c r="B18" s="32">
        <v>543937</v>
      </c>
      <c r="C18" s="31" t="s">
        <v>1105</v>
      </c>
      <c r="D18" s="31" t="s">
        <v>1107</v>
      </c>
      <c r="E18" s="31" t="s">
        <v>576</v>
      </c>
      <c r="F18" s="93">
        <v>37200</v>
      </c>
      <c r="G18" s="32">
        <v>189.5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45154</v>
      </c>
      <c r="B19" s="32">
        <v>539546</v>
      </c>
      <c r="C19" s="31" t="s">
        <v>1108</v>
      </c>
      <c r="D19" s="31" t="s">
        <v>1109</v>
      </c>
      <c r="E19" s="31" t="s">
        <v>576</v>
      </c>
      <c r="F19" s="93">
        <v>40000</v>
      </c>
      <c r="G19" s="32">
        <v>61.85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45154</v>
      </c>
      <c r="B20" s="32">
        <v>540681</v>
      </c>
      <c r="C20" s="31" t="s">
        <v>1110</v>
      </c>
      <c r="D20" s="31" t="s">
        <v>1111</v>
      </c>
      <c r="E20" s="31" t="s">
        <v>577</v>
      </c>
      <c r="F20" s="93">
        <v>40000</v>
      </c>
      <c r="G20" s="32">
        <v>19.87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45154</v>
      </c>
      <c r="B21" s="32">
        <v>540681</v>
      </c>
      <c r="C21" s="31" t="s">
        <v>1110</v>
      </c>
      <c r="D21" s="31" t="s">
        <v>1112</v>
      </c>
      <c r="E21" s="31" t="s">
        <v>576</v>
      </c>
      <c r="F21" s="93">
        <v>40000</v>
      </c>
      <c r="G21" s="32">
        <v>18.989999999999998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45154</v>
      </c>
      <c r="B22" s="32">
        <v>543516</v>
      </c>
      <c r="C22" s="31" t="s">
        <v>1113</v>
      </c>
      <c r="D22" s="31" t="s">
        <v>1114</v>
      </c>
      <c r="E22" s="31" t="s">
        <v>577</v>
      </c>
      <c r="F22" s="93">
        <v>43000</v>
      </c>
      <c r="G22" s="32">
        <v>100.07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45154</v>
      </c>
      <c r="B23" s="32">
        <v>543516</v>
      </c>
      <c r="C23" s="31" t="s">
        <v>1113</v>
      </c>
      <c r="D23" s="31" t="s">
        <v>1115</v>
      </c>
      <c r="E23" s="31" t="s">
        <v>576</v>
      </c>
      <c r="F23" s="93">
        <v>8000</v>
      </c>
      <c r="G23" s="32">
        <v>100.09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45154</v>
      </c>
      <c r="B24" s="32">
        <v>542724</v>
      </c>
      <c r="C24" s="31" t="s">
        <v>1116</v>
      </c>
      <c r="D24" s="31" t="s">
        <v>1117</v>
      </c>
      <c r="E24" s="31" t="s">
        <v>577</v>
      </c>
      <c r="F24" s="93">
        <v>2632577</v>
      </c>
      <c r="G24" s="32">
        <v>1.07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45154</v>
      </c>
      <c r="B25" s="32">
        <v>504697</v>
      </c>
      <c r="C25" s="31" t="s">
        <v>1118</v>
      </c>
      <c r="D25" s="31" t="s">
        <v>1119</v>
      </c>
      <c r="E25" s="31" t="s">
        <v>577</v>
      </c>
      <c r="F25" s="93">
        <v>52274</v>
      </c>
      <c r="G25" s="32">
        <v>2.25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45154</v>
      </c>
      <c r="B26" s="32">
        <v>540614</v>
      </c>
      <c r="C26" s="31" t="s">
        <v>988</v>
      </c>
      <c r="D26" s="31" t="s">
        <v>1120</v>
      </c>
      <c r="E26" s="31" t="s">
        <v>577</v>
      </c>
      <c r="F26" s="93">
        <v>39870690</v>
      </c>
      <c r="G26" s="32">
        <v>1.24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45154</v>
      </c>
      <c r="B27" s="32">
        <v>540614</v>
      </c>
      <c r="C27" s="31" t="s">
        <v>988</v>
      </c>
      <c r="D27" s="31" t="s">
        <v>1059</v>
      </c>
      <c r="E27" s="31" t="s">
        <v>577</v>
      </c>
      <c r="F27" s="93">
        <v>13200000</v>
      </c>
      <c r="G27" s="32">
        <v>1.08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45154</v>
      </c>
      <c r="B28" s="32">
        <v>540614</v>
      </c>
      <c r="C28" s="31" t="s">
        <v>988</v>
      </c>
      <c r="D28" s="31" t="s">
        <v>1003</v>
      </c>
      <c r="E28" s="31" t="s">
        <v>577</v>
      </c>
      <c r="F28" s="93">
        <v>29947441</v>
      </c>
      <c r="G28" s="32">
        <v>1.1200000000000001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45154</v>
      </c>
      <c r="B29" s="32">
        <v>540614</v>
      </c>
      <c r="C29" s="31" t="s">
        <v>988</v>
      </c>
      <c r="D29" s="31" t="s">
        <v>1004</v>
      </c>
      <c r="E29" s="31" t="s">
        <v>577</v>
      </c>
      <c r="F29" s="93">
        <v>6500000</v>
      </c>
      <c r="G29" s="32">
        <v>1.08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45154</v>
      </c>
      <c r="B30" s="32">
        <v>540614</v>
      </c>
      <c r="C30" s="31" t="s">
        <v>988</v>
      </c>
      <c r="D30" s="31" t="s">
        <v>1004</v>
      </c>
      <c r="E30" s="31" t="s">
        <v>576</v>
      </c>
      <c r="F30" s="93">
        <v>6500000</v>
      </c>
      <c r="G30" s="32">
        <v>1.08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45154</v>
      </c>
      <c r="B31" s="32">
        <v>540614</v>
      </c>
      <c r="C31" s="31" t="s">
        <v>988</v>
      </c>
      <c r="D31" s="31" t="s">
        <v>1121</v>
      </c>
      <c r="E31" s="31" t="s">
        <v>577</v>
      </c>
      <c r="F31" s="93">
        <v>14384375</v>
      </c>
      <c r="G31" s="32">
        <v>1.22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45154</v>
      </c>
      <c r="B32" s="32">
        <v>540614</v>
      </c>
      <c r="C32" s="31" t="s">
        <v>988</v>
      </c>
      <c r="D32" s="31" t="s">
        <v>1121</v>
      </c>
      <c r="E32" s="31" t="s">
        <v>576</v>
      </c>
      <c r="F32" s="93">
        <v>14384375</v>
      </c>
      <c r="G32" s="32">
        <v>1.23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45154</v>
      </c>
      <c r="B33" s="32">
        <v>540614</v>
      </c>
      <c r="C33" s="31" t="s">
        <v>988</v>
      </c>
      <c r="D33" s="31" t="s">
        <v>1122</v>
      </c>
      <c r="E33" s="31" t="s">
        <v>576</v>
      </c>
      <c r="F33" s="93">
        <v>5000008</v>
      </c>
      <c r="G33" s="32">
        <v>1.0900000000000001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45154</v>
      </c>
      <c r="B34" s="32">
        <v>540614</v>
      </c>
      <c r="C34" s="31" t="s">
        <v>988</v>
      </c>
      <c r="D34" s="31" t="s">
        <v>1123</v>
      </c>
      <c r="E34" s="31" t="s">
        <v>576</v>
      </c>
      <c r="F34" s="93">
        <v>61155658</v>
      </c>
      <c r="G34" s="32">
        <v>1.0900000000000001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45154</v>
      </c>
      <c r="B35" s="32">
        <v>540614</v>
      </c>
      <c r="C35" s="31" t="s">
        <v>988</v>
      </c>
      <c r="D35" s="31" t="s">
        <v>1122</v>
      </c>
      <c r="E35" s="31" t="s">
        <v>577</v>
      </c>
      <c r="F35" s="93">
        <v>5000008</v>
      </c>
      <c r="G35" s="32">
        <v>1.1200000000000001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45154</v>
      </c>
      <c r="B36" s="32">
        <v>540614</v>
      </c>
      <c r="C36" s="31" t="s">
        <v>988</v>
      </c>
      <c r="D36" s="31" t="s">
        <v>1123</v>
      </c>
      <c r="E36" s="31" t="s">
        <v>577</v>
      </c>
      <c r="F36" s="93">
        <v>60885658</v>
      </c>
      <c r="G36" s="32">
        <v>1.0900000000000001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45154</v>
      </c>
      <c r="B37" s="32">
        <v>540614</v>
      </c>
      <c r="C37" s="31" t="s">
        <v>988</v>
      </c>
      <c r="D37" s="31" t="s">
        <v>1057</v>
      </c>
      <c r="E37" s="31" t="s">
        <v>577</v>
      </c>
      <c r="F37" s="93">
        <v>21991000</v>
      </c>
      <c r="G37" s="32">
        <v>1.08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45154</v>
      </c>
      <c r="B38" s="32">
        <v>540614</v>
      </c>
      <c r="C38" s="31" t="s">
        <v>988</v>
      </c>
      <c r="D38" s="31" t="s">
        <v>1032</v>
      </c>
      <c r="E38" s="31" t="s">
        <v>577</v>
      </c>
      <c r="F38" s="93">
        <v>20190063</v>
      </c>
      <c r="G38" s="32">
        <v>1.0900000000000001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45154</v>
      </c>
      <c r="B39" s="32">
        <v>540614</v>
      </c>
      <c r="C39" s="31" t="s">
        <v>988</v>
      </c>
      <c r="D39" s="31" t="s">
        <v>1124</v>
      </c>
      <c r="E39" s="31" t="s">
        <v>577</v>
      </c>
      <c r="F39" s="93">
        <v>10000000</v>
      </c>
      <c r="G39" s="32">
        <v>1.08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45154</v>
      </c>
      <c r="B40" s="32">
        <v>540614</v>
      </c>
      <c r="C40" s="31" t="s">
        <v>988</v>
      </c>
      <c r="D40" s="31" t="s">
        <v>1003</v>
      </c>
      <c r="E40" s="31" t="s">
        <v>577</v>
      </c>
      <c r="F40" s="93">
        <v>5556918</v>
      </c>
      <c r="G40" s="32">
        <v>1.08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45154</v>
      </c>
      <c r="B41" s="32">
        <v>540614</v>
      </c>
      <c r="C41" s="31" t="s">
        <v>988</v>
      </c>
      <c r="D41" s="31" t="s">
        <v>1058</v>
      </c>
      <c r="E41" s="31" t="s">
        <v>577</v>
      </c>
      <c r="F41" s="93">
        <v>13116074</v>
      </c>
      <c r="G41" s="32">
        <v>1.24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45154</v>
      </c>
      <c r="B42" s="32">
        <v>540614</v>
      </c>
      <c r="C42" s="31" t="s">
        <v>988</v>
      </c>
      <c r="D42" s="31" t="s">
        <v>1018</v>
      </c>
      <c r="E42" s="31" t="s">
        <v>576</v>
      </c>
      <c r="F42" s="93">
        <v>16060979</v>
      </c>
      <c r="G42" s="32">
        <v>1.31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45154</v>
      </c>
      <c r="B43" s="32">
        <v>540614</v>
      </c>
      <c r="C43" s="31" t="s">
        <v>988</v>
      </c>
      <c r="D43" s="31" t="s">
        <v>1018</v>
      </c>
      <c r="E43" s="31" t="s">
        <v>577</v>
      </c>
      <c r="F43" s="93">
        <v>17060979</v>
      </c>
      <c r="G43" s="32">
        <v>1.33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45154</v>
      </c>
      <c r="B44" s="32">
        <v>540614</v>
      </c>
      <c r="C44" s="31" t="s">
        <v>988</v>
      </c>
      <c r="D44" s="31" t="s">
        <v>1068</v>
      </c>
      <c r="E44" s="31" t="s">
        <v>577</v>
      </c>
      <c r="F44" s="93">
        <v>3500000</v>
      </c>
      <c r="G44" s="32">
        <v>1.1100000000000001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45154</v>
      </c>
      <c r="B45" s="32">
        <v>540614</v>
      </c>
      <c r="C45" s="31" t="s">
        <v>988</v>
      </c>
      <c r="D45" s="31" t="s">
        <v>1068</v>
      </c>
      <c r="E45" s="31" t="s">
        <v>576</v>
      </c>
      <c r="F45" s="93">
        <v>5000000</v>
      </c>
      <c r="G45" s="32">
        <v>1.0900000000000001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45154</v>
      </c>
      <c r="B46" s="32">
        <v>540614</v>
      </c>
      <c r="C46" s="31" t="s">
        <v>988</v>
      </c>
      <c r="D46" s="31" t="s">
        <v>1002</v>
      </c>
      <c r="E46" s="31" t="s">
        <v>576</v>
      </c>
      <c r="F46" s="93">
        <v>21252758</v>
      </c>
      <c r="G46" s="32">
        <v>1.23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45154</v>
      </c>
      <c r="B47" s="32">
        <v>540614</v>
      </c>
      <c r="C47" s="31" t="s">
        <v>988</v>
      </c>
      <c r="D47" s="31" t="s">
        <v>1125</v>
      </c>
      <c r="E47" s="31" t="s">
        <v>576</v>
      </c>
      <c r="F47" s="93">
        <v>5912439</v>
      </c>
      <c r="G47" s="32">
        <v>1.22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45154</v>
      </c>
      <c r="B48" s="32">
        <v>540614</v>
      </c>
      <c r="C48" s="31" t="s">
        <v>988</v>
      </c>
      <c r="D48" s="31" t="s">
        <v>1002</v>
      </c>
      <c r="E48" s="31" t="s">
        <v>577</v>
      </c>
      <c r="F48" s="93">
        <v>21252758</v>
      </c>
      <c r="G48" s="32">
        <v>1.23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45154</v>
      </c>
      <c r="B49" s="32">
        <v>540614</v>
      </c>
      <c r="C49" s="31" t="s">
        <v>988</v>
      </c>
      <c r="D49" s="31" t="s">
        <v>1125</v>
      </c>
      <c r="E49" s="31" t="s">
        <v>577</v>
      </c>
      <c r="F49" s="93">
        <v>5912439</v>
      </c>
      <c r="G49" s="32">
        <v>1.22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45154</v>
      </c>
      <c r="B50" s="32">
        <v>540614</v>
      </c>
      <c r="C50" s="31" t="s">
        <v>988</v>
      </c>
      <c r="D50" s="31" t="s">
        <v>1003</v>
      </c>
      <c r="E50" s="31" t="s">
        <v>576</v>
      </c>
      <c r="F50" s="93">
        <v>5139267</v>
      </c>
      <c r="G50" s="32">
        <v>1.23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45154</v>
      </c>
      <c r="B51" s="32">
        <v>540614</v>
      </c>
      <c r="C51" s="31" t="s">
        <v>988</v>
      </c>
      <c r="D51" s="31" t="s">
        <v>1120</v>
      </c>
      <c r="E51" s="31" t="s">
        <v>576</v>
      </c>
      <c r="F51" s="93">
        <v>15000010</v>
      </c>
      <c r="G51" s="32">
        <v>1.22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45154</v>
      </c>
      <c r="B52" s="32">
        <v>540614</v>
      </c>
      <c r="C52" s="31" t="s">
        <v>988</v>
      </c>
      <c r="D52" s="31" t="s">
        <v>936</v>
      </c>
      <c r="E52" s="31" t="s">
        <v>577</v>
      </c>
      <c r="F52" s="93">
        <v>4334507</v>
      </c>
      <c r="G52" s="32">
        <v>1.1200000000000001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45154</v>
      </c>
      <c r="B53" s="32">
        <v>540614</v>
      </c>
      <c r="C53" s="31" t="s">
        <v>988</v>
      </c>
      <c r="D53" s="31" t="s">
        <v>1126</v>
      </c>
      <c r="E53" s="31" t="s">
        <v>577</v>
      </c>
      <c r="F53" s="93">
        <v>7880208</v>
      </c>
      <c r="G53" s="32">
        <v>1.1000000000000001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45154</v>
      </c>
      <c r="B54" s="32">
        <v>540614</v>
      </c>
      <c r="C54" s="31" t="s">
        <v>988</v>
      </c>
      <c r="D54" s="31" t="s">
        <v>936</v>
      </c>
      <c r="E54" s="31" t="s">
        <v>576</v>
      </c>
      <c r="F54" s="93">
        <v>24334507</v>
      </c>
      <c r="G54" s="32">
        <v>1.08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45154</v>
      </c>
      <c r="B55" s="32">
        <v>540614</v>
      </c>
      <c r="C55" s="31" t="s">
        <v>988</v>
      </c>
      <c r="D55" s="31" t="s">
        <v>1126</v>
      </c>
      <c r="E55" s="31" t="s">
        <v>576</v>
      </c>
      <c r="F55" s="93">
        <v>8880208</v>
      </c>
      <c r="G55" s="32">
        <v>1.0900000000000001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45154</v>
      </c>
      <c r="B56" s="32">
        <v>540614</v>
      </c>
      <c r="C56" s="31" t="s">
        <v>988</v>
      </c>
      <c r="D56" s="31" t="s">
        <v>1127</v>
      </c>
      <c r="E56" s="31" t="s">
        <v>576</v>
      </c>
      <c r="F56" s="93">
        <v>9500000</v>
      </c>
      <c r="G56" s="32">
        <v>1.0900000000000001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45154</v>
      </c>
      <c r="B57" s="32">
        <v>540614</v>
      </c>
      <c r="C57" s="31" t="s">
        <v>988</v>
      </c>
      <c r="D57" s="31" t="s">
        <v>1127</v>
      </c>
      <c r="E57" s="31" t="s">
        <v>577</v>
      </c>
      <c r="F57" s="93">
        <v>9500000</v>
      </c>
      <c r="G57" s="32">
        <v>1.0900000000000001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45154</v>
      </c>
      <c r="B58" s="32">
        <v>531913</v>
      </c>
      <c r="C58" s="31" t="s">
        <v>1033</v>
      </c>
      <c r="D58" s="31" t="s">
        <v>1128</v>
      </c>
      <c r="E58" s="31" t="s">
        <v>576</v>
      </c>
      <c r="F58" s="93">
        <v>30000</v>
      </c>
      <c r="G58" s="32">
        <v>8.4600000000000009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45154</v>
      </c>
      <c r="B59" s="32">
        <v>531913</v>
      </c>
      <c r="C59" s="31" t="s">
        <v>1033</v>
      </c>
      <c r="D59" s="31" t="s">
        <v>1129</v>
      </c>
      <c r="E59" s="31" t="s">
        <v>576</v>
      </c>
      <c r="F59" s="93">
        <v>47000</v>
      </c>
      <c r="G59" s="32">
        <v>8.4600000000000009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45154</v>
      </c>
      <c r="B60" s="32">
        <v>531913</v>
      </c>
      <c r="C60" s="31" t="s">
        <v>1033</v>
      </c>
      <c r="D60" s="31" t="s">
        <v>1130</v>
      </c>
      <c r="E60" s="31" t="s">
        <v>576</v>
      </c>
      <c r="F60" s="93">
        <v>27000</v>
      </c>
      <c r="G60" s="32">
        <v>8.4600000000000009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45154</v>
      </c>
      <c r="B61" s="32">
        <v>531913</v>
      </c>
      <c r="C61" s="31" t="s">
        <v>1033</v>
      </c>
      <c r="D61" s="31" t="s">
        <v>1131</v>
      </c>
      <c r="E61" s="31" t="s">
        <v>577</v>
      </c>
      <c r="F61" s="93">
        <v>100000</v>
      </c>
      <c r="G61" s="32">
        <v>8.4600000000000009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45154</v>
      </c>
      <c r="B62" s="32">
        <v>531913</v>
      </c>
      <c r="C62" s="31" t="s">
        <v>1033</v>
      </c>
      <c r="D62" s="31" t="s">
        <v>1132</v>
      </c>
      <c r="E62" s="31" t="s">
        <v>577</v>
      </c>
      <c r="F62" s="93">
        <v>50000</v>
      </c>
      <c r="G62" s="32">
        <v>8.4600000000000009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45154</v>
      </c>
      <c r="B63" s="32">
        <v>542773</v>
      </c>
      <c r="C63" s="31" t="s">
        <v>1133</v>
      </c>
      <c r="D63" s="31" t="s">
        <v>1134</v>
      </c>
      <c r="E63" s="31" t="s">
        <v>577</v>
      </c>
      <c r="F63" s="93">
        <v>3205809</v>
      </c>
      <c r="G63" s="32">
        <v>65.45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45154</v>
      </c>
      <c r="B64" s="32">
        <v>542773</v>
      </c>
      <c r="C64" s="31" t="s">
        <v>1133</v>
      </c>
      <c r="D64" s="31" t="s">
        <v>1135</v>
      </c>
      <c r="E64" s="31" t="s">
        <v>577</v>
      </c>
      <c r="F64" s="93">
        <v>6000000</v>
      </c>
      <c r="G64" s="32">
        <v>65.67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45154</v>
      </c>
      <c r="B65" s="32">
        <v>539448</v>
      </c>
      <c r="C65" s="31" t="s">
        <v>149</v>
      </c>
      <c r="D65" s="31" t="s">
        <v>1136</v>
      </c>
      <c r="E65" s="31" t="s">
        <v>577</v>
      </c>
      <c r="F65" s="93">
        <v>3841121</v>
      </c>
      <c r="G65" s="32">
        <v>2426.21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45154</v>
      </c>
      <c r="B66" s="32">
        <v>539448</v>
      </c>
      <c r="C66" s="31" t="s">
        <v>149</v>
      </c>
      <c r="D66" s="31" t="s">
        <v>1136</v>
      </c>
      <c r="E66" s="31" t="s">
        <v>577</v>
      </c>
      <c r="F66" s="93">
        <v>3841120</v>
      </c>
      <c r="G66" s="32">
        <v>2440.92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45154</v>
      </c>
      <c r="B67" s="32">
        <v>539448</v>
      </c>
      <c r="C67" s="31" t="s">
        <v>149</v>
      </c>
      <c r="D67" s="31" t="s">
        <v>1136</v>
      </c>
      <c r="E67" s="31" t="s">
        <v>577</v>
      </c>
      <c r="F67" s="93">
        <v>3841120</v>
      </c>
      <c r="G67" s="32">
        <v>2427.09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45154</v>
      </c>
      <c r="B68" s="32">
        <v>541083</v>
      </c>
      <c r="C68" s="31" t="s">
        <v>1137</v>
      </c>
      <c r="D68" s="31" t="s">
        <v>1138</v>
      </c>
      <c r="E68" s="31" t="s">
        <v>577</v>
      </c>
      <c r="F68" s="93">
        <v>60000</v>
      </c>
      <c r="G68" s="32">
        <v>632.13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45154</v>
      </c>
      <c r="B69" s="32">
        <v>502901</v>
      </c>
      <c r="C69" s="31" t="s">
        <v>1060</v>
      </c>
      <c r="D69" s="31" t="s">
        <v>1139</v>
      </c>
      <c r="E69" s="31" t="s">
        <v>577</v>
      </c>
      <c r="F69" s="93">
        <v>500</v>
      </c>
      <c r="G69" s="32">
        <v>3500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45154</v>
      </c>
      <c r="B70" s="32">
        <v>502901</v>
      </c>
      <c r="C70" s="31" t="s">
        <v>1060</v>
      </c>
      <c r="D70" s="31" t="s">
        <v>1061</v>
      </c>
      <c r="E70" s="31" t="s">
        <v>577</v>
      </c>
      <c r="F70" s="93">
        <v>501</v>
      </c>
      <c r="G70" s="32">
        <v>3500.22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45154</v>
      </c>
      <c r="B71" s="32">
        <v>543286</v>
      </c>
      <c r="C71" s="31" t="s">
        <v>1140</v>
      </c>
      <c r="D71" s="31" t="s">
        <v>1141</v>
      </c>
      <c r="E71" s="31" t="s">
        <v>577</v>
      </c>
      <c r="F71" s="93">
        <v>48000</v>
      </c>
      <c r="G71" s="32">
        <v>25.63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45154</v>
      </c>
      <c r="B72" s="32">
        <v>533148</v>
      </c>
      <c r="C72" s="31" t="s">
        <v>284</v>
      </c>
      <c r="D72" s="31" t="s">
        <v>1142</v>
      </c>
      <c r="E72" s="31" t="s">
        <v>577</v>
      </c>
      <c r="F72" s="93">
        <v>21000000</v>
      </c>
      <c r="G72" s="32">
        <v>341.7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45154</v>
      </c>
      <c r="B73" s="32">
        <v>533148</v>
      </c>
      <c r="C73" s="31" t="s">
        <v>284</v>
      </c>
      <c r="D73" s="31" t="s">
        <v>1062</v>
      </c>
      <c r="E73" s="31" t="s">
        <v>577</v>
      </c>
      <c r="F73" s="93">
        <v>10284024</v>
      </c>
      <c r="G73" s="32">
        <v>341.7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45154</v>
      </c>
      <c r="B74" s="32">
        <v>516078</v>
      </c>
      <c r="C74" s="31" t="s">
        <v>1143</v>
      </c>
      <c r="D74" s="31" t="s">
        <v>1144</v>
      </c>
      <c r="E74" s="31" t="s">
        <v>577</v>
      </c>
      <c r="F74" s="93">
        <v>57549</v>
      </c>
      <c r="G74" s="32">
        <v>23.77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45154</v>
      </c>
      <c r="B75" s="32">
        <v>516078</v>
      </c>
      <c r="C75" s="31" t="s">
        <v>1143</v>
      </c>
      <c r="D75" s="31" t="s">
        <v>1145</v>
      </c>
      <c r="E75" s="31" t="s">
        <v>577</v>
      </c>
      <c r="F75" s="93">
        <v>47592</v>
      </c>
      <c r="G75" s="32">
        <v>23.75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45154</v>
      </c>
      <c r="B76" s="32">
        <v>530443</v>
      </c>
      <c r="C76" s="31" t="s">
        <v>1146</v>
      </c>
      <c r="D76" s="31" t="s">
        <v>1147</v>
      </c>
      <c r="E76" s="31" t="s">
        <v>577</v>
      </c>
      <c r="F76" s="93">
        <v>25000</v>
      </c>
      <c r="G76" s="32">
        <v>13.39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45154</v>
      </c>
      <c r="B77" s="32">
        <v>530443</v>
      </c>
      <c r="C77" s="31" t="s">
        <v>1146</v>
      </c>
      <c r="D77" s="31" t="s">
        <v>1148</v>
      </c>
      <c r="E77" s="31" t="s">
        <v>577</v>
      </c>
      <c r="F77" s="93">
        <v>25000</v>
      </c>
      <c r="G77" s="32">
        <v>13.39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45154</v>
      </c>
      <c r="B78" s="32">
        <v>530443</v>
      </c>
      <c r="C78" s="31" t="s">
        <v>1146</v>
      </c>
      <c r="D78" s="31" t="s">
        <v>1149</v>
      </c>
      <c r="E78" s="31" t="s">
        <v>577</v>
      </c>
      <c r="F78" s="93">
        <v>30000</v>
      </c>
      <c r="G78" s="32">
        <v>13.39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45154</v>
      </c>
      <c r="B79" s="32">
        <v>530443</v>
      </c>
      <c r="C79" s="31" t="s">
        <v>1146</v>
      </c>
      <c r="D79" s="31" t="s">
        <v>1150</v>
      </c>
      <c r="E79" s="31" t="s">
        <v>577</v>
      </c>
      <c r="F79" s="93">
        <v>153771</v>
      </c>
      <c r="G79" s="32">
        <v>13.39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45154</v>
      </c>
      <c r="B80" s="32">
        <v>530443</v>
      </c>
      <c r="C80" s="31" t="s">
        <v>1146</v>
      </c>
      <c r="D80" s="31" t="s">
        <v>1151</v>
      </c>
      <c r="E80" s="31" t="s">
        <v>577</v>
      </c>
      <c r="F80" s="93">
        <v>25000</v>
      </c>
      <c r="G80" s="32">
        <v>13.39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45154</v>
      </c>
      <c r="B81" s="32">
        <v>530443</v>
      </c>
      <c r="C81" s="31" t="s">
        <v>1146</v>
      </c>
      <c r="D81" s="31" t="s">
        <v>1152</v>
      </c>
      <c r="E81" s="31" t="s">
        <v>577</v>
      </c>
      <c r="F81" s="93">
        <v>25000</v>
      </c>
      <c r="G81" s="32">
        <v>13.39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45154</v>
      </c>
      <c r="B82" s="32">
        <v>531328</v>
      </c>
      <c r="C82" s="31" t="s">
        <v>1153</v>
      </c>
      <c r="D82" s="31" t="s">
        <v>1154</v>
      </c>
      <c r="E82" s="31" t="s">
        <v>577</v>
      </c>
      <c r="F82" s="93">
        <v>942500</v>
      </c>
      <c r="G82" s="32">
        <v>0.54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45154</v>
      </c>
      <c r="B83" s="32">
        <v>531328</v>
      </c>
      <c r="C83" s="31" t="s">
        <v>1153</v>
      </c>
      <c r="D83" s="31" t="s">
        <v>1154</v>
      </c>
      <c r="E83" s="31" t="s">
        <v>577</v>
      </c>
      <c r="F83" s="93">
        <v>95044</v>
      </c>
      <c r="G83" s="32">
        <v>0.56000000000000005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45154</v>
      </c>
      <c r="B84" s="32">
        <v>530557</v>
      </c>
      <c r="C84" s="31" t="s">
        <v>1063</v>
      </c>
      <c r="D84" s="31" t="s">
        <v>1064</v>
      </c>
      <c r="E84" s="31" t="s">
        <v>577</v>
      </c>
      <c r="F84" s="93">
        <v>10577823</v>
      </c>
      <c r="G84" s="32">
        <v>0.5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45154</v>
      </c>
      <c r="B85" s="32">
        <v>530557</v>
      </c>
      <c r="C85" s="31" t="s">
        <v>1063</v>
      </c>
      <c r="D85" s="31" t="s">
        <v>1064</v>
      </c>
      <c r="E85" s="31" t="s">
        <v>577</v>
      </c>
      <c r="F85" s="93">
        <v>10577823</v>
      </c>
      <c r="G85" s="32">
        <v>0.5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45154</v>
      </c>
      <c r="B86" s="32">
        <v>526415</v>
      </c>
      <c r="C86" s="31" t="s">
        <v>1155</v>
      </c>
      <c r="D86" s="31" t="s">
        <v>1018</v>
      </c>
      <c r="E86" s="31" t="s">
        <v>577</v>
      </c>
      <c r="F86" s="93">
        <v>116620</v>
      </c>
      <c r="G86" s="32">
        <v>102.9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45154</v>
      </c>
      <c r="B87" s="32">
        <v>530111</v>
      </c>
      <c r="C87" s="31" t="s">
        <v>1156</v>
      </c>
      <c r="D87" s="31" t="s">
        <v>1157</v>
      </c>
      <c r="E87" s="31" t="s">
        <v>577</v>
      </c>
      <c r="F87" s="93">
        <v>23500</v>
      </c>
      <c r="G87" s="32">
        <v>36.74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45154</v>
      </c>
      <c r="B88" s="32">
        <v>532915</v>
      </c>
      <c r="C88" s="31" t="s">
        <v>1158</v>
      </c>
      <c r="D88" s="31" t="s">
        <v>1159</v>
      </c>
      <c r="E88" s="31" t="s">
        <v>577</v>
      </c>
      <c r="F88" s="93">
        <v>8166500</v>
      </c>
      <c r="G88" s="32">
        <v>217.95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45154</v>
      </c>
      <c r="B89" s="32">
        <v>532915</v>
      </c>
      <c r="C89" s="31" t="s">
        <v>1158</v>
      </c>
      <c r="D89" s="31" t="s">
        <v>1160</v>
      </c>
      <c r="E89" s="31" t="s">
        <v>577</v>
      </c>
      <c r="F89" s="93">
        <v>8166500</v>
      </c>
      <c r="G89" s="32">
        <v>217.95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45154</v>
      </c>
      <c r="B90" s="32">
        <v>532915</v>
      </c>
      <c r="C90" s="31" t="s">
        <v>1158</v>
      </c>
      <c r="D90" s="31" t="s">
        <v>1161</v>
      </c>
      <c r="E90" s="31" t="s">
        <v>577</v>
      </c>
      <c r="F90" s="93">
        <v>8167000</v>
      </c>
      <c r="G90" s="32">
        <v>217.95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45154</v>
      </c>
      <c r="B91" s="32">
        <v>532915</v>
      </c>
      <c r="C91" s="31" t="s">
        <v>1158</v>
      </c>
      <c r="D91" s="31" t="s">
        <v>1162</v>
      </c>
      <c r="E91" s="31" t="s">
        <v>577</v>
      </c>
      <c r="F91" s="93">
        <v>24500000</v>
      </c>
      <c r="G91" s="32">
        <v>217.95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45154</v>
      </c>
      <c r="B92" s="32">
        <v>543897</v>
      </c>
      <c r="C92" s="31" t="s">
        <v>1163</v>
      </c>
      <c r="D92" s="31" t="s">
        <v>1164</v>
      </c>
      <c r="E92" s="31" t="s">
        <v>577</v>
      </c>
      <c r="F92" s="93">
        <v>21000</v>
      </c>
      <c r="G92" s="32">
        <v>73.14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45154</v>
      </c>
      <c r="B93" s="32">
        <v>543897</v>
      </c>
      <c r="C93" s="31" t="s">
        <v>1163</v>
      </c>
      <c r="D93" s="31" t="s">
        <v>1164</v>
      </c>
      <c r="E93" s="31" t="s">
        <v>577</v>
      </c>
      <c r="F93" s="93">
        <v>33000</v>
      </c>
      <c r="G93" s="32">
        <v>72.569999999999993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45154</v>
      </c>
      <c r="B94" s="32">
        <v>543897</v>
      </c>
      <c r="C94" s="31" t="s">
        <v>1163</v>
      </c>
      <c r="D94" s="31" t="s">
        <v>1165</v>
      </c>
      <c r="E94" s="31" t="s">
        <v>577</v>
      </c>
      <c r="F94" s="93">
        <v>21000</v>
      </c>
      <c r="G94" s="32">
        <v>76.28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45154</v>
      </c>
      <c r="B95" s="32">
        <v>543366</v>
      </c>
      <c r="C95" s="31" t="s">
        <v>989</v>
      </c>
      <c r="D95" s="31" t="s">
        <v>1166</v>
      </c>
      <c r="E95" s="31" t="s">
        <v>577</v>
      </c>
      <c r="F95" s="93">
        <v>9600</v>
      </c>
      <c r="G95" s="32">
        <v>79.5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45154</v>
      </c>
      <c r="B96" s="32">
        <v>543366</v>
      </c>
      <c r="C96" s="31" t="s">
        <v>989</v>
      </c>
      <c r="D96" s="31" t="s">
        <v>1166</v>
      </c>
      <c r="E96" s="31" t="s">
        <v>577</v>
      </c>
      <c r="F96" s="93">
        <v>9600</v>
      </c>
      <c r="G96" s="32">
        <v>79.95</v>
      </c>
      <c r="H96" s="32" t="s">
        <v>335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45154</v>
      </c>
      <c r="B97" s="32">
        <v>543366</v>
      </c>
      <c r="C97" s="31" t="s">
        <v>989</v>
      </c>
      <c r="D97" s="31" t="s">
        <v>1034</v>
      </c>
      <c r="E97" s="31" t="s">
        <v>577</v>
      </c>
      <c r="F97" s="93">
        <v>10800</v>
      </c>
      <c r="G97" s="32">
        <v>81.12</v>
      </c>
      <c r="H97" s="32" t="s">
        <v>335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45154</v>
      </c>
      <c r="B98" s="32">
        <v>543366</v>
      </c>
      <c r="C98" s="31" t="s">
        <v>989</v>
      </c>
      <c r="D98" s="31" t="s">
        <v>1034</v>
      </c>
      <c r="E98" s="31" t="s">
        <v>577</v>
      </c>
      <c r="F98" s="93">
        <v>12000</v>
      </c>
      <c r="G98" s="32">
        <v>80.31</v>
      </c>
      <c r="H98" s="32" t="s">
        <v>335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45154</v>
      </c>
      <c r="B99" s="32">
        <v>543366</v>
      </c>
      <c r="C99" s="31" t="s">
        <v>989</v>
      </c>
      <c r="D99" s="31" t="s">
        <v>1167</v>
      </c>
      <c r="E99" s="31" t="s">
        <v>577</v>
      </c>
      <c r="F99" s="93">
        <v>4800</v>
      </c>
      <c r="G99" s="32">
        <v>81.5</v>
      </c>
      <c r="H99" s="32" t="s">
        <v>335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45154</v>
      </c>
      <c r="B100" s="32">
        <v>543366</v>
      </c>
      <c r="C100" s="31" t="s">
        <v>989</v>
      </c>
      <c r="D100" s="31" t="s">
        <v>1168</v>
      </c>
      <c r="E100" s="31" t="s">
        <v>577</v>
      </c>
      <c r="F100" s="93">
        <v>16800</v>
      </c>
      <c r="G100" s="32">
        <v>80.739999999999995</v>
      </c>
      <c r="H100" s="32" t="s">
        <v>335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45154</v>
      </c>
      <c r="B101" s="32">
        <v>543366</v>
      </c>
      <c r="C101" s="31" t="s">
        <v>989</v>
      </c>
      <c r="D101" s="31" t="s">
        <v>1169</v>
      </c>
      <c r="E101" s="31" t="s">
        <v>577</v>
      </c>
      <c r="F101" s="93">
        <v>18000</v>
      </c>
      <c r="G101" s="32">
        <v>80.53</v>
      </c>
      <c r="H101" s="32" t="s">
        <v>335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45154</v>
      </c>
      <c r="B102" s="32">
        <v>543366</v>
      </c>
      <c r="C102" s="31" t="s">
        <v>989</v>
      </c>
      <c r="D102" s="31" t="s">
        <v>1169</v>
      </c>
      <c r="E102" s="31" t="s">
        <v>577</v>
      </c>
      <c r="F102" s="93">
        <v>18000</v>
      </c>
      <c r="G102" s="32">
        <v>80.69</v>
      </c>
      <c r="H102" s="32" t="s">
        <v>335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45154</v>
      </c>
      <c r="B103" s="32">
        <v>543366</v>
      </c>
      <c r="C103" s="31" t="s">
        <v>989</v>
      </c>
      <c r="D103" s="31" t="s">
        <v>1170</v>
      </c>
      <c r="E103" s="31" t="s">
        <v>577</v>
      </c>
      <c r="F103" s="93">
        <v>8400</v>
      </c>
      <c r="G103" s="32">
        <v>80.09</v>
      </c>
      <c r="H103" s="32" t="s">
        <v>335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45154</v>
      </c>
      <c r="B104" s="32">
        <v>543366</v>
      </c>
      <c r="C104" s="31" t="s">
        <v>989</v>
      </c>
      <c r="D104" s="31" t="s">
        <v>1170</v>
      </c>
      <c r="E104" s="31" t="s">
        <v>577</v>
      </c>
      <c r="F104" s="93">
        <v>8400</v>
      </c>
      <c r="G104" s="32">
        <v>80.66</v>
      </c>
      <c r="H104" s="32" t="s">
        <v>335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45154</v>
      </c>
      <c r="B105" s="32">
        <v>543537</v>
      </c>
      <c r="C105" s="31" t="s">
        <v>1171</v>
      </c>
      <c r="D105" s="31" t="s">
        <v>1172</v>
      </c>
      <c r="E105" s="31" t="s">
        <v>577</v>
      </c>
      <c r="F105" s="93">
        <v>38000</v>
      </c>
      <c r="G105" s="32">
        <v>61.68</v>
      </c>
      <c r="H105" s="32" t="s">
        <v>335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45154</v>
      </c>
      <c r="B106" s="32">
        <v>530525</v>
      </c>
      <c r="C106" s="31" t="s">
        <v>1173</v>
      </c>
      <c r="D106" s="31" t="s">
        <v>1174</v>
      </c>
      <c r="E106" s="31" t="s">
        <v>577</v>
      </c>
      <c r="F106" s="93">
        <v>68088</v>
      </c>
      <c r="G106" s="32">
        <v>34.619999999999997</v>
      </c>
      <c r="H106" s="32" t="s">
        <v>335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45154</v>
      </c>
      <c r="B107" s="32">
        <v>543799</v>
      </c>
      <c r="C107" s="31" t="s">
        <v>1175</v>
      </c>
      <c r="D107" s="31" t="s">
        <v>1176</v>
      </c>
      <c r="E107" s="31" t="s">
        <v>577</v>
      </c>
      <c r="F107" s="93">
        <v>51000</v>
      </c>
      <c r="G107" s="32">
        <v>74.39</v>
      </c>
      <c r="H107" s="32" t="s">
        <v>335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45154</v>
      </c>
      <c r="B108" s="32">
        <v>511447</v>
      </c>
      <c r="C108" s="31" t="s">
        <v>1177</v>
      </c>
      <c r="D108" s="31" t="s">
        <v>1178</v>
      </c>
      <c r="E108" s="31" t="s">
        <v>577</v>
      </c>
      <c r="F108" s="93">
        <v>158488</v>
      </c>
      <c r="G108" s="32">
        <v>3.19</v>
      </c>
      <c r="H108" s="32" t="s">
        <v>335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45154</v>
      </c>
      <c r="B109" s="32">
        <v>511447</v>
      </c>
      <c r="C109" s="31" t="s">
        <v>1177</v>
      </c>
      <c r="D109" s="31" t="s">
        <v>1178</v>
      </c>
      <c r="E109" s="31" t="s">
        <v>577</v>
      </c>
      <c r="F109" s="93">
        <v>934635</v>
      </c>
      <c r="G109" s="32">
        <v>3.19</v>
      </c>
      <c r="H109" s="32" t="s">
        <v>335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45154</v>
      </c>
      <c r="B110" s="32">
        <v>503663</v>
      </c>
      <c r="C110" s="31" t="s">
        <v>1179</v>
      </c>
      <c r="D110" s="31" t="s">
        <v>1180</v>
      </c>
      <c r="E110" s="31" t="s">
        <v>577</v>
      </c>
      <c r="F110" s="93">
        <v>3041120</v>
      </c>
      <c r="G110" s="32">
        <v>5.05</v>
      </c>
      <c r="H110" s="32" t="s">
        <v>335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45154</v>
      </c>
      <c r="B111" s="32">
        <v>542765</v>
      </c>
      <c r="C111" s="31" t="s">
        <v>1065</v>
      </c>
      <c r="D111" s="31" t="s">
        <v>1067</v>
      </c>
      <c r="E111" s="31" t="s">
        <v>577</v>
      </c>
      <c r="F111" s="93">
        <v>2000</v>
      </c>
      <c r="G111" s="32">
        <v>144.6</v>
      </c>
      <c r="H111" s="32" t="s">
        <v>335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45154</v>
      </c>
      <c r="B112" s="32">
        <v>542765</v>
      </c>
      <c r="C112" s="31" t="s">
        <v>1065</v>
      </c>
      <c r="D112" s="31" t="s">
        <v>1066</v>
      </c>
      <c r="E112" s="31" t="s">
        <v>577</v>
      </c>
      <c r="F112" s="93">
        <v>2000</v>
      </c>
      <c r="G112" s="32">
        <v>144.6</v>
      </c>
      <c r="H112" s="32" t="s">
        <v>335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45154</v>
      </c>
      <c r="B113" s="32">
        <v>542765</v>
      </c>
      <c r="C113" s="31" t="s">
        <v>1065</v>
      </c>
      <c r="D113" s="31" t="s">
        <v>1066</v>
      </c>
      <c r="E113" s="31" t="s">
        <v>577</v>
      </c>
      <c r="F113" s="93">
        <v>1000</v>
      </c>
      <c r="G113" s="32">
        <v>139.05000000000001</v>
      </c>
      <c r="H113" s="32" t="s">
        <v>335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45154</v>
      </c>
      <c r="B114" s="32">
        <v>532354</v>
      </c>
      <c r="C114" s="31" t="s">
        <v>1181</v>
      </c>
      <c r="D114" s="31" t="s">
        <v>1182</v>
      </c>
      <c r="E114" s="31" t="s">
        <v>577</v>
      </c>
      <c r="F114" s="93">
        <v>90000</v>
      </c>
      <c r="G114" s="32">
        <v>7.14</v>
      </c>
      <c r="H114" s="32" t="s">
        <v>335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45154</v>
      </c>
      <c r="B115" s="32">
        <v>531025</v>
      </c>
      <c r="C115" s="31" t="s">
        <v>1183</v>
      </c>
      <c r="D115" s="31" t="s">
        <v>936</v>
      </c>
      <c r="E115" s="31" t="s">
        <v>577</v>
      </c>
      <c r="F115" s="93">
        <v>42345</v>
      </c>
      <c r="G115" s="32">
        <v>1.17</v>
      </c>
      <c r="H115" s="32" t="s">
        <v>335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45154</v>
      </c>
      <c r="B116" s="32">
        <v>531025</v>
      </c>
      <c r="C116" s="31" t="s">
        <v>1183</v>
      </c>
      <c r="D116" s="31" t="s">
        <v>936</v>
      </c>
      <c r="E116" s="31" t="s">
        <v>577</v>
      </c>
      <c r="F116" s="93">
        <v>2954837</v>
      </c>
      <c r="G116" s="32">
        <v>1.17</v>
      </c>
      <c r="H116" s="32" t="s">
        <v>335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45154</v>
      </c>
      <c r="B117" s="32">
        <v>543436</v>
      </c>
      <c r="C117" s="31" t="s">
        <v>1184</v>
      </c>
      <c r="D117" s="31" t="s">
        <v>1185</v>
      </c>
      <c r="E117" s="31" t="s">
        <v>577</v>
      </c>
      <c r="F117" s="93">
        <v>5600</v>
      </c>
      <c r="G117" s="32">
        <v>149.5</v>
      </c>
      <c r="H117" s="32" t="s">
        <v>335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45154</v>
      </c>
      <c r="B118" s="32">
        <v>543436</v>
      </c>
      <c r="C118" s="31" t="s">
        <v>1184</v>
      </c>
      <c r="D118" s="31" t="s">
        <v>1186</v>
      </c>
      <c r="E118" s="31" t="s">
        <v>577</v>
      </c>
      <c r="F118" s="93">
        <v>9600</v>
      </c>
      <c r="G118" s="32">
        <v>148.06</v>
      </c>
      <c r="H118" s="32" t="s">
        <v>335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45154</v>
      </c>
      <c r="B119" s="32">
        <v>543436</v>
      </c>
      <c r="C119" s="31" t="s">
        <v>1184</v>
      </c>
      <c r="D119" s="31" t="s">
        <v>1187</v>
      </c>
      <c r="E119" s="31" t="s">
        <v>577</v>
      </c>
      <c r="F119" s="93">
        <v>4000</v>
      </c>
      <c r="G119" s="32">
        <v>146.05000000000001</v>
      </c>
      <c r="H119" s="32" t="s">
        <v>335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45154</v>
      </c>
      <c r="B120" s="32" t="s">
        <v>1188</v>
      </c>
      <c r="C120" s="31" t="s">
        <v>1189</v>
      </c>
      <c r="D120" s="31" t="s">
        <v>1190</v>
      </c>
      <c r="E120" s="31" t="s">
        <v>576</v>
      </c>
      <c r="F120" s="93">
        <v>79253</v>
      </c>
      <c r="G120" s="32">
        <v>138.41999999999999</v>
      </c>
      <c r="H120" s="32" t="s">
        <v>898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45154</v>
      </c>
      <c r="B121" s="32" t="s">
        <v>1191</v>
      </c>
      <c r="C121" s="31" t="s">
        <v>1192</v>
      </c>
      <c r="D121" s="31" t="s">
        <v>1193</v>
      </c>
      <c r="E121" s="31" t="s">
        <v>576</v>
      </c>
      <c r="F121" s="93">
        <v>300000</v>
      </c>
      <c r="G121" s="32">
        <v>47.4</v>
      </c>
      <c r="H121" s="32" t="s">
        <v>898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45154</v>
      </c>
      <c r="B122" s="32" t="s">
        <v>1194</v>
      </c>
      <c r="C122" s="31" t="s">
        <v>1195</v>
      </c>
      <c r="D122" s="31" t="s">
        <v>1196</v>
      </c>
      <c r="E122" s="31" t="s">
        <v>576</v>
      </c>
      <c r="F122" s="93">
        <v>992735</v>
      </c>
      <c r="G122" s="32">
        <v>6.16</v>
      </c>
      <c r="H122" s="32" t="s">
        <v>898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45154</v>
      </c>
      <c r="B123" s="32" t="s">
        <v>366</v>
      </c>
      <c r="C123" s="31" t="s">
        <v>1197</v>
      </c>
      <c r="D123" s="31" t="s">
        <v>578</v>
      </c>
      <c r="E123" s="31" t="s">
        <v>576</v>
      </c>
      <c r="F123" s="93">
        <v>1269289</v>
      </c>
      <c r="G123" s="32">
        <v>752.84</v>
      </c>
      <c r="H123" s="32" t="s">
        <v>898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45154</v>
      </c>
      <c r="B124" s="32" t="s">
        <v>366</v>
      </c>
      <c r="C124" s="31" t="s">
        <v>1197</v>
      </c>
      <c r="D124" s="31" t="s">
        <v>1198</v>
      </c>
      <c r="E124" s="31" t="s">
        <v>576</v>
      </c>
      <c r="F124" s="93">
        <v>903593</v>
      </c>
      <c r="G124" s="32">
        <v>773.95</v>
      </c>
      <c r="H124" s="32" t="s">
        <v>898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45154</v>
      </c>
      <c r="B125" s="32" t="s">
        <v>366</v>
      </c>
      <c r="C125" s="31" t="s">
        <v>1197</v>
      </c>
      <c r="D125" s="31" t="s">
        <v>1199</v>
      </c>
      <c r="E125" s="31" t="s">
        <v>576</v>
      </c>
      <c r="F125" s="93">
        <v>836509</v>
      </c>
      <c r="G125" s="32">
        <v>776.19</v>
      </c>
      <c r="H125" s="32" t="s">
        <v>898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45154</v>
      </c>
      <c r="B126" s="32" t="s">
        <v>366</v>
      </c>
      <c r="C126" s="31" t="s">
        <v>1197</v>
      </c>
      <c r="D126" s="31" t="s">
        <v>1200</v>
      </c>
      <c r="E126" s="31" t="s">
        <v>576</v>
      </c>
      <c r="F126" s="93">
        <v>882907</v>
      </c>
      <c r="G126" s="32">
        <v>773.75</v>
      </c>
      <c r="H126" s="32" t="s">
        <v>898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45154</v>
      </c>
      <c r="B127" s="32" t="s">
        <v>1201</v>
      </c>
      <c r="C127" s="31" t="s">
        <v>1202</v>
      </c>
      <c r="D127" s="31" t="s">
        <v>578</v>
      </c>
      <c r="E127" s="31" t="s">
        <v>576</v>
      </c>
      <c r="F127" s="93">
        <v>255991</v>
      </c>
      <c r="G127" s="32">
        <v>417.49</v>
      </c>
      <c r="H127" s="32" t="s">
        <v>898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45154</v>
      </c>
      <c r="B128" s="32" t="s">
        <v>849</v>
      </c>
      <c r="C128" s="31" t="s">
        <v>1069</v>
      </c>
      <c r="D128" s="31" t="s">
        <v>1198</v>
      </c>
      <c r="E128" s="31" t="s">
        <v>576</v>
      </c>
      <c r="F128" s="93">
        <v>573502</v>
      </c>
      <c r="G128" s="32">
        <v>740.87</v>
      </c>
      <c r="H128" s="32" t="s">
        <v>898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45154</v>
      </c>
      <c r="B129" s="32" t="s">
        <v>1005</v>
      </c>
      <c r="C129" s="31" t="s">
        <v>1006</v>
      </c>
      <c r="D129" s="31" t="s">
        <v>890</v>
      </c>
      <c r="E129" s="31" t="s">
        <v>576</v>
      </c>
      <c r="F129" s="93">
        <v>9563909</v>
      </c>
      <c r="G129" s="32">
        <v>26.55</v>
      </c>
      <c r="H129" s="32" t="s">
        <v>898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45154</v>
      </c>
      <c r="B130" s="32" t="s">
        <v>137</v>
      </c>
      <c r="C130" s="31" t="s">
        <v>1203</v>
      </c>
      <c r="D130" s="31" t="s">
        <v>890</v>
      </c>
      <c r="E130" s="31" t="s">
        <v>576</v>
      </c>
      <c r="F130" s="93">
        <v>3250266</v>
      </c>
      <c r="G130" s="32">
        <v>157.91999999999999</v>
      </c>
      <c r="H130" s="32" t="s">
        <v>898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45154</v>
      </c>
      <c r="B131" s="32" t="s">
        <v>1133</v>
      </c>
      <c r="C131" s="31" t="s">
        <v>1204</v>
      </c>
      <c r="D131" s="31" t="s">
        <v>1205</v>
      </c>
      <c r="E131" s="31" t="s">
        <v>576</v>
      </c>
      <c r="F131" s="93">
        <v>4000000</v>
      </c>
      <c r="G131" s="32">
        <v>65.45</v>
      </c>
      <c r="H131" s="32" t="s">
        <v>898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45154</v>
      </c>
      <c r="B132" s="32" t="s">
        <v>1133</v>
      </c>
      <c r="C132" s="31" t="s">
        <v>1204</v>
      </c>
      <c r="D132" s="31" t="s">
        <v>1206</v>
      </c>
      <c r="E132" s="31" t="s">
        <v>576</v>
      </c>
      <c r="F132" s="93">
        <v>8000000</v>
      </c>
      <c r="G132" s="32">
        <v>65.45</v>
      </c>
      <c r="H132" s="32" t="s">
        <v>898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45154</v>
      </c>
      <c r="B133" s="32" t="s">
        <v>1207</v>
      </c>
      <c r="C133" s="31" t="s">
        <v>1208</v>
      </c>
      <c r="D133" s="31" t="s">
        <v>578</v>
      </c>
      <c r="E133" s="31" t="s">
        <v>576</v>
      </c>
      <c r="F133" s="93">
        <v>146204</v>
      </c>
      <c r="G133" s="32">
        <v>1266.08</v>
      </c>
      <c r="H133" s="32" t="s">
        <v>898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45154</v>
      </c>
      <c r="B134" s="32" t="s">
        <v>1209</v>
      </c>
      <c r="C134" s="31" t="s">
        <v>1210</v>
      </c>
      <c r="D134" s="31" t="s">
        <v>578</v>
      </c>
      <c r="E134" s="31" t="s">
        <v>576</v>
      </c>
      <c r="F134" s="93">
        <v>501996</v>
      </c>
      <c r="G134" s="32">
        <v>54.69</v>
      </c>
      <c r="H134" s="32" t="s">
        <v>898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45154</v>
      </c>
      <c r="B135" s="32" t="s">
        <v>1211</v>
      </c>
      <c r="C135" s="31" t="s">
        <v>713</v>
      </c>
      <c r="D135" s="31" t="s">
        <v>1212</v>
      </c>
      <c r="E135" s="31" t="s">
        <v>576</v>
      </c>
      <c r="F135" s="93">
        <v>703212</v>
      </c>
      <c r="G135" s="32">
        <v>93.82</v>
      </c>
      <c r="H135" s="32" t="s">
        <v>898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45154</v>
      </c>
      <c r="B136" s="32" t="s">
        <v>1211</v>
      </c>
      <c r="C136" s="31" t="s">
        <v>713</v>
      </c>
      <c r="D136" s="31" t="s">
        <v>1213</v>
      </c>
      <c r="E136" s="31" t="s">
        <v>576</v>
      </c>
      <c r="F136" s="93">
        <v>1389795</v>
      </c>
      <c r="G136" s="32">
        <v>93.77</v>
      </c>
      <c r="H136" s="32" t="s">
        <v>898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45154</v>
      </c>
      <c r="B137" s="32" t="s">
        <v>1211</v>
      </c>
      <c r="C137" s="31" t="s">
        <v>713</v>
      </c>
      <c r="D137" s="31" t="s">
        <v>578</v>
      </c>
      <c r="E137" s="31" t="s">
        <v>576</v>
      </c>
      <c r="F137" s="93">
        <v>1304724</v>
      </c>
      <c r="G137" s="32">
        <v>93.84</v>
      </c>
      <c r="H137" s="32" t="s">
        <v>898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45154</v>
      </c>
      <c r="B138" s="32" t="s">
        <v>1214</v>
      </c>
      <c r="C138" s="31" t="s">
        <v>1215</v>
      </c>
      <c r="D138" s="31" t="s">
        <v>578</v>
      </c>
      <c r="E138" s="31" t="s">
        <v>576</v>
      </c>
      <c r="F138" s="93">
        <v>88189</v>
      </c>
      <c r="G138" s="32">
        <v>429.11</v>
      </c>
      <c r="H138" s="32" t="s">
        <v>898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45154</v>
      </c>
      <c r="B139" s="32" t="s">
        <v>1035</v>
      </c>
      <c r="C139" s="31" t="s">
        <v>1036</v>
      </c>
      <c r="D139" s="31" t="s">
        <v>1070</v>
      </c>
      <c r="E139" s="31" t="s">
        <v>576</v>
      </c>
      <c r="F139" s="93">
        <v>5266000</v>
      </c>
      <c r="G139" s="32">
        <v>6.82</v>
      </c>
      <c r="H139" s="32" t="s">
        <v>898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45154</v>
      </c>
      <c r="B140" s="32" t="s">
        <v>1216</v>
      </c>
      <c r="C140" s="31" t="s">
        <v>1217</v>
      </c>
      <c r="D140" s="31" t="s">
        <v>1218</v>
      </c>
      <c r="E140" s="31" t="s">
        <v>576</v>
      </c>
      <c r="F140" s="93">
        <v>26000</v>
      </c>
      <c r="G140" s="32">
        <v>62.01</v>
      </c>
      <c r="H140" s="32" t="s">
        <v>898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45154</v>
      </c>
      <c r="B141" s="32" t="s">
        <v>1071</v>
      </c>
      <c r="C141" s="31" t="s">
        <v>1072</v>
      </c>
      <c r="D141" s="31" t="s">
        <v>578</v>
      </c>
      <c r="E141" s="31" t="s">
        <v>576</v>
      </c>
      <c r="F141" s="93">
        <v>318066</v>
      </c>
      <c r="G141" s="32">
        <v>75.260000000000005</v>
      </c>
      <c r="H141" s="32" t="s">
        <v>898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45154</v>
      </c>
      <c r="B142" s="32" t="s">
        <v>1073</v>
      </c>
      <c r="C142" s="31" t="s">
        <v>1074</v>
      </c>
      <c r="D142" s="31" t="s">
        <v>1075</v>
      </c>
      <c r="E142" s="31" t="s">
        <v>576</v>
      </c>
      <c r="F142" s="93">
        <v>1061852</v>
      </c>
      <c r="G142" s="32">
        <v>102.56</v>
      </c>
      <c r="H142" s="32" t="s">
        <v>898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45154</v>
      </c>
      <c r="B143" s="32" t="s">
        <v>1219</v>
      </c>
      <c r="C143" s="31" t="s">
        <v>1220</v>
      </c>
      <c r="D143" s="31" t="s">
        <v>578</v>
      </c>
      <c r="E143" s="31" t="s">
        <v>576</v>
      </c>
      <c r="F143" s="93">
        <v>349914</v>
      </c>
      <c r="G143" s="32">
        <v>243.58</v>
      </c>
      <c r="H143" s="32" t="s">
        <v>898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45154</v>
      </c>
      <c r="B144" s="32" t="s">
        <v>1221</v>
      </c>
      <c r="C144" s="31" t="s">
        <v>1222</v>
      </c>
      <c r="D144" s="31" t="s">
        <v>1223</v>
      </c>
      <c r="E144" s="31" t="s">
        <v>576</v>
      </c>
      <c r="F144" s="93">
        <v>832144</v>
      </c>
      <c r="G144" s="32">
        <v>56.73</v>
      </c>
      <c r="H144" s="32" t="s">
        <v>898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45154</v>
      </c>
      <c r="B145" s="32" t="s">
        <v>1221</v>
      </c>
      <c r="C145" s="31" t="s">
        <v>1222</v>
      </c>
      <c r="D145" s="31" t="s">
        <v>1224</v>
      </c>
      <c r="E145" s="31" t="s">
        <v>576</v>
      </c>
      <c r="F145" s="93">
        <v>619210</v>
      </c>
      <c r="G145" s="32">
        <v>57.04</v>
      </c>
      <c r="H145" s="32" t="s">
        <v>898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45154</v>
      </c>
      <c r="B146" s="32" t="s">
        <v>1076</v>
      </c>
      <c r="C146" s="31" t="s">
        <v>1077</v>
      </c>
      <c r="D146" s="31" t="s">
        <v>1078</v>
      </c>
      <c r="E146" s="31" t="s">
        <v>576</v>
      </c>
      <c r="F146" s="93">
        <v>9001562</v>
      </c>
      <c r="G146" s="32">
        <v>2.98</v>
      </c>
      <c r="H146" s="32" t="s">
        <v>898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45154</v>
      </c>
      <c r="B147" s="32" t="s">
        <v>1079</v>
      </c>
      <c r="C147" s="31" t="s">
        <v>1080</v>
      </c>
      <c r="D147" s="31" t="s">
        <v>1081</v>
      </c>
      <c r="E147" s="31" t="s">
        <v>576</v>
      </c>
      <c r="F147" s="93">
        <v>14349466</v>
      </c>
      <c r="G147" s="32">
        <v>3.88</v>
      </c>
      <c r="H147" s="32" t="s">
        <v>898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45154</v>
      </c>
      <c r="B148" s="32" t="s">
        <v>1079</v>
      </c>
      <c r="C148" s="31" t="s">
        <v>1080</v>
      </c>
      <c r="D148" s="31" t="s">
        <v>1212</v>
      </c>
      <c r="E148" s="31" t="s">
        <v>576</v>
      </c>
      <c r="F148" s="93">
        <v>7324233</v>
      </c>
      <c r="G148" s="32">
        <v>3.84</v>
      </c>
      <c r="H148" s="32" t="s">
        <v>898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45154</v>
      </c>
      <c r="B149" s="32" t="s">
        <v>1188</v>
      </c>
      <c r="C149" s="31" t="s">
        <v>1189</v>
      </c>
      <c r="D149" s="31" t="s">
        <v>1190</v>
      </c>
      <c r="E149" s="31" t="s">
        <v>577</v>
      </c>
      <c r="F149" s="93">
        <v>69975</v>
      </c>
      <c r="G149" s="32">
        <v>138.08000000000001</v>
      </c>
      <c r="H149" s="32" t="s">
        <v>898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45154</v>
      </c>
      <c r="B150" s="32" t="s">
        <v>1194</v>
      </c>
      <c r="C150" s="31" t="s">
        <v>1195</v>
      </c>
      <c r="D150" s="31" t="s">
        <v>1196</v>
      </c>
      <c r="E150" s="31" t="s">
        <v>577</v>
      </c>
      <c r="F150" s="93">
        <v>405730</v>
      </c>
      <c r="G150" s="32">
        <v>6.28</v>
      </c>
      <c r="H150" s="32" t="s">
        <v>898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45154</v>
      </c>
      <c r="B151" s="32" t="s">
        <v>366</v>
      </c>
      <c r="C151" s="31" t="s">
        <v>1197</v>
      </c>
      <c r="D151" s="31" t="s">
        <v>1198</v>
      </c>
      <c r="E151" s="31" t="s">
        <v>577</v>
      </c>
      <c r="F151" s="93">
        <v>903593</v>
      </c>
      <c r="G151" s="32">
        <v>774.3</v>
      </c>
      <c r="H151" s="32" t="s">
        <v>898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45154</v>
      </c>
      <c r="B152" s="32" t="s">
        <v>366</v>
      </c>
      <c r="C152" s="31" t="s">
        <v>1197</v>
      </c>
      <c r="D152" s="31" t="s">
        <v>1199</v>
      </c>
      <c r="E152" s="31" t="s">
        <v>577</v>
      </c>
      <c r="F152" s="93">
        <v>878268</v>
      </c>
      <c r="G152" s="32">
        <v>774.85</v>
      </c>
      <c r="H152" s="32" t="s">
        <v>898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45154</v>
      </c>
      <c r="B153" s="32" t="s">
        <v>366</v>
      </c>
      <c r="C153" s="31" t="s">
        <v>1197</v>
      </c>
      <c r="D153" s="31" t="s">
        <v>578</v>
      </c>
      <c r="E153" s="31" t="s">
        <v>577</v>
      </c>
      <c r="F153" s="93">
        <v>1269289</v>
      </c>
      <c r="G153" s="32">
        <v>752.79</v>
      </c>
      <c r="H153" s="32" t="s">
        <v>898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45154</v>
      </c>
      <c r="B154" s="32" t="s">
        <v>366</v>
      </c>
      <c r="C154" s="31" t="s">
        <v>1197</v>
      </c>
      <c r="D154" s="31" t="s">
        <v>1200</v>
      </c>
      <c r="E154" s="31" t="s">
        <v>577</v>
      </c>
      <c r="F154" s="93">
        <v>882907</v>
      </c>
      <c r="G154" s="32">
        <v>774.17</v>
      </c>
      <c r="H154" s="32" t="s">
        <v>898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45154</v>
      </c>
      <c r="B155" s="32" t="s">
        <v>1201</v>
      </c>
      <c r="C155" s="31" t="s">
        <v>1202</v>
      </c>
      <c r="D155" s="31" t="s">
        <v>578</v>
      </c>
      <c r="E155" s="31" t="s">
        <v>577</v>
      </c>
      <c r="F155" s="93">
        <v>255991</v>
      </c>
      <c r="G155" s="32">
        <v>417.48</v>
      </c>
      <c r="H155" s="32" t="s">
        <v>898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45154</v>
      </c>
      <c r="B156" s="32" t="s">
        <v>849</v>
      </c>
      <c r="C156" s="31" t="s">
        <v>1069</v>
      </c>
      <c r="D156" s="31" t="s">
        <v>1198</v>
      </c>
      <c r="E156" s="31" t="s">
        <v>577</v>
      </c>
      <c r="F156" s="93">
        <v>573502</v>
      </c>
      <c r="G156" s="32">
        <v>741.24</v>
      </c>
      <c r="H156" s="32" t="s">
        <v>898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" customHeight="1">
      <c r="A157" s="92">
        <v>45154</v>
      </c>
      <c r="B157" s="32" t="s">
        <v>1005</v>
      </c>
      <c r="C157" s="31" t="s">
        <v>1006</v>
      </c>
      <c r="D157" s="31" t="s">
        <v>890</v>
      </c>
      <c r="E157" s="31" t="s">
        <v>577</v>
      </c>
      <c r="F157" s="93">
        <v>10406115</v>
      </c>
      <c r="G157" s="32">
        <v>26.55</v>
      </c>
      <c r="H157" s="32" t="s">
        <v>898</v>
      </c>
    </row>
    <row r="158" spans="1:28" ht="15" customHeight="1">
      <c r="A158" s="92">
        <v>45154</v>
      </c>
      <c r="B158" s="32" t="s">
        <v>137</v>
      </c>
      <c r="C158" s="31" t="s">
        <v>1203</v>
      </c>
      <c r="D158" s="31" t="s">
        <v>890</v>
      </c>
      <c r="E158" s="31" t="s">
        <v>577</v>
      </c>
      <c r="F158" s="93">
        <v>3500972</v>
      </c>
      <c r="G158" s="32">
        <v>157.80000000000001</v>
      </c>
      <c r="H158" s="32" t="s">
        <v>898</v>
      </c>
    </row>
    <row r="159" spans="1:28" ht="15" customHeight="1">
      <c r="A159" s="92">
        <v>45154</v>
      </c>
      <c r="B159" s="32" t="s">
        <v>1133</v>
      </c>
      <c r="C159" s="31" t="s">
        <v>1204</v>
      </c>
      <c r="D159" s="31" t="s">
        <v>1135</v>
      </c>
      <c r="E159" s="31" t="s">
        <v>577</v>
      </c>
      <c r="F159" s="93">
        <v>12000000</v>
      </c>
      <c r="G159" s="32">
        <v>65.45</v>
      </c>
      <c r="H159" s="32" t="s">
        <v>898</v>
      </c>
    </row>
    <row r="160" spans="1:28" ht="15" customHeight="1">
      <c r="A160" s="92">
        <v>45154</v>
      </c>
      <c r="B160" s="32" t="s">
        <v>1207</v>
      </c>
      <c r="C160" s="31" t="s">
        <v>1208</v>
      </c>
      <c r="D160" s="31" t="s">
        <v>578</v>
      </c>
      <c r="E160" s="31" t="s">
        <v>577</v>
      </c>
      <c r="F160" s="93">
        <v>146204</v>
      </c>
      <c r="G160" s="32">
        <v>1266.94</v>
      </c>
      <c r="H160" s="32" t="s">
        <v>898</v>
      </c>
    </row>
    <row r="161" spans="1:8" ht="15" customHeight="1">
      <c r="A161" s="92">
        <v>45154</v>
      </c>
      <c r="B161" s="32" t="s">
        <v>1209</v>
      </c>
      <c r="C161" s="31" t="s">
        <v>1210</v>
      </c>
      <c r="D161" s="31" t="s">
        <v>578</v>
      </c>
      <c r="E161" s="31" t="s">
        <v>577</v>
      </c>
      <c r="F161" s="93">
        <v>501996</v>
      </c>
      <c r="G161" s="32">
        <v>54.73</v>
      </c>
      <c r="H161" s="32" t="s">
        <v>898</v>
      </c>
    </row>
    <row r="162" spans="1:8" ht="15" customHeight="1">
      <c r="A162" s="92">
        <v>45154</v>
      </c>
      <c r="B162" s="32" t="s">
        <v>1225</v>
      </c>
      <c r="C162" s="31" t="s">
        <v>1226</v>
      </c>
      <c r="D162" s="31" t="s">
        <v>1227</v>
      </c>
      <c r="E162" s="31" t="s">
        <v>577</v>
      </c>
      <c r="F162" s="93">
        <v>294700</v>
      </c>
      <c r="G162" s="32">
        <v>12.23</v>
      </c>
      <c r="H162" s="32" t="s">
        <v>898</v>
      </c>
    </row>
    <row r="163" spans="1:8" ht="15" customHeight="1">
      <c r="A163" s="92">
        <v>45154</v>
      </c>
      <c r="B163" s="32" t="s">
        <v>1225</v>
      </c>
      <c r="C163" s="31" t="s">
        <v>1226</v>
      </c>
      <c r="D163" s="31" t="s">
        <v>1228</v>
      </c>
      <c r="E163" s="31" t="s">
        <v>577</v>
      </c>
      <c r="F163" s="93">
        <v>263700</v>
      </c>
      <c r="G163" s="32">
        <v>11.62</v>
      </c>
      <c r="H163" s="32" t="s">
        <v>898</v>
      </c>
    </row>
    <row r="164" spans="1:8" ht="15" customHeight="1">
      <c r="A164" s="92">
        <v>45154</v>
      </c>
      <c r="B164" s="32" t="s">
        <v>1225</v>
      </c>
      <c r="C164" s="31" t="s">
        <v>1226</v>
      </c>
      <c r="D164" s="31" t="s">
        <v>1229</v>
      </c>
      <c r="E164" s="31" t="s">
        <v>577</v>
      </c>
      <c r="F164" s="93">
        <v>132800</v>
      </c>
      <c r="G164" s="32">
        <v>12.46</v>
      </c>
      <c r="H164" s="32" t="s">
        <v>898</v>
      </c>
    </row>
    <row r="165" spans="1:8" ht="15" customHeight="1">
      <c r="A165" s="92">
        <v>45154</v>
      </c>
      <c r="B165" s="32" t="s">
        <v>1211</v>
      </c>
      <c r="C165" s="31" t="s">
        <v>713</v>
      </c>
      <c r="D165" s="31" t="s">
        <v>1213</v>
      </c>
      <c r="E165" s="31" t="s">
        <v>577</v>
      </c>
      <c r="F165" s="93">
        <v>1395795</v>
      </c>
      <c r="G165" s="32">
        <v>93.97</v>
      </c>
      <c r="H165" s="32" t="s">
        <v>898</v>
      </c>
    </row>
    <row r="166" spans="1:8" ht="15" customHeight="1">
      <c r="A166" s="92">
        <v>45154</v>
      </c>
      <c r="B166" s="32" t="s">
        <v>1211</v>
      </c>
      <c r="C166" s="31" t="s">
        <v>713</v>
      </c>
      <c r="D166" s="31" t="s">
        <v>1212</v>
      </c>
      <c r="E166" s="31" t="s">
        <v>577</v>
      </c>
      <c r="F166" s="93">
        <v>694668</v>
      </c>
      <c r="G166" s="32">
        <v>93.52</v>
      </c>
      <c r="H166" s="32" t="s">
        <v>898</v>
      </c>
    </row>
    <row r="167" spans="1:8" ht="15" customHeight="1">
      <c r="A167" s="92">
        <v>45154</v>
      </c>
      <c r="B167" s="32" t="s">
        <v>1211</v>
      </c>
      <c r="C167" s="31" t="s">
        <v>713</v>
      </c>
      <c r="D167" s="31" t="s">
        <v>578</v>
      </c>
      <c r="E167" s="31" t="s">
        <v>577</v>
      </c>
      <c r="F167" s="93">
        <v>1304724</v>
      </c>
      <c r="G167" s="32">
        <v>93.75</v>
      </c>
      <c r="H167" s="32" t="s">
        <v>898</v>
      </c>
    </row>
    <row r="168" spans="1:8" ht="15" customHeight="1">
      <c r="A168" s="92">
        <v>45154</v>
      </c>
      <c r="B168" s="32" t="s">
        <v>1214</v>
      </c>
      <c r="C168" s="31" t="s">
        <v>1215</v>
      </c>
      <c r="D168" s="31" t="s">
        <v>578</v>
      </c>
      <c r="E168" s="31" t="s">
        <v>577</v>
      </c>
      <c r="F168" s="93">
        <v>88189</v>
      </c>
      <c r="G168" s="32">
        <v>430.22</v>
      </c>
      <c r="H168" s="32" t="s">
        <v>898</v>
      </c>
    </row>
    <row r="169" spans="1:8" ht="15" customHeight="1">
      <c r="A169" s="92">
        <v>45154</v>
      </c>
      <c r="B169" s="32" t="s">
        <v>1035</v>
      </c>
      <c r="C169" s="31" t="s">
        <v>1036</v>
      </c>
      <c r="D169" s="31" t="s">
        <v>1070</v>
      </c>
      <c r="E169" s="31" t="s">
        <v>577</v>
      </c>
      <c r="F169" s="93">
        <v>5095000</v>
      </c>
      <c r="G169" s="32">
        <v>6.86</v>
      </c>
      <c r="H169" s="32" t="s">
        <v>898</v>
      </c>
    </row>
    <row r="170" spans="1:8" ht="15" customHeight="1">
      <c r="A170" s="92">
        <v>45154</v>
      </c>
      <c r="B170" s="32" t="s">
        <v>1230</v>
      </c>
      <c r="C170" s="31" t="s">
        <v>1231</v>
      </c>
      <c r="D170" s="31" t="s">
        <v>1232</v>
      </c>
      <c r="E170" s="31" t="s">
        <v>577</v>
      </c>
      <c r="F170" s="93">
        <v>2905960</v>
      </c>
      <c r="G170" s="32">
        <v>1.75</v>
      </c>
      <c r="H170" s="32" t="s">
        <v>898</v>
      </c>
    </row>
    <row r="171" spans="1:8" ht="15" customHeight="1">
      <c r="A171" s="92">
        <v>45154</v>
      </c>
      <c r="B171" s="32" t="s">
        <v>755</v>
      </c>
      <c r="C171" s="31" t="s">
        <v>1233</v>
      </c>
      <c r="D171" s="31" t="s">
        <v>1234</v>
      </c>
      <c r="E171" s="31" t="s">
        <v>577</v>
      </c>
      <c r="F171" s="93">
        <v>700000</v>
      </c>
      <c r="G171" s="32">
        <v>147.25</v>
      </c>
      <c r="H171" s="32" t="s">
        <v>898</v>
      </c>
    </row>
    <row r="172" spans="1:8" ht="15" customHeight="1">
      <c r="A172" s="92">
        <v>45154</v>
      </c>
      <c r="B172" s="32" t="s">
        <v>1235</v>
      </c>
      <c r="C172" s="31" t="s">
        <v>1236</v>
      </c>
      <c r="D172" s="31" t="s">
        <v>1237</v>
      </c>
      <c r="E172" s="31" t="s">
        <v>577</v>
      </c>
      <c r="F172" s="93">
        <v>87999</v>
      </c>
      <c r="G172" s="32">
        <v>181.15</v>
      </c>
      <c r="H172" s="32" t="s">
        <v>898</v>
      </c>
    </row>
    <row r="173" spans="1:8" ht="15" customHeight="1">
      <c r="A173" s="92">
        <v>45154</v>
      </c>
      <c r="B173" s="32" t="s">
        <v>527</v>
      </c>
      <c r="C173" s="31" t="s">
        <v>1238</v>
      </c>
      <c r="D173" s="31" t="s">
        <v>1239</v>
      </c>
      <c r="E173" s="31" t="s">
        <v>577</v>
      </c>
      <c r="F173" s="93">
        <v>2091000</v>
      </c>
      <c r="G173" s="32">
        <v>520.02</v>
      </c>
      <c r="H173" s="32" t="s">
        <v>898</v>
      </c>
    </row>
    <row r="174" spans="1:8" ht="15" customHeight="1">
      <c r="A174" s="92">
        <v>45154</v>
      </c>
      <c r="B174" s="32" t="s">
        <v>1071</v>
      </c>
      <c r="C174" s="31" t="s">
        <v>1072</v>
      </c>
      <c r="D174" s="31" t="s">
        <v>578</v>
      </c>
      <c r="E174" s="31" t="s">
        <v>577</v>
      </c>
      <c r="F174" s="93">
        <v>318066</v>
      </c>
      <c r="G174" s="32">
        <v>75.23</v>
      </c>
      <c r="H174" s="32" t="s">
        <v>898</v>
      </c>
    </row>
    <row r="175" spans="1:8" ht="15" customHeight="1">
      <c r="A175" s="92">
        <v>45154</v>
      </c>
      <c r="B175" s="32" t="s">
        <v>1073</v>
      </c>
      <c r="C175" s="31" t="s">
        <v>1074</v>
      </c>
      <c r="D175" s="31" t="s">
        <v>1075</v>
      </c>
      <c r="E175" s="31" t="s">
        <v>577</v>
      </c>
      <c r="F175" s="93">
        <v>728014</v>
      </c>
      <c r="G175" s="32">
        <v>102.77</v>
      </c>
      <c r="H175" s="32" t="s">
        <v>898</v>
      </c>
    </row>
    <row r="176" spans="1:8" ht="15" customHeight="1">
      <c r="A176" s="92">
        <v>45154</v>
      </c>
      <c r="B176" s="32" t="s">
        <v>1219</v>
      </c>
      <c r="C176" s="31" t="s">
        <v>1220</v>
      </c>
      <c r="D176" s="31" t="s">
        <v>578</v>
      </c>
      <c r="E176" s="31" t="s">
        <v>577</v>
      </c>
      <c r="F176" s="93">
        <v>349914</v>
      </c>
      <c r="G176" s="32">
        <v>243.5</v>
      </c>
      <c r="H176" s="32" t="s">
        <v>898</v>
      </c>
    </row>
    <row r="177" spans="1:8" ht="15" customHeight="1">
      <c r="A177" s="92">
        <v>45154</v>
      </c>
      <c r="B177" s="32" t="s">
        <v>1221</v>
      </c>
      <c r="C177" s="31" t="s">
        <v>1222</v>
      </c>
      <c r="D177" s="31" t="s">
        <v>1224</v>
      </c>
      <c r="E177" s="31" t="s">
        <v>577</v>
      </c>
      <c r="F177" s="93">
        <v>619210</v>
      </c>
      <c r="G177" s="32">
        <v>56.93</v>
      </c>
      <c r="H177" s="32" t="s">
        <v>898</v>
      </c>
    </row>
    <row r="178" spans="1:8" ht="15" customHeight="1">
      <c r="A178" s="92">
        <v>45154</v>
      </c>
      <c r="B178" s="32" t="s">
        <v>1240</v>
      </c>
      <c r="C178" s="31" t="s">
        <v>1241</v>
      </c>
      <c r="D178" s="31" t="s">
        <v>1242</v>
      </c>
      <c r="E178" s="31" t="s">
        <v>577</v>
      </c>
      <c r="F178" s="93">
        <v>74000</v>
      </c>
      <c r="G178" s="32">
        <v>64.760000000000005</v>
      </c>
      <c r="H178" s="32" t="s">
        <v>898</v>
      </c>
    </row>
    <row r="179" spans="1:8" ht="15" customHeight="1">
      <c r="A179" s="92">
        <v>45154</v>
      </c>
      <c r="B179" s="32" t="s">
        <v>1076</v>
      </c>
      <c r="C179" s="31" t="s">
        <v>1077</v>
      </c>
      <c r="D179" s="31" t="s">
        <v>1078</v>
      </c>
      <c r="E179" s="31" t="s">
        <v>577</v>
      </c>
      <c r="F179" s="93">
        <v>8131562</v>
      </c>
      <c r="G179" s="32">
        <v>2.99</v>
      </c>
      <c r="H179" s="32" t="s">
        <v>898</v>
      </c>
    </row>
    <row r="180" spans="1:8" ht="15" customHeight="1">
      <c r="A180" s="92">
        <v>45154</v>
      </c>
      <c r="B180" s="32" t="s">
        <v>1079</v>
      </c>
      <c r="C180" s="31" t="s">
        <v>1080</v>
      </c>
      <c r="D180" s="31" t="s">
        <v>1081</v>
      </c>
      <c r="E180" s="31" t="s">
        <v>577</v>
      </c>
      <c r="F180" s="93">
        <v>13602630</v>
      </c>
      <c r="G180" s="32">
        <v>3.89</v>
      </c>
      <c r="H180" s="32" t="s">
        <v>898</v>
      </c>
    </row>
    <row r="181" spans="1:8" ht="15" customHeight="1">
      <c r="A181" s="92">
        <v>45154</v>
      </c>
      <c r="B181" s="32" t="s">
        <v>1079</v>
      </c>
      <c r="C181" s="31" t="s">
        <v>1080</v>
      </c>
      <c r="D181" s="31" t="s">
        <v>1212</v>
      </c>
      <c r="E181" s="31" t="s">
        <v>577</v>
      </c>
      <c r="F181" s="93">
        <v>3844745</v>
      </c>
      <c r="G181" s="32">
        <v>4.05</v>
      </c>
      <c r="H181" s="32" t="s">
        <v>898</v>
      </c>
    </row>
    <row r="182" spans="1:8" ht="15" customHeight="1">
      <c r="A182" s="92"/>
      <c r="B182" s="32"/>
      <c r="C182" s="31"/>
      <c r="D182" s="31"/>
      <c r="E182" s="31"/>
      <c r="F182" s="93"/>
      <c r="G182" s="32"/>
      <c r="H182" s="95"/>
    </row>
    <row r="183" spans="1:8" ht="15" customHeight="1">
      <c r="A183" s="92"/>
      <c r="B183" s="32"/>
      <c r="C183" s="31"/>
      <c r="D183" s="31"/>
      <c r="E183" s="31"/>
      <c r="F183" s="93"/>
      <c r="G183" s="32"/>
      <c r="H183" s="95"/>
    </row>
    <row r="184" spans="1:8" ht="15" customHeight="1">
      <c r="A184" s="92"/>
      <c r="B184" s="32"/>
      <c r="C184" s="31"/>
      <c r="D184" s="31"/>
      <c r="E184" s="31"/>
      <c r="F184" s="93"/>
      <c r="G184" s="32"/>
      <c r="H184" s="95"/>
    </row>
    <row r="185" spans="1:8" ht="15" customHeight="1">
      <c r="A185" s="92"/>
      <c r="B185" s="32"/>
      <c r="C185" s="31"/>
      <c r="D185" s="31"/>
      <c r="E185" s="31"/>
      <c r="F185" s="93"/>
      <c r="G185" s="32"/>
      <c r="H185" s="95"/>
    </row>
    <row r="186" spans="1:8" ht="15" customHeight="1">
      <c r="A186" s="92"/>
      <c r="B186" s="32"/>
      <c r="C186" s="31"/>
      <c r="D186" s="31"/>
      <c r="E186" s="31"/>
      <c r="F186" s="93"/>
      <c r="G186" s="32"/>
      <c r="H186" s="95"/>
    </row>
    <row r="187" spans="1:8" ht="15" customHeight="1">
      <c r="A187" s="92"/>
      <c r="B187" s="32"/>
      <c r="C187" s="31"/>
      <c r="D187" s="31"/>
      <c r="E187" s="31"/>
      <c r="F187" s="93"/>
      <c r="G187" s="32"/>
      <c r="H187" s="95"/>
    </row>
    <row r="188" spans="1:8" ht="15" customHeight="1">
      <c r="A188" s="92"/>
      <c r="B188" s="32"/>
      <c r="C188" s="31"/>
      <c r="D188" s="31"/>
      <c r="E188" s="31"/>
      <c r="F188" s="93"/>
      <c r="G188" s="32"/>
      <c r="H188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6"/>
  <sheetViews>
    <sheetView topLeftCell="A4" zoomScale="90" zoomScaleNormal="90" workbookViewId="0">
      <selection activeCell="D24" sqref="D2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937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45155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1">
        <v>1</v>
      </c>
      <c r="B10" s="282">
        <v>45092</v>
      </c>
      <c r="C10" s="283"/>
      <c r="D10" s="284" t="s">
        <v>62</v>
      </c>
      <c r="E10" s="285" t="s">
        <v>593</v>
      </c>
      <c r="F10" s="242">
        <v>6800</v>
      </c>
      <c r="G10" s="245">
        <v>6400</v>
      </c>
      <c r="H10" s="245">
        <v>7150</v>
      </c>
      <c r="I10" s="286" t="s">
        <v>855</v>
      </c>
      <c r="J10" s="114" t="s">
        <v>925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1" t="s">
        <v>596</v>
      </c>
      <c r="O10" s="263">
        <v>45139</v>
      </c>
      <c r="P10" s="262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1">
        <v>2</v>
      </c>
      <c r="B11" s="282">
        <v>45111</v>
      </c>
      <c r="C11" s="283"/>
      <c r="D11" s="284" t="s">
        <v>82</v>
      </c>
      <c r="E11" s="340" t="s">
        <v>1083</v>
      </c>
      <c r="F11" s="242">
        <v>253.5</v>
      </c>
      <c r="G11" s="245">
        <v>234</v>
      </c>
      <c r="H11" s="245">
        <v>272</v>
      </c>
      <c r="I11" s="286" t="s">
        <v>878</v>
      </c>
      <c r="J11" s="114" t="s">
        <v>1048</v>
      </c>
      <c r="K11" s="114">
        <f>H11-F11</f>
        <v>18.5</v>
      </c>
      <c r="L11" s="115">
        <f>(F11*-0.3)/100</f>
        <v>-0.76049999999999995</v>
      </c>
      <c r="M11" s="116">
        <f>(K11+L11)/F11</f>
        <v>6.9978303747534512E-2</v>
      </c>
      <c r="N11" s="261" t="s">
        <v>596</v>
      </c>
      <c r="O11" s="263">
        <v>45146</v>
      </c>
      <c r="P11" s="262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1">
        <v>3</v>
      </c>
      <c r="B12" s="282">
        <v>45112</v>
      </c>
      <c r="C12" s="283"/>
      <c r="D12" s="284" t="s">
        <v>388</v>
      </c>
      <c r="E12" s="285" t="s">
        <v>593</v>
      </c>
      <c r="F12" s="242">
        <v>1465</v>
      </c>
      <c r="G12" s="245">
        <v>1395</v>
      </c>
      <c r="H12" s="245">
        <v>1545</v>
      </c>
      <c r="I12" s="286" t="s">
        <v>880</v>
      </c>
      <c r="J12" s="114" t="s">
        <v>1020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1" t="s">
        <v>596</v>
      </c>
      <c r="O12" s="263">
        <v>45149</v>
      </c>
      <c r="P12" s="262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4">
        <v>4</v>
      </c>
      <c r="B13" s="248">
        <v>45119</v>
      </c>
      <c r="C13" s="265"/>
      <c r="D13" s="266" t="s">
        <v>129</v>
      </c>
      <c r="E13" s="267" t="s">
        <v>593</v>
      </c>
      <c r="F13" s="247" t="s">
        <v>884</v>
      </c>
      <c r="G13" s="249">
        <v>1540</v>
      </c>
      <c r="H13" s="247"/>
      <c r="I13" s="247" t="s">
        <v>883</v>
      </c>
      <c r="J13" s="249" t="s">
        <v>594</v>
      </c>
      <c r="K13" s="249"/>
      <c r="L13" s="260"/>
      <c r="M13" s="268"/>
      <c r="N13" s="249"/>
      <c r="O13" s="269"/>
      <c r="P13" s="117">
        <f>VLOOKUP(D13,'MidCap Intra'!B63:C562,2,0)</f>
        <v>1606.2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1">
        <v>5</v>
      </c>
      <c r="B14" s="282">
        <v>45120</v>
      </c>
      <c r="C14" s="283"/>
      <c r="D14" s="284" t="s">
        <v>431</v>
      </c>
      <c r="E14" s="340" t="s">
        <v>1083</v>
      </c>
      <c r="F14" s="242">
        <v>106.4</v>
      </c>
      <c r="G14" s="245">
        <v>102</v>
      </c>
      <c r="H14" s="245">
        <v>113.5</v>
      </c>
      <c r="I14" s="286" t="s">
        <v>886</v>
      </c>
      <c r="J14" s="114" t="s">
        <v>1084</v>
      </c>
      <c r="K14" s="114">
        <f>H14-F14</f>
        <v>7.0999999999999943</v>
      </c>
      <c r="L14" s="115">
        <f>(F14*-0.3)/100</f>
        <v>-0.31920000000000004</v>
      </c>
      <c r="M14" s="116">
        <f>(K14+L14)/F14</f>
        <v>6.3729323308270622E-2</v>
      </c>
      <c r="N14" s="261" t="s">
        <v>596</v>
      </c>
      <c r="O14" s="263">
        <v>45152</v>
      </c>
      <c r="P14" s="262" t="s">
        <v>312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48">
        <v>45125</v>
      </c>
      <c r="C15" s="265"/>
      <c r="D15" s="271" t="s">
        <v>215</v>
      </c>
      <c r="E15" s="267" t="s">
        <v>593</v>
      </c>
      <c r="F15" s="247" t="s">
        <v>893</v>
      </c>
      <c r="G15" s="249">
        <v>548</v>
      </c>
      <c r="H15" s="247"/>
      <c r="I15" s="247" t="s">
        <v>894</v>
      </c>
      <c r="J15" s="249" t="s">
        <v>594</v>
      </c>
      <c r="K15" s="249"/>
      <c r="L15" s="260"/>
      <c r="M15" s="268"/>
      <c r="N15" s="249"/>
      <c r="O15" s="269"/>
      <c r="P15" s="117">
        <f>VLOOKUP(D15,'MidCap Intra'!B67:C566,2,0)</f>
        <v>565.35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9">
        <v>7</v>
      </c>
      <c r="B16" s="292">
        <v>45125</v>
      </c>
      <c r="C16" s="310"/>
      <c r="D16" s="311" t="s">
        <v>500</v>
      </c>
      <c r="E16" s="312" t="s">
        <v>593</v>
      </c>
      <c r="F16" s="291">
        <v>178</v>
      </c>
      <c r="G16" s="293">
        <v>168</v>
      </c>
      <c r="H16" s="291">
        <v>170</v>
      </c>
      <c r="I16" s="291" t="s">
        <v>895</v>
      </c>
      <c r="J16" s="313" t="s">
        <v>930</v>
      </c>
      <c r="K16" s="313">
        <f t="shared" ref="K16" si="0">H16-F16</f>
        <v>-8</v>
      </c>
      <c r="L16" s="314">
        <f>(F16*-0.3)/100</f>
        <v>-0.53400000000000003</v>
      </c>
      <c r="M16" s="315">
        <f t="shared" ref="M16" si="1">(K16+L16)/F16</f>
        <v>-4.7943820224719103E-2</v>
      </c>
      <c r="N16" s="316" t="s">
        <v>607</v>
      </c>
      <c r="O16" s="317">
        <v>45140</v>
      </c>
      <c r="P16" s="318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1">
        <v>8</v>
      </c>
      <c r="B17" s="282">
        <v>45133</v>
      </c>
      <c r="C17" s="283"/>
      <c r="D17" s="284" t="s">
        <v>429</v>
      </c>
      <c r="E17" s="285" t="s">
        <v>593</v>
      </c>
      <c r="F17" s="242">
        <v>326</v>
      </c>
      <c r="G17" s="245">
        <v>299</v>
      </c>
      <c r="H17" s="245">
        <v>345.5</v>
      </c>
      <c r="I17" s="286" t="s">
        <v>899</v>
      </c>
      <c r="J17" s="114" t="s">
        <v>927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1" t="s">
        <v>596</v>
      </c>
      <c r="O17" s="263">
        <v>45140</v>
      </c>
      <c r="P17" s="262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48">
        <v>45133</v>
      </c>
      <c r="C18" s="265"/>
      <c r="D18" s="271" t="s">
        <v>74</v>
      </c>
      <c r="E18" s="267" t="s">
        <v>593</v>
      </c>
      <c r="F18" s="247" t="s">
        <v>900</v>
      </c>
      <c r="G18" s="249">
        <v>185</v>
      </c>
      <c r="H18" s="247"/>
      <c r="I18" s="247" t="s">
        <v>901</v>
      </c>
      <c r="J18" s="249" t="s">
        <v>594</v>
      </c>
      <c r="K18" s="249"/>
      <c r="L18" s="260"/>
      <c r="M18" s="268"/>
      <c r="N18" s="249"/>
      <c r="O18" s="269"/>
      <c r="P18" s="117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0">
        <v>10</v>
      </c>
      <c r="B19" s="108">
        <v>45133</v>
      </c>
      <c r="C19" s="251"/>
      <c r="D19" s="272" t="s">
        <v>492</v>
      </c>
      <c r="E19" s="267" t="s">
        <v>593</v>
      </c>
      <c r="F19" s="107" t="s">
        <v>902</v>
      </c>
      <c r="G19" s="109">
        <v>118</v>
      </c>
      <c r="H19" s="107"/>
      <c r="I19" s="107" t="s">
        <v>903</v>
      </c>
      <c r="J19" s="109" t="s">
        <v>594</v>
      </c>
      <c r="K19" s="249"/>
      <c r="L19" s="260"/>
      <c r="M19" s="268"/>
      <c r="N19" s="249"/>
      <c r="O19" s="269"/>
      <c r="P19" s="117">
        <f>VLOOKUP(D19,'MidCap Intra'!B71:C570,2,0)</f>
        <v>124.65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9">
        <v>11</v>
      </c>
      <c r="B20" s="292">
        <v>45134</v>
      </c>
      <c r="C20" s="310"/>
      <c r="D20" s="311" t="s">
        <v>151</v>
      </c>
      <c r="E20" s="312" t="s">
        <v>593</v>
      </c>
      <c r="F20" s="291">
        <v>173.5</v>
      </c>
      <c r="G20" s="293">
        <v>164</v>
      </c>
      <c r="H20" s="291">
        <v>164</v>
      </c>
      <c r="I20" s="291" t="s">
        <v>904</v>
      </c>
      <c r="J20" s="313" t="s">
        <v>1093</v>
      </c>
      <c r="K20" s="313">
        <f t="shared" ref="K20" si="4">H20-F20</f>
        <v>-9.5</v>
      </c>
      <c r="L20" s="314">
        <f>(F20*-0.3)/100</f>
        <v>-0.52049999999999996</v>
      </c>
      <c r="M20" s="315">
        <f t="shared" ref="M20" si="5">(K20+L20)/F20</f>
        <v>-5.7755043227665705E-2</v>
      </c>
      <c r="N20" s="316" t="s">
        <v>607</v>
      </c>
      <c r="O20" s="317">
        <v>45154</v>
      </c>
      <c r="P20" s="318"/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1">
        <v>12</v>
      </c>
      <c r="B21" s="282">
        <v>45135</v>
      </c>
      <c r="C21" s="283"/>
      <c r="D21" s="284" t="s">
        <v>460</v>
      </c>
      <c r="E21" s="285" t="s">
        <v>593</v>
      </c>
      <c r="F21" s="242">
        <v>2045</v>
      </c>
      <c r="G21" s="245">
        <v>1840</v>
      </c>
      <c r="H21" s="245">
        <v>2154</v>
      </c>
      <c r="I21" s="286" t="s">
        <v>882</v>
      </c>
      <c r="J21" s="114" t="s">
        <v>1086</v>
      </c>
      <c r="K21" s="114">
        <f t="shared" ref="K21" si="6">H21-F21</f>
        <v>109</v>
      </c>
      <c r="L21" s="115">
        <f>(F21*-0.3)/100</f>
        <v>-6.1349999999999998</v>
      </c>
      <c r="M21" s="116">
        <f t="shared" ref="M21" si="7">(K21+L21)/F21</f>
        <v>5.0300733496332517E-2</v>
      </c>
      <c r="N21" s="261" t="s">
        <v>596</v>
      </c>
      <c r="O21" s="263">
        <v>45152</v>
      </c>
      <c r="P21" s="262"/>
      <c r="R21" s="41" t="s">
        <v>595</v>
      </c>
    </row>
    <row r="22" spans="1:38" ht="15" customHeight="1">
      <c r="A22" s="309">
        <v>13</v>
      </c>
      <c r="B22" s="292">
        <v>45139</v>
      </c>
      <c r="C22" s="310"/>
      <c r="D22" s="311" t="s">
        <v>302</v>
      </c>
      <c r="E22" s="312" t="s">
        <v>593</v>
      </c>
      <c r="F22" s="291">
        <v>3035</v>
      </c>
      <c r="G22" s="293">
        <v>2880</v>
      </c>
      <c r="H22" s="291">
        <v>2865</v>
      </c>
      <c r="I22" s="291" t="s">
        <v>919</v>
      </c>
      <c r="J22" s="313" t="s">
        <v>1031</v>
      </c>
      <c r="K22" s="313">
        <f t="shared" ref="K22" si="8">H22-F22</f>
        <v>-170</v>
      </c>
      <c r="L22" s="314">
        <f>(F22*-0.3)/100</f>
        <v>-9.1050000000000004</v>
      </c>
      <c r="M22" s="315">
        <f t="shared" ref="M22" si="9">(K22+L22)/F22</f>
        <v>-5.9013179571663917E-2</v>
      </c>
      <c r="N22" s="316" t="s">
        <v>607</v>
      </c>
      <c r="O22" s="317">
        <v>45149</v>
      </c>
      <c r="P22" s="318"/>
    </row>
    <row r="23" spans="1:38" ht="15" customHeight="1">
      <c r="A23" s="264">
        <v>14</v>
      </c>
      <c r="B23" s="248">
        <v>45142</v>
      </c>
      <c r="C23" s="265"/>
      <c r="D23" s="266" t="s">
        <v>557</v>
      </c>
      <c r="E23" s="267" t="s">
        <v>593</v>
      </c>
      <c r="F23" s="247" t="s">
        <v>965</v>
      </c>
      <c r="G23" s="249">
        <v>1745</v>
      </c>
      <c r="H23" s="247"/>
      <c r="I23" s="247" t="s">
        <v>966</v>
      </c>
      <c r="J23" s="249" t="s">
        <v>594</v>
      </c>
      <c r="K23" s="249"/>
      <c r="L23" s="260"/>
      <c r="M23" s="268"/>
      <c r="N23" s="249"/>
      <c r="O23" s="269"/>
      <c r="P23" s="117">
        <f>VLOOKUP(D23,'MidCap Intra'!B75:C574,2,0)</f>
        <v>1816</v>
      </c>
    </row>
    <row r="24" spans="1:38" ht="15" customHeight="1">
      <c r="A24" s="264">
        <v>15</v>
      </c>
      <c r="B24" s="248">
        <v>45145</v>
      </c>
      <c r="C24" s="265"/>
      <c r="D24" s="266" t="s">
        <v>536</v>
      </c>
      <c r="E24" s="267" t="s">
        <v>593</v>
      </c>
      <c r="F24" s="247" t="s">
        <v>969</v>
      </c>
      <c r="G24" s="249">
        <v>365</v>
      </c>
      <c r="H24" s="247"/>
      <c r="I24" s="247" t="s">
        <v>970</v>
      </c>
      <c r="J24" s="249" t="s">
        <v>594</v>
      </c>
      <c r="K24" s="249"/>
      <c r="L24" s="260"/>
      <c r="M24" s="268"/>
      <c r="N24" s="249"/>
      <c r="O24" s="269"/>
      <c r="P24" s="117">
        <f>VLOOKUP(D24,'MidCap Intra'!B76:C575,2,0)</f>
        <v>404</v>
      </c>
    </row>
    <row r="25" spans="1:38" ht="15" customHeight="1">
      <c r="A25" s="264">
        <v>16</v>
      </c>
      <c r="B25" s="248">
        <v>45146</v>
      </c>
      <c r="C25" s="265"/>
      <c r="D25" s="271" t="s">
        <v>223</v>
      </c>
      <c r="E25" s="267" t="s">
        <v>593</v>
      </c>
      <c r="F25" s="247" t="s">
        <v>976</v>
      </c>
      <c r="G25" s="249">
        <v>965</v>
      </c>
      <c r="H25" s="247"/>
      <c r="I25" s="247" t="s">
        <v>977</v>
      </c>
      <c r="J25" s="249" t="s">
        <v>594</v>
      </c>
      <c r="K25" s="249"/>
      <c r="L25" s="260"/>
      <c r="M25" s="268"/>
      <c r="N25" s="249"/>
      <c r="O25" s="269"/>
      <c r="P25" s="117">
        <f>VLOOKUP(D25,'MidCap Intra'!B77:C576,2,0)</f>
        <v>990.7</v>
      </c>
    </row>
    <row r="26" spans="1:38" ht="15" customHeight="1">
      <c r="A26" s="281">
        <v>17</v>
      </c>
      <c r="B26" s="282">
        <v>45147</v>
      </c>
      <c r="C26" s="283"/>
      <c r="D26" s="284" t="s">
        <v>304</v>
      </c>
      <c r="E26" s="340" t="s">
        <v>1083</v>
      </c>
      <c r="F26" s="242">
        <v>816.25</v>
      </c>
      <c r="G26" s="245">
        <v>750</v>
      </c>
      <c r="H26" s="245">
        <v>865</v>
      </c>
      <c r="I26" s="286" t="s">
        <v>995</v>
      </c>
      <c r="J26" s="114" t="s">
        <v>1082</v>
      </c>
      <c r="K26" s="114">
        <f t="shared" ref="K26:K27" si="10">H26-F26</f>
        <v>48.75</v>
      </c>
      <c r="L26" s="115">
        <f>(F26*-0.3)/100</f>
        <v>-2.44875</v>
      </c>
      <c r="M26" s="116">
        <f t="shared" ref="M26:M27" si="11">(K26+L26)/F26</f>
        <v>5.6724349157733542E-2</v>
      </c>
      <c r="N26" s="261" t="s">
        <v>596</v>
      </c>
      <c r="O26" s="263">
        <v>45152</v>
      </c>
      <c r="P26" s="338"/>
    </row>
    <row r="27" spans="1:38" ht="15" customHeight="1">
      <c r="A27" s="309">
        <v>18</v>
      </c>
      <c r="B27" s="292">
        <v>45149</v>
      </c>
      <c r="C27" s="310"/>
      <c r="D27" s="311" t="s">
        <v>137</v>
      </c>
      <c r="E27" s="312" t="s">
        <v>593</v>
      </c>
      <c r="F27" s="291">
        <v>160</v>
      </c>
      <c r="G27" s="293">
        <v>150</v>
      </c>
      <c r="H27" s="291">
        <v>150</v>
      </c>
      <c r="I27" s="291" t="s">
        <v>1022</v>
      </c>
      <c r="J27" s="313" t="s">
        <v>994</v>
      </c>
      <c r="K27" s="313">
        <f t="shared" si="10"/>
        <v>-10</v>
      </c>
      <c r="L27" s="314">
        <f>(F27*-0.3)/100</f>
        <v>-0.48</v>
      </c>
      <c r="M27" s="315">
        <f t="shared" si="11"/>
        <v>-6.5500000000000003E-2</v>
      </c>
      <c r="N27" s="316" t="s">
        <v>607</v>
      </c>
      <c r="O27" s="317">
        <v>45154</v>
      </c>
      <c r="P27" s="318"/>
    </row>
    <row r="28" spans="1:38" ht="15" customHeight="1">
      <c r="A28" s="264">
        <v>19</v>
      </c>
      <c r="B28" s="248">
        <v>45152</v>
      </c>
      <c r="C28" s="265"/>
      <c r="D28" s="271" t="s">
        <v>114</v>
      </c>
      <c r="E28" s="267" t="s">
        <v>593</v>
      </c>
      <c r="F28" s="247" t="s">
        <v>1044</v>
      </c>
      <c r="G28" s="249">
        <v>120</v>
      </c>
      <c r="H28" s="247"/>
      <c r="I28" s="247" t="s">
        <v>903</v>
      </c>
      <c r="J28" s="249" t="s">
        <v>594</v>
      </c>
      <c r="K28" s="249"/>
      <c r="L28" s="260"/>
      <c r="M28" s="268"/>
      <c r="N28" s="249"/>
      <c r="O28" s="269"/>
      <c r="P28" s="117">
        <f>VLOOKUP(D28,'MidCap Intra'!B80:C579,2,0)</f>
        <v>132.19999999999999</v>
      </c>
    </row>
    <row r="29" spans="1:38" ht="15" customHeight="1">
      <c r="A29" s="281">
        <v>20</v>
      </c>
      <c r="B29" s="282">
        <v>45154</v>
      </c>
      <c r="C29" s="283"/>
      <c r="D29" s="284" t="s">
        <v>355</v>
      </c>
      <c r="E29" s="340" t="s">
        <v>593</v>
      </c>
      <c r="F29" s="242">
        <v>1030</v>
      </c>
      <c r="G29" s="245">
        <v>930</v>
      </c>
      <c r="H29" s="245">
        <v>1082</v>
      </c>
      <c r="I29" s="286" t="s">
        <v>1094</v>
      </c>
      <c r="J29" s="114" t="s">
        <v>1095</v>
      </c>
      <c r="K29" s="114">
        <f t="shared" ref="K29" si="12">H29-F29</f>
        <v>52</v>
      </c>
      <c r="L29" s="115">
        <f>(F29*-0.02)/100</f>
        <v>-0.20600000000000002</v>
      </c>
      <c r="M29" s="116">
        <f t="shared" ref="M29" si="13">(K29+L29)/F29</f>
        <v>5.0285436893203882E-2</v>
      </c>
      <c r="N29" s="261" t="s">
        <v>596</v>
      </c>
      <c r="O29" s="263">
        <v>45154</v>
      </c>
      <c r="P29" s="338"/>
    </row>
    <row r="30" spans="1:38" ht="15" customHeight="1">
      <c r="A30" s="264"/>
      <c r="B30" s="248"/>
      <c r="C30" s="265"/>
      <c r="D30" s="271"/>
      <c r="E30" s="267"/>
      <c r="F30" s="247"/>
      <c r="G30" s="249"/>
      <c r="H30" s="247"/>
      <c r="I30" s="247"/>
      <c r="J30" s="249"/>
      <c r="K30" s="249"/>
      <c r="L30" s="260"/>
      <c r="M30" s="268"/>
      <c r="N30" s="249"/>
      <c r="O30" s="269"/>
      <c r="P30" s="260"/>
    </row>
    <row r="31" spans="1:38" ht="15" customHeight="1">
      <c r="A31" s="264"/>
      <c r="B31" s="248"/>
      <c r="C31" s="265"/>
      <c r="D31" s="266"/>
      <c r="E31" s="267"/>
      <c r="F31" s="247"/>
      <c r="G31" s="249"/>
      <c r="H31" s="247"/>
      <c r="I31" s="247"/>
      <c r="J31" s="249"/>
      <c r="K31" s="249"/>
      <c r="L31" s="260"/>
      <c r="M31" s="268"/>
      <c r="N31" s="249"/>
      <c r="O31" s="269"/>
      <c r="P31" s="260"/>
    </row>
    <row r="36" spans="1:38" ht="14.25" customHeight="1">
      <c r="A36" s="118"/>
      <c r="B36" s="119"/>
      <c r="C36" s="120"/>
      <c r="D36" s="121"/>
      <c r="E36" s="122"/>
      <c r="F36" s="122"/>
      <c r="G36" s="118"/>
      <c r="H36" s="122"/>
      <c r="I36" s="123"/>
      <c r="J36" s="124"/>
      <c r="K36" s="124"/>
      <c r="L36" s="125"/>
      <c r="M36" s="126"/>
      <c r="N36" s="127"/>
      <c r="O36" s="128"/>
      <c r="P36" s="129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30" t="s">
        <v>597</v>
      </c>
      <c r="B37" s="131"/>
      <c r="C37" s="132"/>
      <c r="E37" s="133"/>
      <c r="F37" s="133"/>
      <c r="G37" s="133"/>
      <c r="H37" s="133"/>
      <c r="I37" s="133"/>
      <c r="J37" s="134"/>
      <c r="K37" s="133"/>
      <c r="L37" s="135"/>
      <c r="M37" s="62"/>
      <c r="N37" s="134"/>
      <c r="O37" s="132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36" t="s">
        <v>598</v>
      </c>
      <c r="B38" s="130"/>
      <c r="C38" s="130"/>
      <c r="D38" s="130"/>
      <c r="E38" s="41"/>
      <c r="F38" s="137" t="s">
        <v>599</v>
      </c>
      <c r="G38" s="6"/>
      <c r="H38" s="6"/>
      <c r="I38" s="6"/>
      <c r="J38" s="138"/>
      <c r="K38" s="139"/>
      <c r="L38" s="139"/>
      <c r="M38" s="140"/>
      <c r="N38" s="1"/>
      <c r="O38" s="1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30" t="s">
        <v>600</v>
      </c>
      <c r="B39" s="130"/>
      <c r="C39" s="130"/>
      <c r="D39" s="130" t="s">
        <v>601</v>
      </c>
      <c r="E39" s="6"/>
      <c r="F39" s="137" t="s">
        <v>602</v>
      </c>
      <c r="G39" s="6"/>
      <c r="H39" s="6"/>
      <c r="I39" s="6"/>
      <c r="J39" s="138"/>
      <c r="K39" s="139"/>
      <c r="L39" s="139"/>
      <c r="M39" s="140"/>
      <c r="N39" s="1"/>
      <c r="O39" s="1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30"/>
      <c r="B40" s="130"/>
      <c r="C40" s="130"/>
      <c r="D40" s="130"/>
      <c r="E40" s="6"/>
      <c r="F40" s="6"/>
      <c r="G40" s="6"/>
      <c r="H40" s="6"/>
      <c r="I40" s="6"/>
      <c r="J40" s="142"/>
      <c r="K40" s="139"/>
      <c r="L40" s="139"/>
      <c r="M40" s="6"/>
      <c r="N40" s="143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1"/>
      <c r="B41" s="144" t="s">
        <v>603</v>
      </c>
      <c r="C41" s="144"/>
      <c r="D41" s="144"/>
      <c r="E41" s="144"/>
      <c r="F41" s="145"/>
      <c r="G41" s="6"/>
      <c r="H41" s="6"/>
      <c r="I41" s="146"/>
      <c r="J41" s="147"/>
      <c r="K41" s="148"/>
      <c r="L41" s="147"/>
      <c r="M41" s="6"/>
      <c r="N41" s="1"/>
      <c r="O41" s="1"/>
      <c r="P41" s="41"/>
      <c r="R41" s="62"/>
      <c r="S41" s="1"/>
      <c r="T41" s="1"/>
      <c r="U41" s="1"/>
      <c r="V41" s="1"/>
      <c r="W41" s="1"/>
      <c r="X41" s="1"/>
      <c r="Y41" s="1"/>
      <c r="Z41" s="1"/>
    </row>
    <row r="42" spans="1:38" ht="38.25" customHeight="1">
      <c r="A42" s="149" t="s">
        <v>16</v>
      </c>
      <c r="B42" s="149" t="s">
        <v>568</v>
      </c>
      <c r="C42" s="149"/>
      <c r="D42" s="91" t="s">
        <v>580</v>
      </c>
      <c r="E42" s="149" t="s">
        <v>581</v>
      </c>
      <c r="F42" s="149" t="s">
        <v>582</v>
      </c>
      <c r="G42" s="149" t="s">
        <v>604</v>
      </c>
      <c r="H42" s="149" t="s">
        <v>584</v>
      </c>
      <c r="I42" s="149" t="s">
        <v>585</v>
      </c>
      <c r="J42" s="106" t="s">
        <v>586</v>
      </c>
      <c r="K42" s="104" t="s">
        <v>605</v>
      </c>
      <c r="L42" s="150" t="s">
        <v>588</v>
      </c>
      <c r="M42" s="106" t="s">
        <v>589</v>
      </c>
      <c r="N42" s="103" t="s">
        <v>590</v>
      </c>
      <c r="O42" s="91" t="s">
        <v>591</v>
      </c>
      <c r="P42" s="41"/>
      <c r="Q42" s="1"/>
      <c r="R42" s="62"/>
      <c r="S42" s="62"/>
      <c r="T42" s="62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3.5" customHeight="1">
      <c r="A43" s="326">
        <v>1</v>
      </c>
      <c r="B43" s="327">
        <v>45128</v>
      </c>
      <c r="C43" s="328"/>
      <c r="D43" s="329" t="s">
        <v>114</v>
      </c>
      <c r="E43" s="330" t="s">
        <v>606</v>
      </c>
      <c r="F43" s="325">
        <v>134</v>
      </c>
      <c r="G43" s="331">
        <v>129.9</v>
      </c>
      <c r="H43" s="325">
        <v>134.75</v>
      </c>
      <c r="I43" s="325" t="s">
        <v>896</v>
      </c>
      <c r="J43" s="332" t="s">
        <v>921</v>
      </c>
      <c r="K43" s="332">
        <f t="shared" ref="K43:K44" si="14">H43-F43</f>
        <v>0.75</v>
      </c>
      <c r="L43" s="333">
        <f>(F43*-0.3)/100</f>
        <v>-0.40199999999999997</v>
      </c>
      <c r="M43" s="334">
        <f t="shared" ref="M43:M44" si="15">(K43+L43)/F43</f>
        <v>2.5970149253731344E-3</v>
      </c>
      <c r="N43" s="335" t="s">
        <v>616</v>
      </c>
      <c r="O43" s="336">
        <v>45142</v>
      </c>
      <c r="P43" s="41"/>
      <c r="Q43" s="259"/>
      <c r="R43" s="41" t="s">
        <v>595</v>
      </c>
      <c r="S43" s="41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</row>
    <row r="44" spans="1:38" ht="13.5" customHeight="1">
      <c r="A44" s="309">
        <v>2</v>
      </c>
      <c r="B44" s="292">
        <v>45135</v>
      </c>
      <c r="C44" s="310"/>
      <c r="D44" s="337" t="s">
        <v>905</v>
      </c>
      <c r="E44" s="312" t="s">
        <v>957</v>
      </c>
      <c r="F44" s="291">
        <v>9585</v>
      </c>
      <c r="G44" s="293">
        <v>9390</v>
      </c>
      <c r="H44" s="291">
        <v>9390</v>
      </c>
      <c r="I44" s="291" t="s">
        <v>906</v>
      </c>
      <c r="J44" s="313" t="s">
        <v>1085</v>
      </c>
      <c r="K44" s="313">
        <f t="shared" si="14"/>
        <v>-195</v>
      </c>
      <c r="L44" s="314">
        <f>(F44*-0.3)/100</f>
        <v>-28.754999999999999</v>
      </c>
      <c r="M44" s="315">
        <f t="shared" si="15"/>
        <v>-2.3344287949921751E-2</v>
      </c>
      <c r="N44" s="316" t="s">
        <v>607</v>
      </c>
      <c r="O44" s="317">
        <v>45148</v>
      </c>
      <c r="P44" s="41"/>
      <c r="Q44" s="259"/>
      <c r="R44" s="41" t="s">
        <v>595</v>
      </c>
      <c r="S44" s="41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</row>
    <row r="45" spans="1:38" ht="13.5" customHeight="1">
      <c r="A45" s="277">
        <v>3</v>
      </c>
      <c r="B45" s="254">
        <v>45135</v>
      </c>
      <c r="C45" s="278"/>
      <c r="D45" s="279" t="s">
        <v>907</v>
      </c>
      <c r="E45" s="280" t="s">
        <v>606</v>
      </c>
      <c r="F45" s="253">
        <v>1807.5</v>
      </c>
      <c r="G45" s="241">
        <v>1750</v>
      </c>
      <c r="H45" s="253">
        <v>1882.5</v>
      </c>
      <c r="I45" s="253" t="s">
        <v>908</v>
      </c>
      <c r="J45" s="114" t="s">
        <v>897</v>
      </c>
      <c r="K45" s="114">
        <f t="shared" ref="K45" si="16">H45-F45</f>
        <v>75</v>
      </c>
      <c r="L45" s="115">
        <f>(F45*-0.3)/100</f>
        <v>-5.4225000000000003</v>
      </c>
      <c r="M45" s="116">
        <f t="shared" ref="M45" si="17">(K45+L45)/F45</f>
        <v>3.8493775933609961E-2</v>
      </c>
      <c r="N45" s="261" t="s">
        <v>596</v>
      </c>
      <c r="O45" s="263">
        <v>45139</v>
      </c>
      <c r="P45" s="41"/>
      <c r="Q45" s="259"/>
      <c r="R45" s="41" t="s">
        <v>595</v>
      </c>
      <c r="S45" s="41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</row>
    <row r="46" spans="1:38" ht="13.5" customHeight="1">
      <c r="A46" s="277">
        <v>4</v>
      </c>
      <c r="B46" s="254">
        <v>45139</v>
      </c>
      <c r="C46" s="278"/>
      <c r="D46" s="279" t="s">
        <v>54</v>
      </c>
      <c r="E46" s="280" t="s">
        <v>606</v>
      </c>
      <c r="F46" s="253">
        <v>453</v>
      </c>
      <c r="G46" s="241">
        <v>440</v>
      </c>
      <c r="H46" s="253">
        <v>462.5</v>
      </c>
      <c r="I46" s="253" t="s">
        <v>920</v>
      </c>
      <c r="J46" s="114" t="s">
        <v>889</v>
      </c>
      <c r="K46" s="114">
        <f t="shared" ref="K46" si="18">H46-F46</f>
        <v>9.5</v>
      </c>
      <c r="L46" s="115">
        <f>(F46*-0.02)/100</f>
        <v>-9.06E-2</v>
      </c>
      <c r="M46" s="116">
        <f t="shared" ref="M46" si="19">(K46+L46)/F46</f>
        <v>2.0771302428256071E-2</v>
      </c>
      <c r="N46" s="261" t="s">
        <v>596</v>
      </c>
      <c r="O46" s="263">
        <v>45139</v>
      </c>
      <c r="P46" s="41"/>
      <c r="Q46" s="259"/>
      <c r="R46" s="41"/>
      <c r="S46" s="41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ht="13.5" customHeight="1">
      <c r="A47" s="309">
        <v>5</v>
      </c>
      <c r="B47" s="292">
        <v>45139</v>
      </c>
      <c r="C47" s="310"/>
      <c r="D47" s="311" t="s">
        <v>237</v>
      </c>
      <c r="E47" s="312" t="s">
        <v>957</v>
      </c>
      <c r="F47" s="291">
        <v>615</v>
      </c>
      <c r="G47" s="293">
        <v>594</v>
      </c>
      <c r="H47" s="291">
        <v>601</v>
      </c>
      <c r="I47" s="291" t="s">
        <v>956</v>
      </c>
      <c r="J47" s="313" t="s">
        <v>958</v>
      </c>
      <c r="K47" s="313">
        <f t="shared" ref="K47:K48" si="20">H47-F47</f>
        <v>-14</v>
      </c>
      <c r="L47" s="314">
        <f>(F47*-0.3)/100</f>
        <v>-1.845</v>
      </c>
      <c r="M47" s="315">
        <f t="shared" ref="M47:M48" si="21">(K47+L47)/F47</f>
        <v>-2.5764227642276424E-2</v>
      </c>
      <c r="N47" s="316" t="s">
        <v>607</v>
      </c>
      <c r="O47" s="317">
        <v>45141</v>
      </c>
      <c r="P47" s="41"/>
      <c r="Q47" s="259"/>
      <c r="R47" s="41"/>
      <c r="S47" s="41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ht="13.5" customHeight="1">
      <c r="A48" s="242">
        <v>6</v>
      </c>
      <c r="B48" s="243">
        <v>45148</v>
      </c>
      <c r="C48" s="244"/>
      <c r="D48" s="244" t="s">
        <v>1009</v>
      </c>
      <c r="E48" s="242" t="s">
        <v>606</v>
      </c>
      <c r="F48" s="242">
        <v>145</v>
      </c>
      <c r="G48" s="242">
        <v>140</v>
      </c>
      <c r="H48" s="245">
        <v>147.5</v>
      </c>
      <c r="I48" s="245" t="s">
        <v>1010</v>
      </c>
      <c r="J48" s="114" t="s">
        <v>1017</v>
      </c>
      <c r="K48" s="114">
        <f t="shared" si="20"/>
        <v>2.5</v>
      </c>
      <c r="L48" s="115">
        <f>(F48*-0.02)/100</f>
        <v>-2.8999999999999998E-2</v>
      </c>
      <c r="M48" s="116">
        <f t="shared" si="21"/>
        <v>1.7041379310344829E-2</v>
      </c>
      <c r="N48" s="261" t="s">
        <v>596</v>
      </c>
      <c r="O48" s="263">
        <v>45148</v>
      </c>
      <c r="Q48" s="259"/>
      <c r="R48" s="41"/>
      <c r="S48" s="41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 ht="13.5" customHeight="1">
      <c r="A49" s="242">
        <v>7</v>
      </c>
      <c r="B49" s="243">
        <v>45149</v>
      </c>
      <c r="C49" s="244"/>
      <c r="D49" s="244" t="s">
        <v>1009</v>
      </c>
      <c r="E49" s="242" t="s">
        <v>606</v>
      </c>
      <c r="F49" s="242">
        <v>144.5</v>
      </c>
      <c r="G49" s="242">
        <v>140</v>
      </c>
      <c r="H49" s="245">
        <v>149.5</v>
      </c>
      <c r="I49" s="245" t="s">
        <v>703</v>
      </c>
      <c r="J49" s="114" t="s">
        <v>1021</v>
      </c>
      <c r="K49" s="114">
        <f t="shared" ref="K49" si="22">H49-F49</f>
        <v>5</v>
      </c>
      <c r="L49" s="115">
        <f>(F49*-0.02)/100</f>
        <v>-2.8900000000000002E-2</v>
      </c>
      <c r="M49" s="116">
        <f t="shared" ref="M49" si="23">(K49+L49)/F49</f>
        <v>3.4402076124567471E-2</v>
      </c>
      <c r="N49" s="261" t="s">
        <v>596</v>
      </c>
      <c r="O49" s="263">
        <v>45149</v>
      </c>
      <c r="P49" s="41"/>
      <c r="Q49" s="259"/>
      <c r="R49" s="41"/>
      <c r="S49" s="41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</row>
    <row r="50" spans="1:38" ht="13.5" customHeight="1">
      <c r="A50" s="264">
        <v>8</v>
      </c>
      <c r="B50" s="248">
        <v>45152</v>
      </c>
      <c r="C50" s="265"/>
      <c r="D50" s="266" t="s">
        <v>1037</v>
      </c>
      <c r="E50" s="267" t="s">
        <v>606</v>
      </c>
      <c r="F50" s="247" t="s">
        <v>1038</v>
      </c>
      <c r="G50" s="249">
        <v>3540</v>
      </c>
      <c r="H50" s="247"/>
      <c r="I50" s="247" t="s">
        <v>1039</v>
      </c>
      <c r="J50" s="249" t="s">
        <v>594</v>
      </c>
      <c r="K50" s="249"/>
      <c r="L50" s="260"/>
      <c r="M50" s="268"/>
      <c r="N50" s="249"/>
      <c r="O50" s="269"/>
      <c r="P50" s="41"/>
      <c r="Q50" s="259"/>
      <c r="R50" s="41"/>
      <c r="S50" s="41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</row>
    <row r="51" spans="1:38" ht="13.5" customHeight="1">
      <c r="A51" s="242">
        <v>9</v>
      </c>
      <c r="B51" s="243">
        <v>45152</v>
      </c>
      <c r="C51" s="244"/>
      <c r="D51" s="244" t="s">
        <v>1009</v>
      </c>
      <c r="E51" s="242" t="s">
        <v>606</v>
      </c>
      <c r="F51" s="242">
        <v>143.75</v>
      </c>
      <c r="G51" s="242">
        <v>139.5</v>
      </c>
      <c r="H51" s="245">
        <v>147.5</v>
      </c>
      <c r="I51" s="245" t="s">
        <v>703</v>
      </c>
      <c r="J51" s="114" t="s">
        <v>971</v>
      </c>
      <c r="K51" s="114">
        <f t="shared" ref="K51" si="24">H51-F51</f>
        <v>3.75</v>
      </c>
      <c r="L51" s="115">
        <f>(F51*-0.02)/100</f>
        <v>-2.8750000000000001E-2</v>
      </c>
      <c r="M51" s="116">
        <f t="shared" ref="M51" si="25">(K51+L51)/F51</f>
        <v>2.588695652173913E-2</v>
      </c>
      <c r="N51" s="261" t="s">
        <v>596</v>
      </c>
      <c r="O51" s="263">
        <v>45152</v>
      </c>
      <c r="P51" s="41"/>
      <c r="Q51" s="259"/>
      <c r="R51" s="41"/>
      <c r="S51" s="41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</row>
    <row r="52" spans="1:38" ht="13.5" customHeight="1">
      <c r="A52" s="264"/>
      <c r="B52" s="248"/>
      <c r="C52" s="265"/>
      <c r="D52" s="266"/>
      <c r="E52" s="267"/>
      <c r="F52" s="247"/>
      <c r="G52" s="249"/>
      <c r="H52" s="247"/>
      <c r="I52" s="247"/>
      <c r="J52" s="249"/>
      <c r="K52" s="249"/>
      <c r="L52" s="260"/>
      <c r="M52" s="268"/>
      <c r="N52" s="249"/>
      <c r="O52" s="269"/>
      <c r="P52" s="41"/>
      <c r="Q52" s="259"/>
      <c r="R52" s="41"/>
      <c r="S52" s="41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</row>
    <row r="53" spans="1:38" ht="13.5" customHeight="1">
      <c r="A53" s="264"/>
      <c r="B53" s="248"/>
      <c r="C53" s="265"/>
      <c r="D53" s="266"/>
      <c r="E53" s="267"/>
      <c r="F53" s="247"/>
      <c r="G53" s="249"/>
      <c r="H53" s="247"/>
      <c r="I53" s="247"/>
      <c r="J53" s="249"/>
      <c r="K53" s="249"/>
      <c r="L53" s="260"/>
      <c r="M53" s="268"/>
      <c r="N53" s="249"/>
      <c r="O53" s="269"/>
      <c r="P53" s="41"/>
      <c r="Q53" s="259"/>
      <c r="R53" s="41"/>
      <c r="S53" s="41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</row>
    <row r="55" spans="1:38" ht="44.25" customHeight="1">
      <c r="A55" s="130" t="s">
        <v>597</v>
      </c>
      <c r="B55" s="151"/>
      <c r="C55" s="151"/>
      <c r="D55" s="1"/>
      <c r="E55" s="6"/>
      <c r="F55" s="6"/>
      <c r="G55" s="6"/>
      <c r="H55" s="6" t="s">
        <v>609</v>
      </c>
      <c r="I55" s="6"/>
      <c r="J55" s="6"/>
      <c r="K55" s="126"/>
      <c r="L55" s="152"/>
      <c r="M55" s="126"/>
      <c r="N55" s="127"/>
      <c r="O55" s="126"/>
      <c r="P55" s="4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36" t="s">
        <v>598</v>
      </c>
      <c r="B56" s="130"/>
      <c r="C56" s="130"/>
      <c r="D56" s="130"/>
      <c r="E56" s="41"/>
      <c r="F56" s="137" t="s">
        <v>599</v>
      </c>
      <c r="G56" s="62"/>
      <c r="H56" s="41"/>
      <c r="I56" s="62"/>
      <c r="J56" s="6"/>
      <c r="K56" s="153"/>
      <c r="L56" s="154"/>
      <c r="M56" s="6"/>
      <c r="N56" s="120"/>
      <c r="O56" s="155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36"/>
      <c r="B57" s="130"/>
      <c r="C57" s="130"/>
      <c r="D57" s="130"/>
      <c r="E57" s="6"/>
      <c r="F57" s="137" t="s">
        <v>602</v>
      </c>
      <c r="G57" s="62"/>
      <c r="H57" s="41"/>
      <c r="I57" s="62"/>
      <c r="J57" s="6"/>
      <c r="K57" s="153"/>
      <c r="L57" s="154"/>
      <c r="M57" s="6"/>
      <c r="N57" s="120"/>
      <c r="O57" s="155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30"/>
      <c r="B58" s="130"/>
      <c r="C58" s="130"/>
      <c r="D58" s="130"/>
      <c r="E58" s="6"/>
      <c r="F58" s="6"/>
      <c r="G58" s="6"/>
      <c r="H58" s="6"/>
      <c r="I58" s="6"/>
      <c r="J58" s="142"/>
      <c r="K58" s="139"/>
      <c r="L58" s="140"/>
      <c r="M58" s="6"/>
      <c r="N58" s="143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6" t="s">
        <v>610</v>
      </c>
      <c r="B59" s="156"/>
      <c r="C59" s="156"/>
      <c r="D59" s="156"/>
      <c r="E59" s="6"/>
      <c r="F59" s="6"/>
      <c r="G59" s="6"/>
      <c r="H59" s="6"/>
      <c r="I59" s="6"/>
      <c r="J59" s="6"/>
      <c r="K59" s="6"/>
      <c r="L59" s="6"/>
      <c r="M59" s="6"/>
      <c r="N59" s="6"/>
      <c r="O59" s="24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104" t="s">
        <v>16</v>
      </c>
      <c r="B60" s="104" t="s">
        <v>568</v>
      </c>
      <c r="C60" s="104"/>
      <c r="D60" s="105" t="s">
        <v>580</v>
      </c>
      <c r="E60" s="104" t="s">
        <v>581</v>
      </c>
      <c r="F60" s="104" t="s">
        <v>582</v>
      </c>
      <c r="G60" s="104" t="s">
        <v>604</v>
      </c>
      <c r="H60" s="104" t="s">
        <v>584</v>
      </c>
      <c r="I60" s="287" t="s">
        <v>585</v>
      </c>
      <c r="J60" s="290" t="s">
        <v>586</v>
      </c>
      <c r="K60" s="288" t="s">
        <v>611</v>
      </c>
      <c r="L60" s="106" t="s">
        <v>588</v>
      </c>
      <c r="M60" s="157" t="s">
        <v>612</v>
      </c>
      <c r="N60" s="104" t="s">
        <v>613</v>
      </c>
      <c r="O60" s="103" t="s">
        <v>590</v>
      </c>
      <c r="P60" s="105" t="s">
        <v>591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297">
        <v>1</v>
      </c>
      <c r="B61" s="302">
        <v>45138</v>
      </c>
      <c r="C61" s="303"/>
      <c r="D61" s="303" t="s">
        <v>909</v>
      </c>
      <c r="E61" s="297" t="s">
        <v>606</v>
      </c>
      <c r="F61" s="297">
        <v>2015.5</v>
      </c>
      <c r="G61" s="297">
        <v>1990</v>
      </c>
      <c r="H61" s="304">
        <v>1990</v>
      </c>
      <c r="I61" s="305" t="s">
        <v>910</v>
      </c>
      <c r="J61" s="306" t="s">
        <v>928</v>
      </c>
      <c r="K61" s="297">
        <f t="shared" ref="K61" si="26">H61-F61</f>
        <v>-25.5</v>
      </c>
      <c r="L61" s="307">
        <f t="shared" ref="L61:L69" si="27">(H61*N61)*0.03%</f>
        <v>298.5</v>
      </c>
      <c r="M61" s="299">
        <f t="shared" ref="M61" si="28">(K61*N61)-L61</f>
        <v>-13048.5</v>
      </c>
      <c r="N61" s="297">
        <v>500</v>
      </c>
      <c r="O61" s="304" t="s">
        <v>607</v>
      </c>
      <c r="P61" s="308">
        <v>45140</v>
      </c>
      <c r="Q61" s="159"/>
      <c r="R61" s="62" t="s">
        <v>608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60"/>
      <c r="AG61" s="161"/>
      <c r="AH61" s="159"/>
      <c r="AI61" s="159"/>
      <c r="AJ61" s="160"/>
      <c r="AK61" s="160"/>
      <c r="AL61" s="160"/>
    </row>
    <row r="62" spans="1:38" ht="12.75" customHeight="1">
      <c r="A62" s="242">
        <v>2</v>
      </c>
      <c r="B62" s="243">
        <v>45138</v>
      </c>
      <c r="C62" s="244"/>
      <c r="D62" s="244" t="s">
        <v>911</v>
      </c>
      <c r="E62" s="242" t="s">
        <v>606</v>
      </c>
      <c r="F62" s="242">
        <v>174.5</v>
      </c>
      <c r="G62" s="242">
        <v>171</v>
      </c>
      <c r="H62" s="245">
        <v>175.25</v>
      </c>
      <c r="I62" s="245" t="s">
        <v>912</v>
      </c>
      <c r="J62" s="289" t="s">
        <v>921</v>
      </c>
      <c r="K62" s="112">
        <f t="shared" ref="K62:K63" si="29">H62-F62</f>
        <v>0.75</v>
      </c>
      <c r="L62" s="115">
        <f t="shared" si="27"/>
        <v>178.755</v>
      </c>
      <c r="M62" s="158">
        <f t="shared" ref="M62:M63" si="30">(K62*N62)-L62</f>
        <v>2371.2449999999999</v>
      </c>
      <c r="N62" s="112">
        <v>3400</v>
      </c>
      <c r="O62" s="114" t="s">
        <v>596</v>
      </c>
      <c r="P62" s="113">
        <v>45139</v>
      </c>
      <c r="Q62" s="159"/>
      <c r="R62" s="62" t="s">
        <v>595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60"/>
      <c r="AG62" s="161"/>
      <c r="AH62" s="159"/>
      <c r="AI62" s="159"/>
      <c r="AJ62" s="160"/>
      <c r="AK62" s="160"/>
      <c r="AL62" s="160"/>
    </row>
    <row r="63" spans="1:38" ht="12.75" customHeight="1">
      <c r="A63" s="297">
        <v>3</v>
      </c>
      <c r="B63" s="302">
        <v>45138</v>
      </c>
      <c r="C63" s="303"/>
      <c r="D63" s="303" t="s">
        <v>913</v>
      </c>
      <c r="E63" s="297" t="s">
        <v>606</v>
      </c>
      <c r="F63" s="297">
        <v>2545</v>
      </c>
      <c r="G63" s="297">
        <v>2495</v>
      </c>
      <c r="H63" s="304">
        <v>2495</v>
      </c>
      <c r="I63" s="305" t="s">
        <v>914</v>
      </c>
      <c r="J63" s="306" t="s">
        <v>929</v>
      </c>
      <c r="K63" s="297">
        <f t="shared" si="29"/>
        <v>-50</v>
      </c>
      <c r="L63" s="307">
        <f t="shared" si="27"/>
        <v>187.12499999999997</v>
      </c>
      <c r="M63" s="299">
        <f t="shared" si="30"/>
        <v>-12687.125</v>
      </c>
      <c r="N63" s="297">
        <v>250</v>
      </c>
      <c r="O63" s="304" t="s">
        <v>607</v>
      </c>
      <c r="P63" s="308">
        <v>45140</v>
      </c>
      <c r="Q63" s="159"/>
      <c r="R63" s="62" t="s">
        <v>608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0"/>
      <c r="AG63" s="161"/>
      <c r="AH63" s="159"/>
      <c r="AI63" s="159"/>
      <c r="AJ63" s="160"/>
      <c r="AK63" s="160"/>
      <c r="AL63" s="160"/>
    </row>
    <row r="64" spans="1:38" ht="12.75" customHeight="1">
      <c r="A64" s="242">
        <v>4</v>
      </c>
      <c r="B64" s="243">
        <v>45141</v>
      </c>
      <c r="C64" s="244"/>
      <c r="D64" s="244" t="s">
        <v>943</v>
      </c>
      <c r="E64" s="242" t="s">
        <v>606</v>
      </c>
      <c r="F64" s="242">
        <v>319</v>
      </c>
      <c r="G64" s="242">
        <v>313</v>
      </c>
      <c r="H64" s="245">
        <v>320.5</v>
      </c>
      <c r="I64" s="245" t="s">
        <v>946</v>
      </c>
      <c r="J64" s="289" t="s">
        <v>953</v>
      </c>
      <c r="K64" s="112">
        <f t="shared" ref="K64:K65" si="31">H64-F64</f>
        <v>1.5</v>
      </c>
      <c r="L64" s="115">
        <f t="shared" si="27"/>
        <v>192.29999999999998</v>
      </c>
      <c r="M64" s="158">
        <f t="shared" ref="M64:M65" si="32">(K64*N64)-L64</f>
        <v>2807.7</v>
      </c>
      <c r="N64" s="112">
        <v>2000</v>
      </c>
      <c r="O64" s="114" t="s">
        <v>596</v>
      </c>
      <c r="P64" s="113">
        <v>45141</v>
      </c>
      <c r="Q64" s="159"/>
      <c r="R64" s="62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0"/>
      <c r="AG64" s="161"/>
      <c r="AH64" s="159"/>
      <c r="AI64" s="159"/>
      <c r="AJ64" s="160"/>
      <c r="AK64" s="160"/>
      <c r="AL64" s="160"/>
    </row>
    <row r="65" spans="1:38" ht="12.75" customHeight="1">
      <c r="A65" s="297">
        <v>5</v>
      </c>
      <c r="B65" s="302">
        <v>45142</v>
      </c>
      <c r="C65" s="303"/>
      <c r="D65" s="303" t="s">
        <v>959</v>
      </c>
      <c r="E65" s="297" t="s">
        <v>606</v>
      </c>
      <c r="F65" s="297">
        <v>2027.5</v>
      </c>
      <c r="G65" s="297">
        <v>1990</v>
      </c>
      <c r="H65" s="304">
        <v>1990</v>
      </c>
      <c r="I65" s="305" t="s">
        <v>960</v>
      </c>
      <c r="J65" s="306" t="s">
        <v>990</v>
      </c>
      <c r="K65" s="297">
        <f t="shared" si="31"/>
        <v>-37.5</v>
      </c>
      <c r="L65" s="307">
        <f t="shared" si="27"/>
        <v>208.95</v>
      </c>
      <c r="M65" s="299">
        <f t="shared" si="32"/>
        <v>-13333.95</v>
      </c>
      <c r="N65" s="297">
        <v>350</v>
      </c>
      <c r="O65" s="304" t="s">
        <v>607</v>
      </c>
      <c r="P65" s="308">
        <v>45146</v>
      </c>
      <c r="Q65" s="159"/>
      <c r="R65" s="62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0"/>
      <c r="AG65" s="161"/>
      <c r="AH65" s="159"/>
      <c r="AI65" s="159"/>
      <c r="AJ65" s="160"/>
      <c r="AK65" s="160"/>
      <c r="AL65" s="160"/>
    </row>
    <row r="66" spans="1:38" ht="12.75" customHeight="1">
      <c r="A66" s="242">
        <v>6</v>
      </c>
      <c r="B66" s="243">
        <v>45142</v>
      </c>
      <c r="C66" s="244"/>
      <c r="D66" s="244" t="s">
        <v>961</v>
      </c>
      <c r="E66" s="242" t="s">
        <v>606</v>
      </c>
      <c r="F66" s="242">
        <v>474</v>
      </c>
      <c r="G66" s="242">
        <v>468</v>
      </c>
      <c r="H66" s="245">
        <v>478.5</v>
      </c>
      <c r="I66" s="245" t="s">
        <v>962</v>
      </c>
      <c r="J66" s="289" t="s">
        <v>963</v>
      </c>
      <c r="K66" s="112">
        <f t="shared" ref="K66:K67" si="33">H66-F66</f>
        <v>4.5</v>
      </c>
      <c r="L66" s="115">
        <f t="shared" si="27"/>
        <v>258.39</v>
      </c>
      <c r="M66" s="158">
        <f t="shared" ref="M66:M67" si="34">(K66*N66)-L66</f>
        <v>7841.61</v>
      </c>
      <c r="N66" s="112">
        <v>1800</v>
      </c>
      <c r="O66" s="114" t="s">
        <v>596</v>
      </c>
      <c r="P66" s="113">
        <v>45142</v>
      </c>
      <c r="Q66" s="159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2.75" customHeight="1">
      <c r="A67" s="242">
        <v>7</v>
      </c>
      <c r="B67" s="243">
        <v>45142</v>
      </c>
      <c r="C67" s="244"/>
      <c r="D67" s="244" t="s">
        <v>943</v>
      </c>
      <c r="E67" s="242" t="s">
        <v>606</v>
      </c>
      <c r="F67" s="242">
        <v>320.5</v>
      </c>
      <c r="G67" s="242">
        <v>313</v>
      </c>
      <c r="H67" s="245">
        <v>324.25</v>
      </c>
      <c r="I67" s="245" t="s">
        <v>964</v>
      </c>
      <c r="J67" s="289" t="s">
        <v>971</v>
      </c>
      <c r="K67" s="112">
        <f t="shared" si="33"/>
        <v>3.75</v>
      </c>
      <c r="L67" s="115">
        <f t="shared" si="27"/>
        <v>194.54999999999998</v>
      </c>
      <c r="M67" s="158">
        <f t="shared" si="34"/>
        <v>7305.45</v>
      </c>
      <c r="N67" s="112">
        <v>2000</v>
      </c>
      <c r="O67" s="114" t="s">
        <v>596</v>
      </c>
      <c r="P67" s="113">
        <v>45145</v>
      </c>
      <c r="Q67" s="159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0"/>
      <c r="AG67" s="161"/>
      <c r="AH67" s="159"/>
      <c r="AI67" s="159"/>
      <c r="AJ67" s="160"/>
      <c r="AK67" s="160"/>
      <c r="AL67" s="160"/>
    </row>
    <row r="68" spans="1:38" ht="12.75" customHeight="1">
      <c r="A68" s="242">
        <v>8</v>
      </c>
      <c r="B68" s="243">
        <v>45145</v>
      </c>
      <c r="C68" s="244"/>
      <c r="D68" s="244" t="s">
        <v>961</v>
      </c>
      <c r="E68" s="242" t="s">
        <v>606</v>
      </c>
      <c r="F68" s="242">
        <v>472.5</v>
      </c>
      <c r="G68" s="242">
        <v>467</v>
      </c>
      <c r="H68" s="245">
        <v>478</v>
      </c>
      <c r="I68" s="245" t="s">
        <v>962</v>
      </c>
      <c r="J68" s="289" t="s">
        <v>972</v>
      </c>
      <c r="K68" s="112">
        <f t="shared" ref="K68" si="35">H68-F68</f>
        <v>5.5</v>
      </c>
      <c r="L68" s="115">
        <f t="shared" si="27"/>
        <v>258.12</v>
      </c>
      <c r="M68" s="158">
        <f t="shared" ref="M68" si="36">(K68*N68)-L68</f>
        <v>9641.8799999999992</v>
      </c>
      <c r="N68" s="112">
        <v>1800</v>
      </c>
      <c r="O68" s="114" t="s">
        <v>596</v>
      </c>
      <c r="P68" s="113">
        <v>45145</v>
      </c>
      <c r="Q68" s="159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2.75" customHeight="1">
      <c r="A69" s="242">
        <v>9</v>
      </c>
      <c r="B69" s="243">
        <v>45145</v>
      </c>
      <c r="C69" s="244"/>
      <c r="D69" s="244" t="s">
        <v>973</v>
      </c>
      <c r="E69" s="242" t="s">
        <v>606</v>
      </c>
      <c r="F69" s="242">
        <v>689</v>
      </c>
      <c r="G69" s="242">
        <v>677</v>
      </c>
      <c r="H69" s="245">
        <v>697</v>
      </c>
      <c r="I69" s="245" t="s">
        <v>974</v>
      </c>
      <c r="J69" s="289" t="s">
        <v>975</v>
      </c>
      <c r="K69" s="112">
        <f t="shared" ref="K69:K71" si="37">H69-F69</f>
        <v>8</v>
      </c>
      <c r="L69" s="115">
        <f t="shared" si="27"/>
        <v>209.1</v>
      </c>
      <c r="M69" s="158">
        <f t="shared" ref="M69:M71" si="38">(K69*N69)-L69</f>
        <v>7790.9</v>
      </c>
      <c r="N69" s="112">
        <v>1000</v>
      </c>
      <c r="O69" s="114" t="s">
        <v>596</v>
      </c>
      <c r="P69" s="113">
        <v>45145</v>
      </c>
      <c r="Q69" s="159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60"/>
      <c r="AG69" s="161"/>
      <c r="AH69" s="159"/>
      <c r="AI69" s="159"/>
      <c r="AJ69" s="160"/>
      <c r="AK69" s="160"/>
      <c r="AL69" s="160"/>
    </row>
    <row r="70" spans="1:38" ht="15" customHeight="1">
      <c r="A70" s="297">
        <v>10</v>
      </c>
      <c r="B70" s="302">
        <v>45146</v>
      </c>
      <c r="C70" s="303"/>
      <c r="D70" s="303" t="s">
        <v>978</v>
      </c>
      <c r="E70" s="297" t="s">
        <v>606</v>
      </c>
      <c r="F70" s="297" t="s">
        <v>993</v>
      </c>
      <c r="G70" s="297">
        <v>497</v>
      </c>
      <c r="H70" s="304">
        <v>497</v>
      </c>
      <c r="I70" s="305" t="s">
        <v>979</v>
      </c>
      <c r="J70" s="306" t="s">
        <v>994</v>
      </c>
      <c r="K70" s="297">
        <f t="shared" si="37"/>
        <v>-10</v>
      </c>
      <c r="L70" s="307">
        <f t="shared" ref="L70:L71" si="39">(H70*N70)*0.03%</f>
        <v>186.37499999999997</v>
      </c>
      <c r="M70" s="299">
        <f t="shared" si="38"/>
        <v>-12686.375</v>
      </c>
      <c r="N70" s="297">
        <v>1250</v>
      </c>
      <c r="O70" s="304" t="s">
        <v>607</v>
      </c>
      <c r="P70" s="308">
        <v>45147</v>
      </c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</row>
    <row r="71" spans="1:38" ht="12.75" customHeight="1">
      <c r="A71" s="242">
        <v>11</v>
      </c>
      <c r="B71" s="243">
        <v>45146</v>
      </c>
      <c r="C71" s="244"/>
      <c r="D71" s="244" t="s">
        <v>986</v>
      </c>
      <c r="E71" s="242" t="s">
        <v>606</v>
      </c>
      <c r="F71" s="242">
        <v>4287</v>
      </c>
      <c r="G71" s="242">
        <v>4225</v>
      </c>
      <c r="H71" s="245">
        <v>4327.5</v>
      </c>
      <c r="I71" s="245" t="s">
        <v>987</v>
      </c>
      <c r="J71" s="289" t="s">
        <v>1008</v>
      </c>
      <c r="K71" s="112">
        <f t="shared" si="37"/>
        <v>40.5</v>
      </c>
      <c r="L71" s="115">
        <f t="shared" si="39"/>
        <v>259.64999999999998</v>
      </c>
      <c r="M71" s="158">
        <f t="shared" si="38"/>
        <v>7840.35</v>
      </c>
      <c r="N71" s="112">
        <v>200</v>
      </c>
      <c r="O71" s="114" t="s">
        <v>596</v>
      </c>
      <c r="P71" s="113">
        <v>45148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2.75" customHeight="1">
      <c r="A72" s="242">
        <v>12</v>
      </c>
      <c r="B72" s="243">
        <v>45147</v>
      </c>
      <c r="C72" s="244"/>
      <c r="D72" s="244" t="s">
        <v>998</v>
      </c>
      <c r="E72" s="242" t="s">
        <v>606</v>
      </c>
      <c r="F72" s="242">
        <v>4530</v>
      </c>
      <c r="G72" s="242">
        <v>4480</v>
      </c>
      <c r="H72" s="245">
        <v>4567.5</v>
      </c>
      <c r="I72" s="245" t="s">
        <v>999</v>
      </c>
      <c r="J72" s="289" t="s">
        <v>1007</v>
      </c>
      <c r="K72" s="112">
        <f t="shared" ref="K72" si="40">H72-F72</f>
        <v>37.5</v>
      </c>
      <c r="L72" s="115">
        <f t="shared" ref="L72" si="41">(H72*N72)*0.03%</f>
        <v>342.56249999999994</v>
      </c>
      <c r="M72" s="158">
        <f t="shared" ref="M72" si="42">(K72*N72)-L72</f>
        <v>9032.4375</v>
      </c>
      <c r="N72" s="112">
        <v>250</v>
      </c>
      <c r="O72" s="114" t="s">
        <v>596</v>
      </c>
      <c r="P72" s="113">
        <v>45148</v>
      </c>
      <c r="Q72" s="159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60"/>
      <c r="AG72" s="161"/>
      <c r="AH72" s="159"/>
      <c r="AI72" s="159"/>
      <c r="AJ72" s="160"/>
      <c r="AK72" s="160"/>
      <c r="AL72" s="160"/>
    </row>
    <row r="73" spans="1:38" ht="12.75" customHeight="1">
      <c r="A73" s="242">
        <v>13</v>
      </c>
      <c r="B73" s="243">
        <v>45148</v>
      </c>
      <c r="C73" s="244"/>
      <c r="D73" s="244" t="s">
        <v>1014</v>
      </c>
      <c r="E73" s="242" t="s">
        <v>606</v>
      </c>
      <c r="F73" s="242">
        <v>24015</v>
      </c>
      <c r="G73" s="242">
        <v>23700</v>
      </c>
      <c r="H73" s="245">
        <v>24220</v>
      </c>
      <c r="I73" s="245" t="s">
        <v>1015</v>
      </c>
      <c r="J73" s="289" t="s">
        <v>1027</v>
      </c>
      <c r="K73" s="112">
        <f t="shared" ref="K73" si="43">H73-F73</f>
        <v>205</v>
      </c>
      <c r="L73" s="115">
        <f t="shared" ref="L73" si="44">(H73*N73)*0.03%</f>
        <v>290.64</v>
      </c>
      <c r="M73" s="158">
        <f t="shared" ref="M73" si="45">(K73*N73)-L73</f>
        <v>7909.36</v>
      </c>
      <c r="N73" s="112">
        <v>40</v>
      </c>
      <c r="O73" s="114" t="s">
        <v>596</v>
      </c>
      <c r="P73" s="113">
        <v>45149</v>
      </c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4" spans="1:38" ht="12.75" customHeight="1">
      <c r="A74" s="242">
        <v>14</v>
      </c>
      <c r="B74" s="243">
        <v>45148</v>
      </c>
      <c r="C74" s="244"/>
      <c r="D74" s="244" t="s">
        <v>986</v>
      </c>
      <c r="E74" s="242" t="s">
        <v>606</v>
      </c>
      <c r="F74" s="242">
        <v>4255</v>
      </c>
      <c r="G74" s="242">
        <v>4195</v>
      </c>
      <c r="H74" s="245">
        <v>4295</v>
      </c>
      <c r="I74" s="245" t="s">
        <v>1016</v>
      </c>
      <c r="J74" s="289" t="s">
        <v>643</v>
      </c>
      <c r="K74" s="112">
        <f t="shared" ref="K74" si="46">H74-F74</f>
        <v>40</v>
      </c>
      <c r="L74" s="115">
        <f t="shared" ref="L74" si="47">(H74*N74)*0.03%</f>
        <v>257.7</v>
      </c>
      <c r="M74" s="158">
        <f t="shared" ref="M74" si="48">(K74*N74)-L74</f>
        <v>7742.3</v>
      </c>
      <c r="N74" s="112">
        <v>200</v>
      </c>
      <c r="O74" s="114" t="s">
        <v>596</v>
      </c>
      <c r="P74" s="113">
        <v>45149</v>
      </c>
      <c r="Q74" s="159"/>
      <c r="R74" s="62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60"/>
      <c r="AG74" s="161"/>
      <c r="AH74" s="159"/>
      <c r="AI74" s="159"/>
      <c r="AJ74" s="160"/>
      <c r="AK74" s="160"/>
      <c r="AL74" s="160"/>
    </row>
    <row r="75" spans="1:38" ht="12.75" customHeight="1">
      <c r="A75" s="242">
        <v>15</v>
      </c>
      <c r="B75" s="243">
        <v>45152</v>
      </c>
      <c r="C75" s="244"/>
      <c r="D75" s="244" t="s">
        <v>986</v>
      </c>
      <c r="E75" s="242" t="s">
        <v>606</v>
      </c>
      <c r="F75" s="242">
        <v>4175</v>
      </c>
      <c r="G75" s="242">
        <v>4105</v>
      </c>
      <c r="H75" s="245">
        <v>4222.5</v>
      </c>
      <c r="I75" s="245" t="s">
        <v>1040</v>
      </c>
      <c r="J75" s="289" t="s">
        <v>618</v>
      </c>
      <c r="K75" s="112">
        <f t="shared" ref="K75" si="49">H75-F75</f>
        <v>47.5</v>
      </c>
      <c r="L75" s="115">
        <f t="shared" ref="L75" si="50">(H75*N75)*0.03%</f>
        <v>253.34999999999997</v>
      </c>
      <c r="M75" s="158">
        <f t="shared" ref="M75" si="51">(K75*N75)-L75</f>
        <v>9246.65</v>
      </c>
      <c r="N75" s="112">
        <v>200</v>
      </c>
      <c r="O75" s="114" t="s">
        <v>596</v>
      </c>
      <c r="P75" s="113">
        <v>45152</v>
      </c>
      <c r="Q75" s="159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60"/>
      <c r="AG75" s="161"/>
      <c r="AH75" s="159"/>
      <c r="AI75" s="159"/>
      <c r="AJ75" s="160"/>
      <c r="AK75" s="160"/>
      <c r="AL75" s="160"/>
    </row>
    <row r="76" spans="1:38" ht="12.75" customHeight="1">
      <c r="A76" s="107">
        <v>16</v>
      </c>
      <c r="B76" s="162">
        <v>45152</v>
      </c>
      <c r="C76" s="163"/>
      <c r="D76" s="163" t="s">
        <v>1054</v>
      </c>
      <c r="E76" s="107" t="s">
        <v>606</v>
      </c>
      <c r="F76" s="107" t="s">
        <v>1055</v>
      </c>
      <c r="G76" s="107">
        <v>440</v>
      </c>
      <c r="H76" s="109"/>
      <c r="I76" s="109" t="s">
        <v>1056</v>
      </c>
      <c r="J76" s="246" t="s">
        <v>594</v>
      </c>
      <c r="K76" s="107"/>
      <c r="L76" s="110"/>
      <c r="M76" s="164"/>
      <c r="N76" s="107"/>
      <c r="O76" s="109"/>
      <c r="P76" s="108"/>
      <c r="Q76" s="159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60"/>
      <c r="AG76" s="161"/>
      <c r="AH76" s="159"/>
      <c r="AI76" s="159"/>
      <c r="AJ76" s="160"/>
      <c r="AK76" s="160"/>
      <c r="AL76" s="160"/>
    </row>
    <row r="77" spans="1:38" ht="12.75" customHeight="1">
      <c r="A77" s="107"/>
      <c r="B77" s="162"/>
      <c r="C77" s="163"/>
      <c r="D77" s="163"/>
      <c r="E77" s="107"/>
      <c r="F77" s="107"/>
      <c r="G77" s="107"/>
      <c r="H77" s="109"/>
      <c r="I77" s="109"/>
      <c r="J77" s="246"/>
      <c r="K77" s="107"/>
      <c r="L77" s="110"/>
      <c r="M77" s="164"/>
      <c r="N77" s="107"/>
      <c r="O77" s="109"/>
      <c r="P77" s="108"/>
      <c r="Q77" s="159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60"/>
      <c r="AG77" s="161"/>
      <c r="AH77" s="159"/>
      <c r="AI77" s="159"/>
      <c r="AJ77" s="160"/>
      <c r="AK77" s="160"/>
      <c r="AL77" s="160"/>
    </row>
    <row r="78" spans="1:38" ht="12.75" customHeight="1">
      <c r="A78" s="107"/>
      <c r="B78" s="162"/>
      <c r="C78" s="163"/>
      <c r="D78" s="163"/>
      <c r="E78" s="107"/>
      <c r="F78" s="107"/>
      <c r="G78" s="107"/>
      <c r="H78" s="109"/>
      <c r="I78" s="109"/>
      <c r="J78" s="246"/>
      <c r="K78" s="107"/>
      <c r="L78" s="110"/>
      <c r="M78" s="164"/>
      <c r="N78" s="107"/>
      <c r="O78" s="109"/>
      <c r="P78" s="108"/>
      <c r="Q78" s="159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60"/>
      <c r="AG78" s="161"/>
      <c r="AH78" s="159"/>
      <c r="AI78" s="159"/>
      <c r="AJ78" s="160"/>
      <c r="AK78" s="160"/>
      <c r="AL78" s="160"/>
    </row>
    <row r="80" spans="1:38" ht="12.75" customHeight="1">
      <c r="A80" s="160"/>
      <c r="B80" s="165"/>
      <c r="C80" s="159"/>
      <c r="D80" s="159"/>
      <c r="E80" s="160"/>
      <c r="F80" s="160"/>
      <c r="G80" s="160"/>
      <c r="H80" s="166"/>
      <c r="I80" s="166"/>
      <c r="J80" s="166"/>
      <c r="K80" s="159"/>
      <c r="L80" s="160"/>
      <c r="M80" s="160"/>
      <c r="N80" s="160"/>
      <c r="O80" s="166"/>
      <c r="P80" s="166"/>
      <c r="Q80" s="159"/>
      <c r="R80" s="62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60"/>
      <c r="AG80" s="161"/>
      <c r="AH80" s="159"/>
      <c r="AI80" s="159"/>
      <c r="AJ80" s="160"/>
      <c r="AK80" s="160"/>
      <c r="AL80" s="160"/>
    </row>
    <row r="81" spans="1:38">
      <c r="A81" s="167" t="s">
        <v>614</v>
      </c>
      <c r="B81" s="167"/>
      <c r="C81" s="167"/>
      <c r="D81" s="167"/>
      <c r="E81" s="168"/>
      <c r="F81" s="123"/>
      <c r="G81" s="123"/>
      <c r="H81" s="123"/>
      <c r="I81" s="123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>
      <c r="A82" s="104" t="s">
        <v>16</v>
      </c>
      <c r="B82" s="104" t="s">
        <v>568</v>
      </c>
      <c r="C82" s="104"/>
      <c r="D82" s="105" t="s">
        <v>580</v>
      </c>
      <c r="E82" s="104" t="s">
        <v>581</v>
      </c>
      <c r="F82" s="104" t="s">
        <v>582</v>
      </c>
      <c r="G82" s="104" t="s">
        <v>604</v>
      </c>
      <c r="H82" s="104" t="s">
        <v>584</v>
      </c>
      <c r="I82" s="104" t="s">
        <v>585</v>
      </c>
      <c r="J82" s="103" t="s">
        <v>586</v>
      </c>
      <c r="K82" s="103" t="s">
        <v>615</v>
      </c>
      <c r="L82" s="106" t="s">
        <v>588</v>
      </c>
      <c r="M82" s="157" t="s">
        <v>612</v>
      </c>
      <c r="N82" s="104" t="s">
        <v>613</v>
      </c>
      <c r="O82" s="104" t="s">
        <v>590</v>
      </c>
      <c r="P82" s="105" t="s">
        <v>591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5" customHeight="1">
      <c r="A83" s="291">
        <v>1</v>
      </c>
      <c r="B83" s="292">
        <v>45139</v>
      </c>
      <c r="C83" s="293"/>
      <c r="D83" s="294" t="s">
        <v>916</v>
      </c>
      <c r="E83" s="293" t="s">
        <v>606</v>
      </c>
      <c r="F83" s="295" t="s">
        <v>951</v>
      </c>
      <c r="G83" s="293">
        <v>8</v>
      </c>
      <c r="H83" s="293">
        <v>10</v>
      </c>
      <c r="I83" s="293" t="s">
        <v>881</v>
      </c>
      <c r="J83" s="296" t="s">
        <v>952</v>
      </c>
      <c r="K83" s="297">
        <f t="shared" ref="K83" si="52">H83-F83</f>
        <v>-7</v>
      </c>
      <c r="L83" s="298">
        <v>50</v>
      </c>
      <c r="M83" s="299">
        <f>(K83*N83)-50</f>
        <v>-3900</v>
      </c>
      <c r="N83" s="297">
        <v>550</v>
      </c>
      <c r="O83" s="300" t="s">
        <v>607</v>
      </c>
      <c r="P83" s="301">
        <v>45141</v>
      </c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</row>
    <row r="84" spans="1:38" ht="15" customHeight="1">
      <c r="A84" s="291">
        <v>2</v>
      </c>
      <c r="B84" s="292">
        <v>45139</v>
      </c>
      <c r="C84" s="293"/>
      <c r="D84" s="294" t="s">
        <v>917</v>
      </c>
      <c r="E84" s="293" t="s">
        <v>606</v>
      </c>
      <c r="F84" s="295" t="s">
        <v>892</v>
      </c>
      <c r="G84" s="293">
        <v>0</v>
      </c>
      <c r="H84" s="293">
        <v>6</v>
      </c>
      <c r="I84" s="293" t="s">
        <v>918</v>
      </c>
      <c r="J84" s="296" t="s">
        <v>926</v>
      </c>
      <c r="K84" s="297">
        <f t="shared" ref="K84" si="53">H84-F84</f>
        <v>-23</v>
      </c>
      <c r="L84" s="298">
        <v>50</v>
      </c>
      <c r="M84" s="299">
        <f t="shared" ref="M84:M86" si="54">(K84*N84)-50</f>
        <v>-970</v>
      </c>
      <c r="N84" s="297">
        <v>40</v>
      </c>
      <c r="O84" s="300" t="s">
        <v>607</v>
      </c>
      <c r="P84" s="301">
        <v>45139</v>
      </c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</row>
    <row r="85" spans="1:38" ht="15" customHeight="1">
      <c r="A85" s="291">
        <v>3</v>
      </c>
      <c r="B85" s="292">
        <v>45139</v>
      </c>
      <c r="C85" s="293"/>
      <c r="D85" s="294" t="s">
        <v>922</v>
      </c>
      <c r="E85" s="293" t="s">
        <v>606</v>
      </c>
      <c r="F85" s="295" t="s">
        <v>934</v>
      </c>
      <c r="G85" s="293">
        <v>2.8</v>
      </c>
      <c r="H85" s="293">
        <v>2.8</v>
      </c>
      <c r="I85" s="293" t="s">
        <v>924</v>
      </c>
      <c r="J85" s="296" t="s">
        <v>935</v>
      </c>
      <c r="K85" s="297">
        <f t="shared" ref="K85:K86" si="55">H85-F85</f>
        <v>-2.0499999999999998</v>
      </c>
      <c r="L85" s="298">
        <v>50</v>
      </c>
      <c r="M85" s="299">
        <f t="shared" si="54"/>
        <v>-3124.9999999999995</v>
      </c>
      <c r="N85" s="297">
        <v>1500</v>
      </c>
      <c r="O85" s="300" t="s">
        <v>607</v>
      </c>
      <c r="P85" s="301">
        <v>45140</v>
      </c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</row>
    <row r="86" spans="1:38" ht="15" customHeight="1">
      <c r="A86" s="291">
        <v>4</v>
      </c>
      <c r="B86" s="292">
        <v>45139</v>
      </c>
      <c r="C86" s="293"/>
      <c r="D86" s="294" t="s">
        <v>923</v>
      </c>
      <c r="E86" s="293" t="s">
        <v>606</v>
      </c>
      <c r="F86" s="295" t="s">
        <v>949</v>
      </c>
      <c r="G86" s="293">
        <v>27</v>
      </c>
      <c r="H86" s="293">
        <v>29</v>
      </c>
      <c r="I86" s="293" t="s">
        <v>879</v>
      </c>
      <c r="J86" s="296" t="s">
        <v>950</v>
      </c>
      <c r="K86" s="297">
        <f t="shared" si="55"/>
        <v>-19</v>
      </c>
      <c r="L86" s="298">
        <v>50</v>
      </c>
      <c r="M86" s="299">
        <f t="shared" si="54"/>
        <v>-4800</v>
      </c>
      <c r="N86" s="297">
        <v>250</v>
      </c>
      <c r="O86" s="300" t="s">
        <v>607</v>
      </c>
      <c r="P86" s="301">
        <v>45141</v>
      </c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</row>
    <row r="87" spans="1:38" ht="15" customHeight="1">
      <c r="A87" s="253">
        <v>5</v>
      </c>
      <c r="B87" s="254">
        <v>45140</v>
      </c>
      <c r="C87" s="241"/>
      <c r="D87" s="319" t="s">
        <v>931</v>
      </c>
      <c r="E87" s="241" t="s">
        <v>606</v>
      </c>
      <c r="F87" s="320" t="s">
        <v>933</v>
      </c>
      <c r="G87" s="241">
        <v>18</v>
      </c>
      <c r="H87" s="241">
        <v>59</v>
      </c>
      <c r="I87" s="241" t="s">
        <v>932</v>
      </c>
      <c r="J87" s="321" t="s">
        <v>815</v>
      </c>
      <c r="K87" s="242">
        <f t="shared" ref="K87" si="56">H87-F87</f>
        <v>9</v>
      </c>
      <c r="L87" s="242">
        <v>50</v>
      </c>
      <c r="M87" s="322">
        <f t="shared" ref="M87:M92" si="57">(K87*N87)-50</f>
        <v>400</v>
      </c>
      <c r="N87" s="242">
        <v>50</v>
      </c>
      <c r="O87" s="323" t="s">
        <v>596</v>
      </c>
      <c r="P87" s="324">
        <v>45140</v>
      </c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</row>
    <row r="88" spans="1:38" ht="15" customHeight="1">
      <c r="A88" s="253">
        <v>6</v>
      </c>
      <c r="B88" s="254">
        <v>45141</v>
      </c>
      <c r="C88" s="241"/>
      <c r="D88" s="319" t="s">
        <v>938</v>
      </c>
      <c r="E88" s="241" t="s">
        <v>606</v>
      </c>
      <c r="F88" s="320" t="s">
        <v>940</v>
      </c>
      <c r="G88" s="241">
        <v>70</v>
      </c>
      <c r="H88" s="241">
        <v>137.5</v>
      </c>
      <c r="I88" s="241" t="s">
        <v>939</v>
      </c>
      <c r="J88" s="321" t="s">
        <v>941</v>
      </c>
      <c r="K88" s="242">
        <f t="shared" ref="K88:K89" si="58">H88-F88</f>
        <v>20</v>
      </c>
      <c r="L88" s="242">
        <v>50</v>
      </c>
      <c r="M88" s="322">
        <f t="shared" si="57"/>
        <v>750</v>
      </c>
      <c r="N88" s="242">
        <v>40</v>
      </c>
      <c r="O88" s="323" t="s">
        <v>596</v>
      </c>
      <c r="P88" s="324">
        <v>45141</v>
      </c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</row>
    <row r="89" spans="1:38" ht="15" customHeight="1">
      <c r="A89" s="291">
        <v>7</v>
      </c>
      <c r="B89" s="292">
        <v>45141</v>
      </c>
      <c r="C89" s="293"/>
      <c r="D89" s="294" t="s">
        <v>938</v>
      </c>
      <c r="E89" s="293" t="s">
        <v>606</v>
      </c>
      <c r="F89" s="295" t="s">
        <v>947</v>
      </c>
      <c r="G89" s="293">
        <v>55</v>
      </c>
      <c r="H89" s="293">
        <v>55</v>
      </c>
      <c r="I89" s="293" t="s">
        <v>944</v>
      </c>
      <c r="J89" s="296" t="s">
        <v>948</v>
      </c>
      <c r="K89" s="297">
        <f t="shared" si="58"/>
        <v>-47.5</v>
      </c>
      <c r="L89" s="298">
        <v>50</v>
      </c>
      <c r="M89" s="299">
        <f t="shared" si="57"/>
        <v>-1950</v>
      </c>
      <c r="N89" s="297">
        <v>40</v>
      </c>
      <c r="O89" s="300" t="s">
        <v>607</v>
      </c>
      <c r="P89" s="301">
        <v>45141</v>
      </c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</row>
    <row r="90" spans="1:38" ht="15" customHeight="1">
      <c r="A90" s="291">
        <v>8</v>
      </c>
      <c r="B90" s="292">
        <v>45141</v>
      </c>
      <c r="C90" s="293"/>
      <c r="D90" s="294" t="s">
        <v>942</v>
      </c>
      <c r="E90" s="293" t="s">
        <v>606</v>
      </c>
      <c r="F90" s="295" t="s">
        <v>954</v>
      </c>
      <c r="G90" s="293">
        <v>0</v>
      </c>
      <c r="H90" s="293">
        <v>0</v>
      </c>
      <c r="I90" s="293" t="s">
        <v>945</v>
      </c>
      <c r="J90" s="296" t="s">
        <v>955</v>
      </c>
      <c r="K90" s="297">
        <f t="shared" ref="K90:K91" si="59">H90-F90</f>
        <v>-31</v>
      </c>
      <c r="L90" s="298">
        <v>50</v>
      </c>
      <c r="M90" s="299">
        <f t="shared" si="57"/>
        <v>-1600</v>
      </c>
      <c r="N90" s="297">
        <v>50</v>
      </c>
      <c r="O90" s="300" t="s">
        <v>607</v>
      </c>
      <c r="P90" s="301">
        <v>45141</v>
      </c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</row>
    <row r="91" spans="1:38" ht="15" customHeight="1">
      <c r="A91" s="253">
        <v>10</v>
      </c>
      <c r="B91" s="254">
        <v>45146</v>
      </c>
      <c r="C91" s="241"/>
      <c r="D91" s="319" t="s">
        <v>980</v>
      </c>
      <c r="E91" s="241" t="s">
        <v>606</v>
      </c>
      <c r="F91" s="320" t="s">
        <v>991</v>
      </c>
      <c r="G91" s="241">
        <v>65</v>
      </c>
      <c r="H91" s="241">
        <v>130</v>
      </c>
      <c r="I91" s="241" t="s">
        <v>981</v>
      </c>
      <c r="J91" s="321" t="s">
        <v>992</v>
      </c>
      <c r="K91" s="242">
        <f t="shared" si="59"/>
        <v>23.5</v>
      </c>
      <c r="L91" s="242">
        <v>50</v>
      </c>
      <c r="M91" s="322">
        <f t="shared" si="57"/>
        <v>2887.5</v>
      </c>
      <c r="N91" s="242">
        <v>125</v>
      </c>
      <c r="O91" s="323" t="s">
        <v>596</v>
      </c>
      <c r="P91" s="324">
        <v>45147</v>
      </c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</row>
    <row r="92" spans="1:38" ht="15" customHeight="1">
      <c r="A92" s="253">
        <v>11</v>
      </c>
      <c r="B92" s="254">
        <v>45146</v>
      </c>
      <c r="C92" s="241"/>
      <c r="D92" s="319" t="s">
        <v>982</v>
      </c>
      <c r="E92" s="241" t="s">
        <v>606</v>
      </c>
      <c r="F92" s="320" t="s">
        <v>984</v>
      </c>
      <c r="G92" s="241">
        <v>0</v>
      </c>
      <c r="H92" s="241">
        <v>22.5</v>
      </c>
      <c r="I92" s="241" t="s">
        <v>983</v>
      </c>
      <c r="J92" s="321" t="s">
        <v>985</v>
      </c>
      <c r="K92" s="242">
        <f t="shared" ref="K92:K93" si="60">H92-F92</f>
        <v>10.5</v>
      </c>
      <c r="L92" s="242">
        <v>50</v>
      </c>
      <c r="M92" s="322">
        <f t="shared" si="57"/>
        <v>370</v>
      </c>
      <c r="N92" s="242">
        <v>40</v>
      </c>
      <c r="O92" s="323" t="s">
        <v>596</v>
      </c>
      <c r="P92" s="324">
        <v>45146</v>
      </c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91">
        <v>12</v>
      </c>
      <c r="B93" s="292">
        <v>45147</v>
      </c>
      <c r="C93" s="293"/>
      <c r="D93" s="294" t="s">
        <v>996</v>
      </c>
      <c r="E93" s="293" t="s">
        <v>606</v>
      </c>
      <c r="F93" s="295" t="s">
        <v>1011</v>
      </c>
      <c r="G93" s="293">
        <v>99</v>
      </c>
      <c r="H93" s="293">
        <v>118</v>
      </c>
      <c r="I93" s="293" t="s">
        <v>997</v>
      </c>
      <c r="J93" s="296" t="s">
        <v>1019</v>
      </c>
      <c r="K93" s="297">
        <f t="shared" si="60"/>
        <v>-28</v>
      </c>
      <c r="L93" s="298">
        <v>50</v>
      </c>
      <c r="M93" s="299">
        <f t="shared" ref="M93:M94" si="61">(K93*N93)-50</f>
        <v>-2850</v>
      </c>
      <c r="N93" s="297">
        <v>100</v>
      </c>
      <c r="O93" s="300" t="s">
        <v>607</v>
      </c>
      <c r="P93" s="301">
        <v>45148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15" customHeight="1">
      <c r="A94" s="253">
        <v>13</v>
      </c>
      <c r="B94" s="254">
        <v>45147</v>
      </c>
      <c r="C94" s="241"/>
      <c r="D94" s="319" t="s">
        <v>1000</v>
      </c>
      <c r="E94" s="241" t="s">
        <v>606</v>
      </c>
      <c r="F94" s="320" t="s">
        <v>1012</v>
      </c>
      <c r="G94" s="241">
        <v>25</v>
      </c>
      <c r="H94" s="241">
        <v>51</v>
      </c>
      <c r="I94" s="241" t="s">
        <v>1001</v>
      </c>
      <c r="J94" s="321" t="s">
        <v>1013</v>
      </c>
      <c r="K94" s="242">
        <f t="shared" ref="K94" si="62">H94-F94</f>
        <v>7</v>
      </c>
      <c r="L94" s="242">
        <v>50</v>
      </c>
      <c r="M94" s="322">
        <f t="shared" si="61"/>
        <v>1700</v>
      </c>
      <c r="N94" s="242">
        <v>250</v>
      </c>
      <c r="O94" s="323" t="s">
        <v>596</v>
      </c>
      <c r="P94" s="324">
        <v>45148</v>
      </c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15" customHeight="1">
      <c r="A95" s="253">
        <v>14</v>
      </c>
      <c r="B95" s="254">
        <v>45149</v>
      </c>
      <c r="C95" s="241"/>
      <c r="D95" s="319" t="s">
        <v>1023</v>
      </c>
      <c r="E95" s="241" t="s">
        <v>606</v>
      </c>
      <c r="F95" s="320" t="s">
        <v>1025</v>
      </c>
      <c r="G95" s="241">
        <v>78</v>
      </c>
      <c r="H95" s="241">
        <v>125</v>
      </c>
      <c r="I95" s="241" t="s">
        <v>1024</v>
      </c>
      <c r="J95" s="321" t="s">
        <v>1026</v>
      </c>
      <c r="K95" s="242">
        <f t="shared" ref="K95" si="63">H95-F95</f>
        <v>19</v>
      </c>
      <c r="L95" s="242">
        <v>50</v>
      </c>
      <c r="M95" s="322">
        <f t="shared" ref="M95" si="64">(K95*N95)-50</f>
        <v>3275</v>
      </c>
      <c r="N95" s="242">
        <v>175</v>
      </c>
      <c r="O95" s="323" t="s">
        <v>596</v>
      </c>
      <c r="P95" s="324">
        <v>45149</v>
      </c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</row>
    <row r="96" spans="1:38" ht="15" customHeight="1">
      <c r="A96" s="253">
        <v>15</v>
      </c>
      <c r="B96" s="254">
        <v>45149</v>
      </c>
      <c r="C96" s="241"/>
      <c r="D96" s="319" t="s">
        <v>1028</v>
      </c>
      <c r="E96" s="241" t="s">
        <v>606</v>
      </c>
      <c r="F96" s="320" t="s">
        <v>1029</v>
      </c>
      <c r="G96" s="241">
        <v>19</v>
      </c>
      <c r="H96" s="241">
        <v>80</v>
      </c>
      <c r="I96" s="241" t="s">
        <v>1030</v>
      </c>
      <c r="J96" s="321" t="s">
        <v>617</v>
      </c>
      <c r="K96" s="242">
        <f t="shared" ref="K96" si="65">H96-F96</f>
        <v>21</v>
      </c>
      <c r="L96" s="242">
        <v>50</v>
      </c>
      <c r="M96" s="322">
        <f t="shared" ref="M96" si="66">(K96*N96)-50</f>
        <v>790</v>
      </c>
      <c r="N96" s="242">
        <v>40</v>
      </c>
      <c r="O96" s="323" t="s">
        <v>596</v>
      </c>
      <c r="P96" s="324">
        <v>45149</v>
      </c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15" customHeight="1">
      <c r="A97" s="253">
        <v>16</v>
      </c>
      <c r="B97" s="254">
        <v>45152</v>
      </c>
      <c r="C97" s="241"/>
      <c r="D97" s="319" t="s">
        <v>1043</v>
      </c>
      <c r="E97" s="241" t="s">
        <v>606</v>
      </c>
      <c r="F97" s="320" t="s">
        <v>1089</v>
      </c>
      <c r="G97" s="241">
        <v>65</v>
      </c>
      <c r="H97" s="241">
        <v>114</v>
      </c>
      <c r="I97" s="241" t="s">
        <v>1024</v>
      </c>
      <c r="J97" s="321" t="s">
        <v>1090</v>
      </c>
      <c r="K97" s="242">
        <f t="shared" ref="K97" si="67">H97-F97</f>
        <v>17.5</v>
      </c>
      <c r="L97" s="242">
        <v>50</v>
      </c>
      <c r="M97" s="322">
        <f t="shared" ref="M97" si="68">(K97*N97)-50</f>
        <v>2575</v>
      </c>
      <c r="N97" s="242">
        <v>150</v>
      </c>
      <c r="O97" s="323" t="s">
        <v>596</v>
      </c>
      <c r="P97" s="324">
        <v>45154</v>
      </c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</row>
    <row r="98" spans="1:38" ht="15" customHeight="1">
      <c r="A98" s="253">
        <v>17</v>
      </c>
      <c r="B98" s="254">
        <v>45152</v>
      </c>
      <c r="C98" s="241"/>
      <c r="D98" s="319" t="s">
        <v>1045</v>
      </c>
      <c r="E98" s="241" t="s">
        <v>606</v>
      </c>
      <c r="F98" s="320" t="s">
        <v>1047</v>
      </c>
      <c r="G98" s="241">
        <v>0</v>
      </c>
      <c r="H98" s="241">
        <v>41</v>
      </c>
      <c r="I98" s="241" t="s">
        <v>1046</v>
      </c>
      <c r="J98" s="321" t="s">
        <v>1048</v>
      </c>
      <c r="K98" s="242">
        <f t="shared" ref="K98:K100" si="69">H98-F98</f>
        <v>18.5</v>
      </c>
      <c r="L98" s="242">
        <v>50</v>
      </c>
      <c r="M98" s="322">
        <f t="shared" ref="M98:M100" si="70">(K98*N98)-50</f>
        <v>690</v>
      </c>
      <c r="N98" s="242">
        <v>40</v>
      </c>
      <c r="O98" s="323" t="s">
        <v>596</v>
      </c>
      <c r="P98" s="324">
        <v>45152</v>
      </c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</row>
    <row r="99" spans="1:38" ht="15" customHeight="1">
      <c r="A99" s="358">
        <v>18</v>
      </c>
      <c r="B99" s="356">
        <v>45152</v>
      </c>
      <c r="C99" s="293"/>
      <c r="D99" s="294" t="s">
        <v>1049</v>
      </c>
      <c r="E99" s="293" t="s">
        <v>606</v>
      </c>
      <c r="F99" s="295" t="s">
        <v>1051</v>
      </c>
      <c r="G99" s="293">
        <v>0</v>
      </c>
      <c r="H99" s="293">
        <v>0</v>
      </c>
      <c r="I99" s="354" t="s">
        <v>918</v>
      </c>
      <c r="J99" s="354" t="s">
        <v>1052</v>
      </c>
      <c r="K99" s="291">
        <f t="shared" si="69"/>
        <v>-6</v>
      </c>
      <c r="L99" s="298">
        <v>50</v>
      </c>
      <c r="M99" s="339">
        <f t="shared" si="70"/>
        <v>-290</v>
      </c>
      <c r="N99" s="291">
        <v>40</v>
      </c>
      <c r="O99" s="300" t="s">
        <v>607</v>
      </c>
      <c r="P99" s="301">
        <v>45152</v>
      </c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</row>
    <row r="100" spans="1:38" ht="15" customHeight="1">
      <c r="A100" s="359"/>
      <c r="B100" s="357"/>
      <c r="C100" s="293"/>
      <c r="D100" s="294" t="s">
        <v>1050</v>
      </c>
      <c r="E100" s="293" t="s">
        <v>606</v>
      </c>
      <c r="F100" s="295" t="s">
        <v>951</v>
      </c>
      <c r="G100" s="293">
        <v>0</v>
      </c>
      <c r="H100" s="293">
        <v>3.5</v>
      </c>
      <c r="I100" s="355"/>
      <c r="J100" s="355"/>
      <c r="K100" s="291">
        <f t="shared" si="69"/>
        <v>-13.5</v>
      </c>
      <c r="L100" s="298">
        <v>50</v>
      </c>
      <c r="M100" s="339">
        <f t="shared" si="70"/>
        <v>-590</v>
      </c>
      <c r="N100" s="291">
        <v>40</v>
      </c>
      <c r="O100" s="300" t="s">
        <v>607</v>
      </c>
      <c r="P100" s="301">
        <v>45152</v>
      </c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</row>
    <row r="101" spans="1:38" ht="15" customHeight="1">
      <c r="A101" s="253">
        <v>19</v>
      </c>
      <c r="B101" s="254">
        <v>45152</v>
      </c>
      <c r="C101" s="241"/>
      <c r="D101" s="319" t="s">
        <v>1053</v>
      </c>
      <c r="E101" s="241" t="s">
        <v>606</v>
      </c>
      <c r="F101" s="320" t="s">
        <v>1088</v>
      </c>
      <c r="G101" s="241">
        <v>2.5</v>
      </c>
      <c r="H101" s="241">
        <v>5.75</v>
      </c>
      <c r="I101" s="241" t="s">
        <v>1087</v>
      </c>
      <c r="J101" s="321" t="s">
        <v>816</v>
      </c>
      <c r="K101" s="242">
        <f t="shared" ref="K101" si="71">H101-F101</f>
        <v>1</v>
      </c>
      <c r="L101" s="242">
        <v>50</v>
      </c>
      <c r="M101" s="322">
        <f t="shared" ref="M101" si="72">(K101*N101)-50</f>
        <v>1750</v>
      </c>
      <c r="N101" s="242">
        <v>1800</v>
      </c>
      <c r="O101" s="323" t="s">
        <v>596</v>
      </c>
      <c r="P101" s="324">
        <v>45154</v>
      </c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15" customHeight="1">
      <c r="A102" s="247">
        <v>20</v>
      </c>
      <c r="B102" s="248">
        <v>45154</v>
      </c>
      <c r="C102" s="249"/>
      <c r="D102" s="273" t="s">
        <v>1091</v>
      </c>
      <c r="E102" s="249" t="s">
        <v>606</v>
      </c>
      <c r="F102" s="274" t="s">
        <v>1092</v>
      </c>
      <c r="G102" s="249">
        <v>30</v>
      </c>
      <c r="H102" s="249"/>
      <c r="I102" s="249" t="s">
        <v>1001</v>
      </c>
      <c r="J102" s="249" t="s">
        <v>594</v>
      </c>
      <c r="K102" s="247"/>
      <c r="L102" s="275"/>
      <c r="M102" s="276"/>
      <c r="N102" s="247"/>
      <c r="O102" s="249"/>
      <c r="P102" s="248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</row>
    <row r="103" spans="1:38" ht="15" customHeight="1">
      <c r="A103" s="253">
        <v>21</v>
      </c>
      <c r="B103" s="254">
        <v>45154</v>
      </c>
      <c r="C103" s="241"/>
      <c r="D103" s="319" t="s">
        <v>1096</v>
      </c>
      <c r="E103" s="241" t="s">
        <v>606</v>
      </c>
      <c r="F103" s="320" t="s">
        <v>1097</v>
      </c>
      <c r="G103" s="241">
        <v>49</v>
      </c>
      <c r="H103" s="241">
        <v>112</v>
      </c>
      <c r="I103" s="241" t="s">
        <v>944</v>
      </c>
      <c r="J103" s="321" t="s">
        <v>1098</v>
      </c>
      <c r="K103" s="242">
        <f t="shared" ref="K103" si="73">H103-F103</f>
        <v>16.5</v>
      </c>
      <c r="L103" s="242">
        <v>50</v>
      </c>
      <c r="M103" s="322">
        <f t="shared" ref="M103" si="74">(K103*N103)-50</f>
        <v>2012.5</v>
      </c>
      <c r="N103" s="242">
        <v>125</v>
      </c>
      <c r="O103" s="323" t="s">
        <v>596</v>
      </c>
      <c r="P103" s="324">
        <v>45154</v>
      </c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</row>
    <row r="104" spans="1:38" ht="15" customHeight="1">
      <c r="A104" s="247"/>
      <c r="B104" s="248"/>
      <c r="C104" s="249"/>
      <c r="D104" s="273"/>
      <c r="E104" s="249"/>
      <c r="F104" s="274"/>
      <c r="G104" s="249"/>
      <c r="H104" s="249"/>
      <c r="I104" s="249"/>
      <c r="J104" s="249"/>
      <c r="K104" s="247"/>
      <c r="L104" s="275"/>
      <c r="M104" s="276"/>
      <c r="N104" s="247"/>
      <c r="O104" s="249"/>
      <c r="P104" s="248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</row>
    <row r="105" spans="1:38" ht="15" customHeight="1">
      <c r="A105" s="247"/>
      <c r="B105" s="248"/>
      <c r="C105" s="249"/>
      <c r="D105" s="273"/>
      <c r="E105" s="249"/>
      <c r="F105" s="274"/>
      <c r="G105" s="249"/>
      <c r="H105" s="249"/>
      <c r="I105" s="249"/>
      <c r="J105" s="249"/>
      <c r="K105" s="247"/>
      <c r="L105" s="275"/>
      <c r="M105" s="276"/>
      <c r="N105" s="247"/>
      <c r="O105" s="249"/>
      <c r="P105" s="248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</row>
    <row r="106" spans="1:38" ht="38.25" customHeight="1">
      <c r="A106" s="102" t="s">
        <v>620</v>
      </c>
      <c r="B106" s="169"/>
      <c r="C106" s="169"/>
      <c r="D106" s="170"/>
      <c r="E106" s="145"/>
      <c r="F106" s="6"/>
      <c r="G106" s="6"/>
      <c r="H106" s="146"/>
      <c r="I106" s="171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</row>
    <row r="107" spans="1:38" ht="38.25">
      <c r="A107" s="103" t="s">
        <v>16</v>
      </c>
      <c r="B107" s="104" t="s">
        <v>568</v>
      </c>
      <c r="C107" s="104"/>
      <c r="D107" s="105" t="s">
        <v>580</v>
      </c>
      <c r="E107" s="104" t="s">
        <v>581</v>
      </c>
      <c r="F107" s="104" t="s">
        <v>582</v>
      </c>
      <c r="G107" s="104" t="s">
        <v>583</v>
      </c>
      <c r="H107" s="104" t="s">
        <v>584</v>
      </c>
      <c r="I107" s="104" t="s">
        <v>585</v>
      </c>
      <c r="J107" s="103" t="s">
        <v>586</v>
      </c>
      <c r="K107" s="149" t="s">
        <v>605</v>
      </c>
      <c r="L107" s="150" t="s">
        <v>588</v>
      </c>
      <c r="M107" s="106" t="s">
        <v>589</v>
      </c>
      <c r="N107" s="104" t="s">
        <v>590</v>
      </c>
      <c r="O107" s="105" t="s">
        <v>591</v>
      </c>
      <c r="P107" s="104" t="s">
        <v>592</v>
      </c>
      <c r="Q107" s="41"/>
      <c r="R107" s="6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</row>
    <row r="108" spans="1:38" ht="14.25" customHeight="1">
      <c r="A108" s="107">
        <v>1</v>
      </c>
      <c r="B108" s="108">
        <v>44840</v>
      </c>
      <c r="C108" s="163"/>
      <c r="D108" s="163" t="s">
        <v>621</v>
      </c>
      <c r="E108" s="107" t="s">
        <v>606</v>
      </c>
      <c r="F108" s="107" t="s">
        <v>622</v>
      </c>
      <c r="G108" s="107">
        <v>1220</v>
      </c>
      <c r="H108" s="107"/>
      <c r="I108" s="107" t="s">
        <v>623</v>
      </c>
      <c r="J108" s="109" t="s">
        <v>594</v>
      </c>
      <c r="K108" s="109"/>
      <c r="L108" s="110"/>
      <c r="M108" s="172"/>
      <c r="N108" s="109"/>
      <c r="O108" s="109"/>
      <c r="P108" s="110"/>
      <c r="Q108" s="41"/>
      <c r="R108" s="41" t="s">
        <v>595</v>
      </c>
      <c r="S108" s="41"/>
      <c r="T108" s="1"/>
      <c r="U108" s="1"/>
      <c r="V108" s="1"/>
      <c r="W108" s="1"/>
      <c r="X108" s="1"/>
      <c r="Y108" s="1"/>
      <c r="Z108" s="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</row>
    <row r="109" spans="1:38" ht="14.25" customHeight="1">
      <c r="A109" s="326">
        <v>2</v>
      </c>
      <c r="B109" s="327">
        <v>45071</v>
      </c>
      <c r="C109" s="328"/>
      <c r="D109" s="329" t="s">
        <v>279</v>
      </c>
      <c r="E109" s="330" t="s">
        <v>606</v>
      </c>
      <c r="F109" s="325">
        <v>286</v>
      </c>
      <c r="G109" s="331">
        <v>267</v>
      </c>
      <c r="H109" s="325">
        <v>287</v>
      </c>
      <c r="I109" s="325" t="s">
        <v>625</v>
      </c>
      <c r="J109" s="332" t="s">
        <v>816</v>
      </c>
      <c r="K109" s="332">
        <f t="shared" ref="K109" si="75">H109-F109</f>
        <v>1</v>
      </c>
      <c r="L109" s="333">
        <f>(F109*-0.3)/100</f>
        <v>-0.85799999999999998</v>
      </c>
      <c r="M109" s="334">
        <f t="shared" ref="M109" si="76">(K109+L109)/F109</f>
        <v>4.9650349650349655E-4</v>
      </c>
      <c r="N109" s="335" t="s">
        <v>616</v>
      </c>
      <c r="O109" s="336">
        <v>45146</v>
      </c>
      <c r="P109" s="108"/>
      <c r="Q109" s="41"/>
      <c r="R109" s="41" t="s">
        <v>595</v>
      </c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</row>
    <row r="110" spans="1:38" ht="14.25" customHeight="1">
      <c r="A110" s="107">
        <v>3</v>
      </c>
      <c r="B110" s="108">
        <v>45152</v>
      </c>
      <c r="C110" s="163"/>
      <c r="D110" s="163" t="s">
        <v>1041</v>
      </c>
      <c r="E110" s="107" t="s">
        <v>606</v>
      </c>
      <c r="F110" s="107" t="s">
        <v>1042</v>
      </c>
      <c r="G110" s="107">
        <v>209</v>
      </c>
      <c r="H110" s="107"/>
      <c r="I110" s="107" t="s">
        <v>1099</v>
      </c>
      <c r="J110" s="109" t="s">
        <v>594</v>
      </c>
      <c r="K110" s="109"/>
      <c r="L110" s="110"/>
      <c r="M110" s="111"/>
      <c r="N110" s="246"/>
      <c r="O110" s="252"/>
      <c r="P110" s="108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</row>
    <row r="111" spans="1:38" ht="14.25" customHeight="1">
      <c r="A111" s="107"/>
      <c r="B111" s="108"/>
      <c r="C111" s="163"/>
      <c r="D111" s="163"/>
      <c r="E111" s="107"/>
      <c r="F111" s="107"/>
      <c r="G111" s="107"/>
      <c r="H111" s="107"/>
      <c r="I111" s="107"/>
      <c r="J111" s="109"/>
      <c r="K111" s="109"/>
      <c r="L111" s="110"/>
      <c r="M111" s="111"/>
      <c r="N111" s="246"/>
      <c r="O111" s="252"/>
      <c r="P111" s="108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</row>
    <row r="112" spans="1:38" ht="12.75" customHeight="1">
      <c r="A112" s="107"/>
      <c r="B112" s="108"/>
      <c r="C112" s="163"/>
      <c r="D112" s="163"/>
      <c r="E112" s="107"/>
      <c r="F112" s="107"/>
      <c r="G112" s="107"/>
      <c r="H112" s="107"/>
      <c r="I112" s="107"/>
      <c r="J112" s="109"/>
      <c r="K112" s="109"/>
      <c r="L112" s="110"/>
      <c r="M112" s="172"/>
      <c r="N112" s="109"/>
      <c r="O112" s="109"/>
      <c r="P112" s="108"/>
      <c r="R112" s="6"/>
      <c r="S112" s="1"/>
      <c r="T112" s="1"/>
      <c r="U112" s="1"/>
      <c r="V112" s="1"/>
      <c r="W112" s="1"/>
      <c r="X112" s="1"/>
      <c r="Y112" s="1"/>
    </row>
    <row r="113" spans="1:26" ht="12.75" customHeight="1">
      <c r="A113" s="130" t="s">
        <v>597</v>
      </c>
      <c r="B113" s="130"/>
      <c r="C113" s="130"/>
      <c r="D113" s="130"/>
      <c r="E113" s="41"/>
      <c r="F113" s="137" t="s">
        <v>599</v>
      </c>
      <c r="G113" s="62"/>
      <c r="H113" s="62"/>
      <c r="I113" s="62"/>
      <c r="J113" s="6"/>
      <c r="K113" s="153"/>
      <c r="L113" s="154"/>
      <c r="M113" s="6"/>
      <c r="N113" s="120"/>
      <c r="O113" s="173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36" t="s">
        <v>598</v>
      </c>
      <c r="B114" s="130"/>
      <c r="C114" s="130"/>
      <c r="D114" s="130"/>
      <c r="E114" s="6"/>
      <c r="F114" s="137" t="s">
        <v>602</v>
      </c>
      <c r="G114" s="6"/>
      <c r="H114" s="6" t="s">
        <v>626</v>
      </c>
      <c r="I114" s="6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36"/>
      <c r="B115" s="130"/>
      <c r="C115" s="130"/>
      <c r="D115" s="130"/>
      <c r="E115" s="6"/>
      <c r="F115" s="137"/>
      <c r="G115" s="6"/>
      <c r="H115" s="6"/>
      <c r="I115" s="6"/>
      <c r="J115" s="1"/>
      <c r="K115" s="6"/>
      <c r="L115" s="6"/>
      <c r="M115" s="6"/>
      <c r="N115" s="1"/>
      <c r="O115" s="1"/>
      <c r="Q115" s="1"/>
      <c r="R115" s="62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36"/>
      <c r="B116" s="130"/>
      <c r="C116" s="130"/>
      <c r="D116" s="130"/>
      <c r="E116" s="6"/>
      <c r="F116" s="137"/>
      <c r="G116" s="62"/>
      <c r="H116" s="41"/>
      <c r="I116" s="62"/>
      <c r="J116" s="6"/>
      <c r="K116" s="153"/>
      <c r="L116" s="154"/>
      <c r="M116" s="6"/>
      <c r="N116" s="120"/>
      <c r="O116" s="155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36"/>
      <c r="B117" s="130"/>
      <c r="C117" s="130"/>
      <c r="D117" s="130"/>
      <c r="E117" s="6"/>
      <c r="F117" s="137"/>
      <c r="G117" s="62"/>
      <c r="H117" s="41"/>
      <c r="I117" s="62"/>
      <c r="J117" s="6"/>
      <c r="K117" s="153"/>
      <c r="L117" s="154"/>
      <c r="M117" s="6"/>
      <c r="N117" s="120"/>
      <c r="O117" s="155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36"/>
      <c r="B118" s="130"/>
      <c r="C118" s="130"/>
      <c r="D118" s="130"/>
      <c r="E118" s="6"/>
      <c r="F118" s="137"/>
      <c r="G118" s="62"/>
      <c r="H118" s="41"/>
      <c r="I118" s="62"/>
      <c r="J118" s="6"/>
      <c r="K118" s="153"/>
      <c r="L118" s="154"/>
      <c r="M118" s="6"/>
      <c r="N118" s="120"/>
      <c r="O118" s="155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36"/>
      <c r="B119" s="130"/>
      <c r="C119" s="130"/>
      <c r="D119" s="130"/>
      <c r="E119" s="6"/>
      <c r="F119" s="137"/>
      <c r="G119" s="62"/>
      <c r="H119" s="41"/>
      <c r="I119" s="62"/>
      <c r="J119" s="6"/>
      <c r="K119" s="153"/>
      <c r="L119" s="154"/>
      <c r="M119" s="6"/>
      <c r="N119" s="120"/>
      <c r="O119" s="155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36"/>
      <c r="B120" s="130"/>
      <c r="C120" s="130"/>
      <c r="D120" s="130"/>
      <c r="E120" s="6"/>
      <c r="F120" s="137"/>
      <c r="G120" s="62"/>
      <c r="H120" s="41"/>
      <c r="I120" s="62"/>
      <c r="J120" s="6"/>
      <c r="K120" s="153"/>
      <c r="L120" s="154"/>
      <c r="M120" s="6"/>
      <c r="N120" s="120"/>
      <c r="O120" s="155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36"/>
      <c r="B121" s="130"/>
      <c r="C121" s="130"/>
      <c r="D121" s="130"/>
      <c r="E121" s="6"/>
      <c r="F121" s="137"/>
      <c r="G121" s="62"/>
      <c r="H121" s="41"/>
      <c r="I121" s="62"/>
      <c r="J121" s="6"/>
      <c r="K121" s="153"/>
      <c r="L121" s="154"/>
      <c r="M121" s="6"/>
      <c r="N121" s="120"/>
      <c r="O121" s="155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62"/>
      <c r="B122" s="119"/>
      <c r="C122" s="119"/>
      <c r="D122" s="41"/>
      <c r="E122" s="62"/>
      <c r="F122" s="62"/>
      <c r="G122" s="62"/>
      <c r="H122" s="41"/>
      <c r="I122" s="62"/>
      <c r="J122" s="6"/>
      <c r="K122" s="153"/>
      <c r="L122" s="154"/>
      <c r="M122" s="6"/>
      <c r="N122" s="120"/>
      <c r="O122" s="155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38.25" customHeight="1">
      <c r="A123" s="41"/>
      <c r="B123" s="174" t="s">
        <v>627</v>
      </c>
      <c r="C123" s="174"/>
      <c r="D123" s="174"/>
      <c r="E123" s="174"/>
      <c r="F123" s="6"/>
      <c r="G123" s="6"/>
      <c r="H123" s="147"/>
      <c r="I123" s="6"/>
      <c r="J123" s="147"/>
      <c r="K123" s="148"/>
      <c r="L123" s="6"/>
      <c r="M123" s="6"/>
      <c r="N123" s="1"/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03" t="s">
        <v>16</v>
      </c>
      <c r="B124" s="104" t="s">
        <v>568</v>
      </c>
      <c r="C124" s="104"/>
      <c r="D124" s="105" t="s">
        <v>580</v>
      </c>
      <c r="E124" s="104" t="s">
        <v>581</v>
      </c>
      <c r="F124" s="104" t="s">
        <v>582</v>
      </c>
      <c r="G124" s="104" t="s">
        <v>628</v>
      </c>
      <c r="H124" s="104" t="s">
        <v>629</v>
      </c>
      <c r="I124" s="104" t="s">
        <v>585</v>
      </c>
      <c r="J124" s="175" t="s">
        <v>586</v>
      </c>
      <c r="K124" s="104" t="s">
        <v>587</v>
      </c>
      <c r="L124" s="104" t="s">
        <v>630</v>
      </c>
      <c r="M124" s="104" t="s">
        <v>590</v>
      </c>
      <c r="N124" s="105" t="s">
        <v>591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6">
        <v>1</v>
      </c>
      <c r="B125" s="177">
        <v>41579</v>
      </c>
      <c r="C125" s="177"/>
      <c r="D125" s="178" t="s">
        <v>631</v>
      </c>
      <c r="E125" s="179" t="s">
        <v>593</v>
      </c>
      <c r="F125" s="180">
        <v>82</v>
      </c>
      <c r="G125" s="179" t="s">
        <v>632</v>
      </c>
      <c r="H125" s="179">
        <v>100</v>
      </c>
      <c r="I125" s="181">
        <v>100</v>
      </c>
      <c r="J125" s="182" t="s">
        <v>633</v>
      </c>
      <c r="K125" s="183">
        <f t="shared" ref="K125:K177" si="77">H125-F125</f>
        <v>18</v>
      </c>
      <c r="L125" s="184">
        <f t="shared" ref="L125:L177" si="78">K125/F125</f>
        <v>0.21951219512195122</v>
      </c>
      <c r="M125" s="179" t="s">
        <v>596</v>
      </c>
      <c r="N125" s="185">
        <v>42657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6">
        <v>2</v>
      </c>
      <c r="B126" s="177">
        <v>41794</v>
      </c>
      <c r="C126" s="177"/>
      <c r="D126" s="178" t="s">
        <v>634</v>
      </c>
      <c r="E126" s="179" t="s">
        <v>606</v>
      </c>
      <c r="F126" s="180">
        <v>257</v>
      </c>
      <c r="G126" s="179" t="s">
        <v>632</v>
      </c>
      <c r="H126" s="179">
        <v>300</v>
      </c>
      <c r="I126" s="181">
        <v>300</v>
      </c>
      <c r="J126" s="182" t="s">
        <v>633</v>
      </c>
      <c r="K126" s="183">
        <f t="shared" si="77"/>
        <v>43</v>
      </c>
      <c r="L126" s="184">
        <f t="shared" si="78"/>
        <v>0.16731517509727625</v>
      </c>
      <c r="M126" s="179" t="s">
        <v>596</v>
      </c>
      <c r="N126" s="185">
        <v>41822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6">
        <v>3</v>
      </c>
      <c r="B127" s="177">
        <v>41828</v>
      </c>
      <c r="C127" s="177"/>
      <c r="D127" s="178" t="s">
        <v>635</v>
      </c>
      <c r="E127" s="179" t="s">
        <v>606</v>
      </c>
      <c r="F127" s="180">
        <v>393</v>
      </c>
      <c r="G127" s="179" t="s">
        <v>632</v>
      </c>
      <c r="H127" s="179">
        <v>468</v>
      </c>
      <c r="I127" s="181">
        <v>468</v>
      </c>
      <c r="J127" s="182" t="s">
        <v>633</v>
      </c>
      <c r="K127" s="183">
        <f t="shared" si="77"/>
        <v>75</v>
      </c>
      <c r="L127" s="184">
        <f t="shared" si="78"/>
        <v>0.19083969465648856</v>
      </c>
      <c r="M127" s="179" t="s">
        <v>596</v>
      </c>
      <c r="N127" s="185">
        <v>41863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6">
        <v>4</v>
      </c>
      <c r="B128" s="177">
        <v>41857</v>
      </c>
      <c r="C128" s="177"/>
      <c r="D128" s="178" t="s">
        <v>636</v>
      </c>
      <c r="E128" s="179" t="s">
        <v>606</v>
      </c>
      <c r="F128" s="180">
        <v>205</v>
      </c>
      <c r="G128" s="179" t="s">
        <v>632</v>
      </c>
      <c r="H128" s="179">
        <v>275</v>
      </c>
      <c r="I128" s="181">
        <v>250</v>
      </c>
      <c r="J128" s="182" t="s">
        <v>633</v>
      </c>
      <c r="K128" s="183">
        <f t="shared" si="77"/>
        <v>70</v>
      </c>
      <c r="L128" s="184">
        <f t="shared" si="78"/>
        <v>0.34146341463414637</v>
      </c>
      <c r="M128" s="179" t="s">
        <v>596</v>
      </c>
      <c r="N128" s="185">
        <v>41962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6">
        <v>5</v>
      </c>
      <c r="B129" s="177">
        <v>41886</v>
      </c>
      <c r="C129" s="177"/>
      <c r="D129" s="178" t="s">
        <v>637</v>
      </c>
      <c r="E129" s="179" t="s">
        <v>606</v>
      </c>
      <c r="F129" s="180">
        <v>162</v>
      </c>
      <c r="G129" s="179" t="s">
        <v>632</v>
      </c>
      <c r="H129" s="179">
        <v>190</v>
      </c>
      <c r="I129" s="181">
        <v>190</v>
      </c>
      <c r="J129" s="182" t="s">
        <v>633</v>
      </c>
      <c r="K129" s="183">
        <f t="shared" si="77"/>
        <v>28</v>
      </c>
      <c r="L129" s="184">
        <f t="shared" si="78"/>
        <v>0.1728395061728395</v>
      </c>
      <c r="M129" s="179" t="s">
        <v>596</v>
      </c>
      <c r="N129" s="185">
        <v>42006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6">
        <v>6</v>
      </c>
      <c r="B130" s="177">
        <v>41886</v>
      </c>
      <c r="C130" s="177"/>
      <c r="D130" s="178" t="s">
        <v>638</v>
      </c>
      <c r="E130" s="179" t="s">
        <v>606</v>
      </c>
      <c r="F130" s="180">
        <v>75</v>
      </c>
      <c r="G130" s="179" t="s">
        <v>632</v>
      </c>
      <c r="H130" s="179">
        <v>91.5</v>
      </c>
      <c r="I130" s="181" t="s">
        <v>624</v>
      </c>
      <c r="J130" s="182" t="s">
        <v>639</v>
      </c>
      <c r="K130" s="183">
        <f t="shared" si="77"/>
        <v>16.5</v>
      </c>
      <c r="L130" s="184">
        <f t="shared" si="78"/>
        <v>0.22</v>
      </c>
      <c r="M130" s="179" t="s">
        <v>596</v>
      </c>
      <c r="N130" s="185">
        <v>41954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6">
        <v>7</v>
      </c>
      <c r="B131" s="177">
        <v>41913</v>
      </c>
      <c r="C131" s="177"/>
      <c r="D131" s="178" t="s">
        <v>640</v>
      </c>
      <c r="E131" s="179" t="s">
        <v>606</v>
      </c>
      <c r="F131" s="180">
        <v>850</v>
      </c>
      <c r="G131" s="179" t="s">
        <v>632</v>
      </c>
      <c r="H131" s="179">
        <v>982.5</v>
      </c>
      <c r="I131" s="181">
        <v>1050</v>
      </c>
      <c r="J131" s="182" t="s">
        <v>641</v>
      </c>
      <c r="K131" s="183">
        <f t="shared" si="77"/>
        <v>132.5</v>
      </c>
      <c r="L131" s="184">
        <f t="shared" si="78"/>
        <v>0.15588235294117647</v>
      </c>
      <c r="M131" s="179" t="s">
        <v>596</v>
      </c>
      <c r="N131" s="185">
        <v>42039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6">
        <v>8</v>
      </c>
      <c r="B132" s="177">
        <v>41913</v>
      </c>
      <c r="C132" s="177"/>
      <c r="D132" s="178" t="s">
        <v>642</v>
      </c>
      <c r="E132" s="179" t="s">
        <v>606</v>
      </c>
      <c r="F132" s="180">
        <v>475</v>
      </c>
      <c r="G132" s="179" t="s">
        <v>632</v>
      </c>
      <c r="H132" s="179">
        <v>515</v>
      </c>
      <c r="I132" s="181">
        <v>600</v>
      </c>
      <c r="J132" s="182" t="s">
        <v>643</v>
      </c>
      <c r="K132" s="183">
        <f t="shared" si="77"/>
        <v>40</v>
      </c>
      <c r="L132" s="184">
        <f t="shared" si="78"/>
        <v>8.4210526315789472E-2</v>
      </c>
      <c r="M132" s="179" t="s">
        <v>596</v>
      </c>
      <c r="N132" s="185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6">
        <v>9</v>
      </c>
      <c r="B133" s="177">
        <v>41913</v>
      </c>
      <c r="C133" s="177"/>
      <c r="D133" s="178" t="s">
        <v>644</v>
      </c>
      <c r="E133" s="179" t="s">
        <v>606</v>
      </c>
      <c r="F133" s="180">
        <v>86</v>
      </c>
      <c r="G133" s="179" t="s">
        <v>632</v>
      </c>
      <c r="H133" s="179">
        <v>99</v>
      </c>
      <c r="I133" s="181">
        <v>140</v>
      </c>
      <c r="J133" s="182" t="s">
        <v>645</v>
      </c>
      <c r="K133" s="183">
        <f t="shared" si="77"/>
        <v>13</v>
      </c>
      <c r="L133" s="184">
        <f t="shared" si="78"/>
        <v>0.15116279069767441</v>
      </c>
      <c r="M133" s="179" t="s">
        <v>596</v>
      </c>
      <c r="N133" s="185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6">
        <v>10</v>
      </c>
      <c r="B134" s="177">
        <v>41926</v>
      </c>
      <c r="C134" s="177"/>
      <c r="D134" s="178" t="s">
        <v>646</v>
      </c>
      <c r="E134" s="179" t="s">
        <v>606</v>
      </c>
      <c r="F134" s="180">
        <v>496.6</v>
      </c>
      <c r="G134" s="179" t="s">
        <v>632</v>
      </c>
      <c r="H134" s="179">
        <v>621</v>
      </c>
      <c r="I134" s="181">
        <v>580</v>
      </c>
      <c r="J134" s="182" t="s">
        <v>633</v>
      </c>
      <c r="K134" s="183">
        <f t="shared" si="77"/>
        <v>124.39999999999998</v>
      </c>
      <c r="L134" s="184">
        <f t="shared" si="78"/>
        <v>0.25050342327829234</v>
      </c>
      <c r="M134" s="179" t="s">
        <v>596</v>
      </c>
      <c r="N134" s="185">
        <v>42605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6">
        <v>11</v>
      </c>
      <c r="B135" s="177">
        <v>41926</v>
      </c>
      <c r="C135" s="177"/>
      <c r="D135" s="178" t="s">
        <v>647</v>
      </c>
      <c r="E135" s="179" t="s">
        <v>606</v>
      </c>
      <c r="F135" s="180">
        <v>2481.9</v>
      </c>
      <c r="G135" s="179" t="s">
        <v>632</v>
      </c>
      <c r="H135" s="179">
        <v>2840</v>
      </c>
      <c r="I135" s="181">
        <v>2870</v>
      </c>
      <c r="J135" s="182" t="s">
        <v>648</v>
      </c>
      <c r="K135" s="183">
        <f t="shared" si="77"/>
        <v>358.09999999999991</v>
      </c>
      <c r="L135" s="184">
        <f t="shared" si="78"/>
        <v>0.14428462065353154</v>
      </c>
      <c r="M135" s="179" t="s">
        <v>596</v>
      </c>
      <c r="N135" s="185">
        <v>42017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6">
        <v>12</v>
      </c>
      <c r="B136" s="177">
        <v>41928</v>
      </c>
      <c r="C136" s="177"/>
      <c r="D136" s="178" t="s">
        <v>649</v>
      </c>
      <c r="E136" s="179" t="s">
        <v>606</v>
      </c>
      <c r="F136" s="180">
        <v>84.5</v>
      </c>
      <c r="G136" s="179" t="s">
        <v>632</v>
      </c>
      <c r="H136" s="179">
        <v>93</v>
      </c>
      <c r="I136" s="181">
        <v>110</v>
      </c>
      <c r="J136" s="182" t="s">
        <v>650</v>
      </c>
      <c r="K136" s="183">
        <f t="shared" si="77"/>
        <v>8.5</v>
      </c>
      <c r="L136" s="184">
        <f t="shared" si="78"/>
        <v>0.10059171597633136</v>
      </c>
      <c r="M136" s="179" t="s">
        <v>596</v>
      </c>
      <c r="N136" s="185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6">
        <v>13</v>
      </c>
      <c r="B137" s="177">
        <v>41928</v>
      </c>
      <c r="C137" s="177"/>
      <c r="D137" s="178" t="s">
        <v>651</v>
      </c>
      <c r="E137" s="179" t="s">
        <v>606</v>
      </c>
      <c r="F137" s="180">
        <v>401</v>
      </c>
      <c r="G137" s="179" t="s">
        <v>632</v>
      </c>
      <c r="H137" s="179">
        <v>428</v>
      </c>
      <c r="I137" s="181">
        <v>450</v>
      </c>
      <c r="J137" s="182" t="s">
        <v>652</v>
      </c>
      <c r="K137" s="183">
        <f t="shared" si="77"/>
        <v>27</v>
      </c>
      <c r="L137" s="184">
        <f t="shared" si="78"/>
        <v>6.7331670822942641E-2</v>
      </c>
      <c r="M137" s="179" t="s">
        <v>596</v>
      </c>
      <c r="N137" s="185">
        <v>42020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6">
        <v>14</v>
      </c>
      <c r="B138" s="177">
        <v>41928</v>
      </c>
      <c r="C138" s="177"/>
      <c r="D138" s="178" t="s">
        <v>653</v>
      </c>
      <c r="E138" s="179" t="s">
        <v>606</v>
      </c>
      <c r="F138" s="180">
        <v>101</v>
      </c>
      <c r="G138" s="179" t="s">
        <v>632</v>
      </c>
      <c r="H138" s="179">
        <v>112</v>
      </c>
      <c r="I138" s="181">
        <v>120</v>
      </c>
      <c r="J138" s="182" t="s">
        <v>654</v>
      </c>
      <c r="K138" s="183">
        <f t="shared" si="77"/>
        <v>11</v>
      </c>
      <c r="L138" s="184">
        <f t="shared" si="78"/>
        <v>0.10891089108910891</v>
      </c>
      <c r="M138" s="179" t="s">
        <v>596</v>
      </c>
      <c r="N138" s="185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6">
        <v>15</v>
      </c>
      <c r="B139" s="177">
        <v>41954</v>
      </c>
      <c r="C139" s="177"/>
      <c r="D139" s="178" t="s">
        <v>655</v>
      </c>
      <c r="E139" s="179" t="s">
        <v>606</v>
      </c>
      <c r="F139" s="180">
        <v>59</v>
      </c>
      <c r="G139" s="179" t="s">
        <v>632</v>
      </c>
      <c r="H139" s="179">
        <v>76</v>
      </c>
      <c r="I139" s="181">
        <v>76</v>
      </c>
      <c r="J139" s="182" t="s">
        <v>633</v>
      </c>
      <c r="K139" s="183">
        <f t="shared" si="77"/>
        <v>17</v>
      </c>
      <c r="L139" s="184">
        <f t="shared" si="78"/>
        <v>0.28813559322033899</v>
      </c>
      <c r="M139" s="179" t="s">
        <v>596</v>
      </c>
      <c r="N139" s="185">
        <v>43032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6">
        <v>16</v>
      </c>
      <c r="B140" s="177">
        <v>41954</v>
      </c>
      <c r="C140" s="177"/>
      <c r="D140" s="178" t="s">
        <v>644</v>
      </c>
      <c r="E140" s="179" t="s">
        <v>606</v>
      </c>
      <c r="F140" s="180">
        <v>99</v>
      </c>
      <c r="G140" s="179" t="s">
        <v>632</v>
      </c>
      <c r="H140" s="179">
        <v>120</v>
      </c>
      <c r="I140" s="181">
        <v>120</v>
      </c>
      <c r="J140" s="182" t="s">
        <v>617</v>
      </c>
      <c r="K140" s="183">
        <f t="shared" si="77"/>
        <v>21</v>
      </c>
      <c r="L140" s="184">
        <f t="shared" si="78"/>
        <v>0.21212121212121213</v>
      </c>
      <c r="M140" s="179" t="s">
        <v>596</v>
      </c>
      <c r="N140" s="185">
        <v>41960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6">
        <v>17</v>
      </c>
      <c r="B141" s="177">
        <v>41956</v>
      </c>
      <c r="C141" s="177"/>
      <c r="D141" s="178" t="s">
        <v>656</v>
      </c>
      <c r="E141" s="179" t="s">
        <v>606</v>
      </c>
      <c r="F141" s="180">
        <v>22</v>
      </c>
      <c r="G141" s="179" t="s">
        <v>632</v>
      </c>
      <c r="H141" s="179">
        <v>33.549999999999997</v>
      </c>
      <c r="I141" s="181">
        <v>32</v>
      </c>
      <c r="J141" s="182" t="s">
        <v>657</v>
      </c>
      <c r="K141" s="183">
        <f t="shared" si="77"/>
        <v>11.549999999999997</v>
      </c>
      <c r="L141" s="184">
        <f t="shared" si="78"/>
        <v>0.52499999999999991</v>
      </c>
      <c r="M141" s="179" t="s">
        <v>596</v>
      </c>
      <c r="N141" s="185">
        <v>42188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6">
        <v>18</v>
      </c>
      <c r="B142" s="177">
        <v>41976</v>
      </c>
      <c r="C142" s="177"/>
      <c r="D142" s="178" t="s">
        <v>658</v>
      </c>
      <c r="E142" s="179" t="s">
        <v>606</v>
      </c>
      <c r="F142" s="180">
        <v>440</v>
      </c>
      <c r="G142" s="179" t="s">
        <v>632</v>
      </c>
      <c r="H142" s="179">
        <v>520</v>
      </c>
      <c r="I142" s="181">
        <v>520</v>
      </c>
      <c r="J142" s="182" t="s">
        <v>659</v>
      </c>
      <c r="K142" s="183">
        <f t="shared" si="77"/>
        <v>80</v>
      </c>
      <c r="L142" s="184">
        <f t="shared" si="78"/>
        <v>0.18181818181818182</v>
      </c>
      <c r="M142" s="179" t="s">
        <v>596</v>
      </c>
      <c r="N142" s="185">
        <v>42208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6">
        <v>19</v>
      </c>
      <c r="B143" s="177">
        <v>41976</v>
      </c>
      <c r="C143" s="177"/>
      <c r="D143" s="178" t="s">
        <v>660</v>
      </c>
      <c r="E143" s="179" t="s">
        <v>606</v>
      </c>
      <c r="F143" s="180">
        <v>360</v>
      </c>
      <c r="G143" s="179" t="s">
        <v>632</v>
      </c>
      <c r="H143" s="179">
        <v>427</v>
      </c>
      <c r="I143" s="181">
        <v>425</v>
      </c>
      <c r="J143" s="182" t="s">
        <v>661</v>
      </c>
      <c r="K143" s="183">
        <f t="shared" si="77"/>
        <v>67</v>
      </c>
      <c r="L143" s="184">
        <f t="shared" si="78"/>
        <v>0.18611111111111112</v>
      </c>
      <c r="M143" s="179" t="s">
        <v>596</v>
      </c>
      <c r="N143" s="185">
        <v>42058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6">
        <v>20</v>
      </c>
      <c r="B144" s="177">
        <v>42012</v>
      </c>
      <c r="C144" s="177"/>
      <c r="D144" s="178" t="s">
        <v>662</v>
      </c>
      <c r="E144" s="179" t="s">
        <v>606</v>
      </c>
      <c r="F144" s="180">
        <v>360</v>
      </c>
      <c r="G144" s="179" t="s">
        <v>632</v>
      </c>
      <c r="H144" s="179">
        <v>455</v>
      </c>
      <c r="I144" s="181">
        <v>420</v>
      </c>
      <c r="J144" s="182" t="s">
        <v>663</v>
      </c>
      <c r="K144" s="183">
        <f t="shared" si="77"/>
        <v>95</v>
      </c>
      <c r="L144" s="184">
        <f t="shared" si="78"/>
        <v>0.2638888888888889</v>
      </c>
      <c r="M144" s="179" t="s">
        <v>596</v>
      </c>
      <c r="N144" s="185">
        <v>42024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6">
        <v>21</v>
      </c>
      <c r="B145" s="177">
        <v>42012</v>
      </c>
      <c r="C145" s="177"/>
      <c r="D145" s="178" t="s">
        <v>664</v>
      </c>
      <c r="E145" s="179" t="s">
        <v>606</v>
      </c>
      <c r="F145" s="180">
        <v>130</v>
      </c>
      <c r="G145" s="179"/>
      <c r="H145" s="179">
        <v>175.5</v>
      </c>
      <c r="I145" s="181">
        <v>165</v>
      </c>
      <c r="J145" s="182" t="s">
        <v>665</v>
      </c>
      <c r="K145" s="183">
        <f t="shared" si="77"/>
        <v>45.5</v>
      </c>
      <c r="L145" s="184">
        <f t="shared" si="78"/>
        <v>0.35</v>
      </c>
      <c r="M145" s="179" t="s">
        <v>596</v>
      </c>
      <c r="N145" s="185">
        <v>43088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22</v>
      </c>
      <c r="B146" s="177">
        <v>42040</v>
      </c>
      <c r="C146" s="177"/>
      <c r="D146" s="178" t="s">
        <v>405</v>
      </c>
      <c r="E146" s="179" t="s">
        <v>593</v>
      </c>
      <c r="F146" s="180">
        <v>98</v>
      </c>
      <c r="G146" s="179"/>
      <c r="H146" s="179">
        <v>120</v>
      </c>
      <c r="I146" s="181">
        <v>120</v>
      </c>
      <c r="J146" s="182" t="s">
        <v>633</v>
      </c>
      <c r="K146" s="183">
        <f t="shared" si="77"/>
        <v>22</v>
      </c>
      <c r="L146" s="184">
        <f t="shared" si="78"/>
        <v>0.22448979591836735</v>
      </c>
      <c r="M146" s="179" t="s">
        <v>596</v>
      </c>
      <c r="N146" s="185">
        <v>42753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6">
        <v>23</v>
      </c>
      <c r="B147" s="177">
        <v>42040</v>
      </c>
      <c r="C147" s="177"/>
      <c r="D147" s="178" t="s">
        <v>666</v>
      </c>
      <c r="E147" s="179" t="s">
        <v>593</v>
      </c>
      <c r="F147" s="180">
        <v>196</v>
      </c>
      <c r="G147" s="179"/>
      <c r="H147" s="179">
        <v>262</v>
      </c>
      <c r="I147" s="181">
        <v>255</v>
      </c>
      <c r="J147" s="182" t="s">
        <v>633</v>
      </c>
      <c r="K147" s="183">
        <f t="shared" si="77"/>
        <v>66</v>
      </c>
      <c r="L147" s="184">
        <f t="shared" si="78"/>
        <v>0.33673469387755101</v>
      </c>
      <c r="M147" s="179" t="s">
        <v>596</v>
      </c>
      <c r="N147" s="185">
        <v>42599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6">
        <v>24</v>
      </c>
      <c r="B148" s="187">
        <v>42067</v>
      </c>
      <c r="C148" s="187"/>
      <c r="D148" s="188" t="s">
        <v>404</v>
      </c>
      <c r="E148" s="189" t="s">
        <v>593</v>
      </c>
      <c r="F148" s="190">
        <v>235</v>
      </c>
      <c r="G148" s="190"/>
      <c r="H148" s="191">
        <v>77</v>
      </c>
      <c r="I148" s="191" t="s">
        <v>667</v>
      </c>
      <c r="J148" s="192" t="s">
        <v>668</v>
      </c>
      <c r="K148" s="193">
        <f t="shared" si="77"/>
        <v>-158</v>
      </c>
      <c r="L148" s="194">
        <f t="shared" si="78"/>
        <v>-0.67234042553191486</v>
      </c>
      <c r="M148" s="190" t="s">
        <v>607</v>
      </c>
      <c r="N148" s="187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25</v>
      </c>
      <c r="B149" s="177">
        <v>42067</v>
      </c>
      <c r="C149" s="177"/>
      <c r="D149" s="178" t="s">
        <v>669</v>
      </c>
      <c r="E149" s="179" t="s">
        <v>593</v>
      </c>
      <c r="F149" s="180">
        <v>185</v>
      </c>
      <c r="G149" s="179"/>
      <c r="H149" s="179">
        <v>224</v>
      </c>
      <c r="I149" s="181" t="s">
        <v>670</v>
      </c>
      <c r="J149" s="182" t="s">
        <v>633</v>
      </c>
      <c r="K149" s="183">
        <f t="shared" si="77"/>
        <v>39</v>
      </c>
      <c r="L149" s="184">
        <f t="shared" si="78"/>
        <v>0.21081081081081082</v>
      </c>
      <c r="M149" s="179" t="s">
        <v>596</v>
      </c>
      <c r="N149" s="185">
        <v>42647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6">
        <v>26</v>
      </c>
      <c r="B150" s="187">
        <v>42090</v>
      </c>
      <c r="C150" s="187"/>
      <c r="D150" s="195" t="s">
        <v>671</v>
      </c>
      <c r="E150" s="190" t="s">
        <v>593</v>
      </c>
      <c r="F150" s="190">
        <v>49.5</v>
      </c>
      <c r="G150" s="191"/>
      <c r="H150" s="191">
        <v>15.85</v>
      </c>
      <c r="I150" s="191">
        <v>67</v>
      </c>
      <c r="J150" s="192" t="s">
        <v>672</v>
      </c>
      <c r="K150" s="191">
        <f t="shared" si="77"/>
        <v>-33.65</v>
      </c>
      <c r="L150" s="196">
        <f t="shared" si="78"/>
        <v>-0.67979797979797973</v>
      </c>
      <c r="M150" s="190" t="s">
        <v>607</v>
      </c>
      <c r="N150" s="197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27</v>
      </c>
      <c r="B151" s="177">
        <v>42093</v>
      </c>
      <c r="C151" s="177"/>
      <c r="D151" s="178" t="s">
        <v>673</v>
      </c>
      <c r="E151" s="179" t="s">
        <v>593</v>
      </c>
      <c r="F151" s="180">
        <v>183.5</v>
      </c>
      <c r="G151" s="179"/>
      <c r="H151" s="179">
        <v>219</v>
      </c>
      <c r="I151" s="181">
        <v>218</v>
      </c>
      <c r="J151" s="182" t="s">
        <v>674</v>
      </c>
      <c r="K151" s="183">
        <f t="shared" si="77"/>
        <v>35.5</v>
      </c>
      <c r="L151" s="184">
        <f t="shared" si="78"/>
        <v>0.19346049046321526</v>
      </c>
      <c r="M151" s="179" t="s">
        <v>596</v>
      </c>
      <c r="N151" s="185">
        <v>42103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28</v>
      </c>
      <c r="B152" s="177">
        <v>42114</v>
      </c>
      <c r="C152" s="177"/>
      <c r="D152" s="178" t="s">
        <v>675</v>
      </c>
      <c r="E152" s="179" t="s">
        <v>593</v>
      </c>
      <c r="F152" s="180">
        <f>(227+237)/2</f>
        <v>232</v>
      </c>
      <c r="G152" s="179"/>
      <c r="H152" s="179">
        <v>298</v>
      </c>
      <c r="I152" s="181">
        <v>298</v>
      </c>
      <c r="J152" s="182" t="s">
        <v>633</v>
      </c>
      <c r="K152" s="183">
        <f t="shared" si="77"/>
        <v>66</v>
      </c>
      <c r="L152" s="184">
        <f t="shared" si="78"/>
        <v>0.28448275862068967</v>
      </c>
      <c r="M152" s="179" t="s">
        <v>596</v>
      </c>
      <c r="N152" s="185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29</v>
      </c>
      <c r="B153" s="177">
        <v>42128</v>
      </c>
      <c r="C153" s="177"/>
      <c r="D153" s="178" t="s">
        <v>676</v>
      </c>
      <c r="E153" s="179" t="s">
        <v>606</v>
      </c>
      <c r="F153" s="180">
        <v>385</v>
      </c>
      <c r="G153" s="179"/>
      <c r="H153" s="179">
        <f>212.5+331</f>
        <v>543.5</v>
      </c>
      <c r="I153" s="181">
        <v>510</v>
      </c>
      <c r="J153" s="182" t="s">
        <v>677</v>
      </c>
      <c r="K153" s="183">
        <f t="shared" si="77"/>
        <v>158.5</v>
      </c>
      <c r="L153" s="184">
        <f t="shared" si="78"/>
        <v>0.41168831168831171</v>
      </c>
      <c r="M153" s="179" t="s">
        <v>596</v>
      </c>
      <c r="N153" s="185">
        <v>42235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6">
        <v>30</v>
      </c>
      <c r="B154" s="177">
        <v>42128</v>
      </c>
      <c r="C154" s="177"/>
      <c r="D154" s="178" t="s">
        <v>678</v>
      </c>
      <c r="E154" s="179" t="s">
        <v>606</v>
      </c>
      <c r="F154" s="180">
        <v>115.5</v>
      </c>
      <c r="G154" s="179"/>
      <c r="H154" s="179">
        <v>146</v>
      </c>
      <c r="I154" s="181">
        <v>142</v>
      </c>
      <c r="J154" s="182" t="s">
        <v>679</v>
      </c>
      <c r="K154" s="183">
        <f t="shared" si="77"/>
        <v>30.5</v>
      </c>
      <c r="L154" s="184">
        <f t="shared" si="78"/>
        <v>0.26406926406926406</v>
      </c>
      <c r="M154" s="179" t="s">
        <v>596</v>
      </c>
      <c r="N154" s="185">
        <v>42202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6">
        <v>31</v>
      </c>
      <c r="B155" s="177">
        <v>42151</v>
      </c>
      <c r="C155" s="177"/>
      <c r="D155" s="178" t="s">
        <v>542</v>
      </c>
      <c r="E155" s="179" t="s">
        <v>606</v>
      </c>
      <c r="F155" s="180">
        <v>237.5</v>
      </c>
      <c r="G155" s="179"/>
      <c r="H155" s="179">
        <v>279.5</v>
      </c>
      <c r="I155" s="181">
        <v>278</v>
      </c>
      <c r="J155" s="182" t="s">
        <v>633</v>
      </c>
      <c r="K155" s="183">
        <f t="shared" si="77"/>
        <v>42</v>
      </c>
      <c r="L155" s="184">
        <f t="shared" si="78"/>
        <v>0.17684210526315788</v>
      </c>
      <c r="M155" s="179" t="s">
        <v>596</v>
      </c>
      <c r="N155" s="185">
        <v>42222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32</v>
      </c>
      <c r="B156" s="177">
        <v>42174</v>
      </c>
      <c r="C156" s="177"/>
      <c r="D156" s="178" t="s">
        <v>651</v>
      </c>
      <c r="E156" s="179" t="s">
        <v>593</v>
      </c>
      <c r="F156" s="180">
        <v>340</v>
      </c>
      <c r="G156" s="179"/>
      <c r="H156" s="179">
        <v>448</v>
      </c>
      <c r="I156" s="181">
        <v>448</v>
      </c>
      <c r="J156" s="182" t="s">
        <v>633</v>
      </c>
      <c r="K156" s="183">
        <f t="shared" si="77"/>
        <v>108</v>
      </c>
      <c r="L156" s="184">
        <f t="shared" si="78"/>
        <v>0.31764705882352939</v>
      </c>
      <c r="M156" s="179" t="s">
        <v>596</v>
      </c>
      <c r="N156" s="185">
        <v>43018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33</v>
      </c>
      <c r="B157" s="177">
        <v>42191</v>
      </c>
      <c r="C157" s="177"/>
      <c r="D157" s="178" t="s">
        <v>680</v>
      </c>
      <c r="E157" s="179" t="s">
        <v>593</v>
      </c>
      <c r="F157" s="180">
        <v>390</v>
      </c>
      <c r="G157" s="179"/>
      <c r="H157" s="179">
        <v>460</v>
      </c>
      <c r="I157" s="181">
        <v>460</v>
      </c>
      <c r="J157" s="182" t="s">
        <v>633</v>
      </c>
      <c r="K157" s="183">
        <f t="shared" si="77"/>
        <v>70</v>
      </c>
      <c r="L157" s="184">
        <f t="shared" si="78"/>
        <v>0.17948717948717949</v>
      </c>
      <c r="M157" s="179" t="s">
        <v>596</v>
      </c>
      <c r="N157" s="185">
        <v>42478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6">
        <v>34</v>
      </c>
      <c r="B158" s="187">
        <v>42195</v>
      </c>
      <c r="C158" s="187"/>
      <c r="D158" s="188" t="s">
        <v>681</v>
      </c>
      <c r="E158" s="189" t="s">
        <v>593</v>
      </c>
      <c r="F158" s="190">
        <v>122.5</v>
      </c>
      <c r="G158" s="190"/>
      <c r="H158" s="191">
        <v>61</v>
      </c>
      <c r="I158" s="191">
        <v>172</v>
      </c>
      <c r="J158" s="192" t="s">
        <v>682</v>
      </c>
      <c r="K158" s="193">
        <f t="shared" si="77"/>
        <v>-61.5</v>
      </c>
      <c r="L158" s="194">
        <f t="shared" si="78"/>
        <v>-0.50204081632653064</v>
      </c>
      <c r="M158" s="190" t="s">
        <v>607</v>
      </c>
      <c r="N158" s="187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35</v>
      </c>
      <c r="B159" s="177">
        <v>42219</v>
      </c>
      <c r="C159" s="177"/>
      <c r="D159" s="178" t="s">
        <v>683</v>
      </c>
      <c r="E159" s="179" t="s">
        <v>593</v>
      </c>
      <c r="F159" s="180">
        <v>297.5</v>
      </c>
      <c r="G159" s="179"/>
      <c r="H159" s="179">
        <v>350</v>
      </c>
      <c r="I159" s="181">
        <v>360</v>
      </c>
      <c r="J159" s="182" t="s">
        <v>684</v>
      </c>
      <c r="K159" s="183">
        <f t="shared" si="77"/>
        <v>52.5</v>
      </c>
      <c r="L159" s="184">
        <f t="shared" si="78"/>
        <v>0.17647058823529413</v>
      </c>
      <c r="M159" s="179" t="s">
        <v>596</v>
      </c>
      <c r="N159" s="185">
        <v>42232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36</v>
      </c>
      <c r="B160" s="177">
        <v>42219</v>
      </c>
      <c r="C160" s="177"/>
      <c r="D160" s="178" t="s">
        <v>685</v>
      </c>
      <c r="E160" s="179" t="s">
        <v>593</v>
      </c>
      <c r="F160" s="180">
        <v>115.5</v>
      </c>
      <c r="G160" s="179"/>
      <c r="H160" s="179">
        <v>149</v>
      </c>
      <c r="I160" s="181">
        <v>140</v>
      </c>
      <c r="J160" s="182" t="s">
        <v>686</v>
      </c>
      <c r="K160" s="183">
        <f t="shared" si="77"/>
        <v>33.5</v>
      </c>
      <c r="L160" s="184">
        <f t="shared" si="78"/>
        <v>0.29004329004329005</v>
      </c>
      <c r="M160" s="179" t="s">
        <v>596</v>
      </c>
      <c r="N160" s="185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37</v>
      </c>
      <c r="B161" s="177">
        <v>42251</v>
      </c>
      <c r="C161" s="177"/>
      <c r="D161" s="178" t="s">
        <v>542</v>
      </c>
      <c r="E161" s="179" t="s">
        <v>593</v>
      </c>
      <c r="F161" s="180">
        <v>226</v>
      </c>
      <c r="G161" s="179"/>
      <c r="H161" s="179">
        <v>292</v>
      </c>
      <c r="I161" s="181">
        <v>292</v>
      </c>
      <c r="J161" s="182" t="s">
        <v>687</v>
      </c>
      <c r="K161" s="183">
        <f t="shared" si="77"/>
        <v>66</v>
      </c>
      <c r="L161" s="184">
        <f t="shared" si="78"/>
        <v>0.29203539823008851</v>
      </c>
      <c r="M161" s="179" t="s">
        <v>596</v>
      </c>
      <c r="N161" s="185">
        <v>42286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38</v>
      </c>
      <c r="B162" s="177">
        <v>42254</v>
      </c>
      <c r="C162" s="177"/>
      <c r="D162" s="178" t="s">
        <v>675</v>
      </c>
      <c r="E162" s="179" t="s">
        <v>593</v>
      </c>
      <c r="F162" s="180">
        <v>232.5</v>
      </c>
      <c r="G162" s="179"/>
      <c r="H162" s="179">
        <v>312.5</v>
      </c>
      <c r="I162" s="181">
        <v>310</v>
      </c>
      <c r="J162" s="182" t="s">
        <v>633</v>
      </c>
      <c r="K162" s="183">
        <f t="shared" si="77"/>
        <v>80</v>
      </c>
      <c r="L162" s="184">
        <f t="shared" si="78"/>
        <v>0.34408602150537637</v>
      </c>
      <c r="M162" s="179" t="s">
        <v>596</v>
      </c>
      <c r="N162" s="185">
        <v>42823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39</v>
      </c>
      <c r="B163" s="177">
        <v>42268</v>
      </c>
      <c r="C163" s="177"/>
      <c r="D163" s="178" t="s">
        <v>688</v>
      </c>
      <c r="E163" s="179" t="s">
        <v>593</v>
      </c>
      <c r="F163" s="180">
        <v>196.5</v>
      </c>
      <c r="G163" s="179"/>
      <c r="H163" s="179">
        <v>238</v>
      </c>
      <c r="I163" s="181">
        <v>238</v>
      </c>
      <c r="J163" s="182" t="s">
        <v>687</v>
      </c>
      <c r="K163" s="183">
        <f t="shared" si="77"/>
        <v>41.5</v>
      </c>
      <c r="L163" s="184">
        <f t="shared" si="78"/>
        <v>0.21119592875318066</v>
      </c>
      <c r="M163" s="179" t="s">
        <v>596</v>
      </c>
      <c r="N163" s="185">
        <v>42291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40</v>
      </c>
      <c r="B164" s="177">
        <v>42271</v>
      </c>
      <c r="C164" s="177"/>
      <c r="D164" s="178" t="s">
        <v>631</v>
      </c>
      <c r="E164" s="179" t="s">
        <v>593</v>
      </c>
      <c r="F164" s="180">
        <v>65</v>
      </c>
      <c r="G164" s="179"/>
      <c r="H164" s="179">
        <v>82</v>
      </c>
      <c r="I164" s="181">
        <v>82</v>
      </c>
      <c r="J164" s="182" t="s">
        <v>687</v>
      </c>
      <c r="K164" s="183">
        <f t="shared" si="77"/>
        <v>17</v>
      </c>
      <c r="L164" s="184">
        <f t="shared" si="78"/>
        <v>0.26153846153846155</v>
      </c>
      <c r="M164" s="179" t="s">
        <v>596</v>
      </c>
      <c r="N164" s="185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41</v>
      </c>
      <c r="B165" s="177">
        <v>42291</v>
      </c>
      <c r="C165" s="177"/>
      <c r="D165" s="178" t="s">
        <v>689</v>
      </c>
      <c r="E165" s="179" t="s">
        <v>593</v>
      </c>
      <c r="F165" s="180">
        <v>144</v>
      </c>
      <c r="G165" s="179"/>
      <c r="H165" s="179">
        <v>182.5</v>
      </c>
      <c r="I165" s="181">
        <v>181</v>
      </c>
      <c r="J165" s="182" t="s">
        <v>687</v>
      </c>
      <c r="K165" s="183">
        <f t="shared" si="77"/>
        <v>38.5</v>
      </c>
      <c r="L165" s="184">
        <f t="shared" si="78"/>
        <v>0.2673611111111111</v>
      </c>
      <c r="M165" s="179" t="s">
        <v>596</v>
      </c>
      <c r="N165" s="185">
        <v>42817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42</v>
      </c>
      <c r="B166" s="177">
        <v>42291</v>
      </c>
      <c r="C166" s="177"/>
      <c r="D166" s="178" t="s">
        <v>690</v>
      </c>
      <c r="E166" s="179" t="s">
        <v>593</v>
      </c>
      <c r="F166" s="180">
        <v>264</v>
      </c>
      <c r="G166" s="179"/>
      <c r="H166" s="179">
        <v>311</v>
      </c>
      <c r="I166" s="181">
        <v>311</v>
      </c>
      <c r="J166" s="182" t="s">
        <v>687</v>
      </c>
      <c r="K166" s="183">
        <f t="shared" si="77"/>
        <v>47</v>
      </c>
      <c r="L166" s="184">
        <f t="shared" si="78"/>
        <v>0.17803030303030304</v>
      </c>
      <c r="M166" s="179" t="s">
        <v>596</v>
      </c>
      <c r="N166" s="185">
        <v>42604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43</v>
      </c>
      <c r="B167" s="177">
        <v>42318</v>
      </c>
      <c r="C167" s="177"/>
      <c r="D167" s="178" t="s">
        <v>691</v>
      </c>
      <c r="E167" s="179" t="s">
        <v>606</v>
      </c>
      <c r="F167" s="180">
        <v>549.5</v>
      </c>
      <c r="G167" s="179"/>
      <c r="H167" s="179">
        <v>630</v>
      </c>
      <c r="I167" s="181">
        <v>630</v>
      </c>
      <c r="J167" s="182" t="s">
        <v>687</v>
      </c>
      <c r="K167" s="183">
        <f t="shared" si="77"/>
        <v>80.5</v>
      </c>
      <c r="L167" s="184">
        <f t="shared" si="78"/>
        <v>0.1464968152866242</v>
      </c>
      <c r="M167" s="179" t="s">
        <v>596</v>
      </c>
      <c r="N167" s="185">
        <v>42419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44</v>
      </c>
      <c r="B168" s="177">
        <v>42342</v>
      </c>
      <c r="C168" s="177"/>
      <c r="D168" s="178" t="s">
        <v>692</v>
      </c>
      <c r="E168" s="179" t="s">
        <v>593</v>
      </c>
      <c r="F168" s="180">
        <v>1027.5</v>
      </c>
      <c r="G168" s="179"/>
      <c r="H168" s="179">
        <v>1315</v>
      </c>
      <c r="I168" s="181">
        <v>1250</v>
      </c>
      <c r="J168" s="182" t="s">
        <v>687</v>
      </c>
      <c r="K168" s="183">
        <f t="shared" si="77"/>
        <v>287.5</v>
      </c>
      <c r="L168" s="184">
        <f t="shared" si="78"/>
        <v>0.27980535279805352</v>
      </c>
      <c r="M168" s="179" t="s">
        <v>596</v>
      </c>
      <c r="N168" s="185">
        <v>43244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45</v>
      </c>
      <c r="B169" s="177">
        <v>42367</v>
      </c>
      <c r="C169" s="177"/>
      <c r="D169" s="178" t="s">
        <v>693</v>
      </c>
      <c r="E169" s="179" t="s">
        <v>593</v>
      </c>
      <c r="F169" s="180">
        <v>465</v>
      </c>
      <c r="G169" s="179"/>
      <c r="H169" s="179">
        <v>540</v>
      </c>
      <c r="I169" s="181">
        <v>540</v>
      </c>
      <c r="J169" s="182" t="s">
        <v>687</v>
      </c>
      <c r="K169" s="183">
        <f t="shared" si="77"/>
        <v>75</v>
      </c>
      <c r="L169" s="184">
        <f t="shared" si="78"/>
        <v>0.16129032258064516</v>
      </c>
      <c r="M169" s="179" t="s">
        <v>596</v>
      </c>
      <c r="N169" s="185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46</v>
      </c>
      <c r="B170" s="177">
        <v>42380</v>
      </c>
      <c r="C170" s="177"/>
      <c r="D170" s="178" t="s">
        <v>405</v>
      </c>
      <c r="E170" s="179" t="s">
        <v>606</v>
      </c>
      <c r="F170" s="180">
        <v>81</v>
      </c>
      <c r="G170" s="179"/>
      <c r="H170" s="179">
        <v>110</v>
      </c>
      <c r="I170" s="181">
        <v>110</v>
      </c>
      <c r="J170" s="182" t="s">
        <v>687</v>
      </c>
      <c r="K170" s="183">
        <f t="shared" si="77"/>
        <v>29</v>
      </c>
      <c r="L170" s="184">
        <f t="shared" si="78"/>
        <v>0.35802469135802467</v>
      </c>
      <c r="M170" s="179" t="s">
        <v>596</v>
      </c>
      <c r="N170" s="185">
        <v>42745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47</v>
      </c>
      <c r="B171" s="177">
        <v>42382</v>
      </c>
      <c r="C171" s="177"/>
      <c r="D171" s="178" t="s">
        <v>694</v>
      </c>
      <c r="E171" s="179" t="s">
        <v>606</v>
      </c>
      <c r="F171" s="180">
        <v>417.5</v>
      </c>
      <c r="G171" s="179"/>
      <c r="H171" s="179">
        <v>547</v>
      </c>
      <c r="I171" s="181">
        <v>535</v>
      </c>
      <c r="J171" s="182" t="s">
        <v>687</v>
      </c>
      <c r="K171" s="183">
        <f t="shared" si="77"/>
        <v>129.5</v>
      </c>
      <c r="L171" s="184">
        <f t="shared" si="78"/>
        <v>0.31017964071856285</v>
      </c>
      <c r="M171" s="179" t="s">
        <v>596</v>
      </c>
      <c r="N171" s="185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48</v>
      </c>
      <c r="B172" s="177">
        <v>42408</v>
      </c>
      <c r="C172" s="177"/>
      <c r="D172" s="178" t="s">
        <v>695</v>
      </c>
      <c r="E172" s="179" t="s">
        <v>593</v>
      </c>
      <c r="F172" s="180">
        <v>650</v>
      </c>
      <c r="G172" s="179"/>
      <c r="H172" s="179">
        <v>800</v>
      </c>
      <c r="I172" s="181">
        <v>800</v>
      </c>
      <c r="J172" s="182" t="s">
        <v>687</v>
      </c>
      <c r="K172" s="183">
        <f t="shared" si="77"/>
        <v>150</v>
      </c>
      <c r="L172" s="184">
        <f t="shared" si="78"/>
        <v>0.23076923076923078</v>
      </c>
      <c r="M172" s="179" t="s">
        <v>596</v>
      </c>
      <c r="N172" s="185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49</v>
      </c>
      <c r="B173" s="177">
        <v>42433</v>
      </c>
      <c r="C173" s="177"/>
      <c r="D173" s="178" t="s">
        <v>237</v>
      </c>
      <c r="E173" s="179" t="s">
        <v>593</v>
      </c>
      <c r="F173" s="180">
        <v>437.5</v>
      </c>
      <c r="G173" s="179"/>
      <c r="H173" s="179">
        <v>504.5</v>
      </c>
      <c r="I173" s="181">
        <v>522</v>
      </c>
      <c r="J173" s="182" t="s">
        <v>696</v>
      </c>
      <c r="K173" s="183">
        <f t="shared" si="77"/>
        <v>67</v>
      </c>
      <c r="L173" s="184">
        <f t="shared" si="78"/>
        <v>0.15314285714285714</v>
      </c>
      <c r="M173" s="179" t="s">
        <v>596</v>
      </c>
      <c r="N173" s="185">
        <v>42480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50</v>
      </c>
      <c r="B174" s="177">
        <v>42438</v>
      </c>
      <c r="C174" s="177"/>
      <c r="D174" s="178" t="s">
        <v>697</v>
      </c>
      <c r="E174" s="179" t="s">
        <v>593</v>
      </c>
      <c r="F174" s="180">
        <v>189.5</v>
      </c>
      <c r="G174" s="179"/>
      <c r="H174" s="179">
        <v>218</v>
      </c>
      <c r="I174" s="181">
        <v>218</v>
      </c>
      <c r="J174" s="182" t="s">
        <v>687</v>
      </c>
      <c r="K174" s="183">
        <f t="shared" si="77"/>
        <v>28.5</v>
      </c>
      <c r="L174" s="184">
        <f t="shared" si="78"/>
        <v>0.15039577836411611</v>
      </c>
      <c r="M174" s="179" t="s">
        <v>596</v>
      </c>
      <c r="N174" s="185">
        <v>43034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6">
        <v>51</v>
      </c>
      <c r="B175" s="187">
        <v>42471</v>
      </c>
      <c r="C175" s="187"/>
      <c r="D175" s="195" t="s">
        <v>698</v>
      </c>
      <c r="E175" s="190" t="s">
        <v>593</v>
      </c>
      <c r="F175" s="190">
        <v>36.5</v>
      </c>
      <c r="G175" s="191"/>
      <c r="H175" s="191">
        <v>15.85</v>
      </c>
      <c r="I175" s="191">
        <v>60</v>
      </c>
      <c r="J175" s="192" t="s">
        <v>699</v>
      </c>
      <c r="K175" s="193">
        <f t="shared" si="77"/>
        <v>-20.65</v>
      </c>
      <c r="L175" s="194">
        <f t="shared" si="78"/>
        <v>-0.5657534246575342</v>
      </c>
      <c r="M175" s="190" t="s">
        <v>607</v>
      </c>
      <c r="N175" s="198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52</v>
      </c>
      <c r="B176" s="177">
        <v>42472</v>
      </c>
      <c r="C176" s="177"/>
      <c r="D176" s="178" t="s">
        <v>700</v>
      </c>
      <c r="E176" s="179" t="s">
        <v>593</v>
      </c>
      <c r="F176" s="180">
        <v>93</v>
      </c>
      <c r="G176" s="179"/>
      <c r="H176" s="179">
        <v>149</v>
      </c>
      <c r="I176" s="181">
        <v>140</v>
      </c>
      <c r="J176" s="182" t="s">
        <v>701</v>
      </c>
      <c r="K176" s="183">
        <f t="shared" si="77"/>
        <v>56</v>
      </c>
      <c r="L176" s="184">
        <f t="shared" si="78"/>
        <v>0.60215053763440862</v>
      </c>
      <c r="M176" s="179" t="s">
        <v>596</v>
      </c>
      <c r="N176" s="185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53</v>
      </c>
      <c r="B177" s="177">
        <v>42472</v>
      </c>
      <c r="C177" s="177"/>
      <c r="D177" s="178" t="s">
        <v>702</v>
      </c>
      <c r="E177" s="179" t="s">
        <v>593</v>
      </c>
      <c r="F177" s="180">
        <v>130</v>
      </c>
      <c r="G177" s="179"/>
      <c r="H177" s="179">
        <v>150</v>
      </c>
      <c r="I177" s="181" t="s">
        <v>703</v>
      </c>
      <c r="J177" s="182" t="s">
        <v>687</v>
      </c>
      <c r="K177" s="183">
        <f t="shared" si="77"/>
        <v>20</v>
      </c>
      <c r="L177" s="184">
        <f t="shared" si="78"/>
        <v>0.15384615384615385</v>
      </c>
      <c r="M177" s="179" t="s">
        <v>596</v>
      </c>
      <c r="N177" s="185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54</v>
      </c>
      <c r="B178" s="177">
        <v>42473</v>
      </c>
      <c r="C178" s="177"/>
      <c r="D178" s="178" t="s">
        <v>704</v>
      </c>
      <c r="E178" s="179" t="s">
        <v>593</v>
      </c>
      <c r="F178" s="180">
        <v>196</v>
      </c>
      <c r="G178" s="179"/>
      <c r="H178" s="179">
        <v>299</v>
      </c>
      <c r="I178" s="181">
        <v>299</v>
      </c>
      <c r="J178" s="182" t="s">
        <v>687</v>
      </c>
      <c r="K178" s="183">
        <v>103</v>
      </c>
      <c r="L178" s="184">
        <v>0.52551020408163296</v>
      </c>
      <c r="M178" s="179" t="s">
        <v>596</v>
      </c>
      <c r="N178" s="185">
        <v>42620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55</v>
      </c>
      <c r="B179" s="177">
        <v>42473</v>
      </c>
      <c r="C179" s="177"/>
      <c r="D179" s="178" t="s">
        <v>705</v>
      </c>
      <c r="E179" s="179" t="s">
        <v>593</v>
      </c>
      <c r="F179" s="180">
        <v>88</v>
      </c>
      <c r="G179" s="179"/>
      <c r="H179" s="179">
        <v>103</v>
      </c>
      <c r="I179" s="181">
        <v>103</v>
      </c>
      <c r="J179" s="182" t="s">
        <v>687</v>
      </c>
      <c r="K179" s="183">
        <v>15</v>
      </c>
      <c r="L179" s="184">
        <v>0.170454545454545</v>
      </c>
      <c r="M179" s="179" t="s">
        <v>596</v>
      </c>
      <c r="N179" s="185">
        <v>42530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56</v>
      </c>
      <c r="B180" s="177">
        <v>42492</v>
      </c>
      <c r="C180" s="177"/>
      <c r="D180" s="178" t="s">
        <v>706</v>
      </c>
      <c r="E180" s="179" t="s">
        <v>593</v>
      </c>
      <c r="F180" s="180">
        <v>127.5</v>
      </c>
      <c r="G180" s="179"/>
      <c r="H180" s="179">
        <v>148</v>
      </c>
      <c r="I180" s="181" t="s">
        <v>707</v>
      </c>
      <c r="J180" s="182" t="s">
        <v>687</v>
      </c>
      <c r="K180" s="183">
        <f t="shared" ref="K180:K184" si="79">H180-F180</f>
        <v>20.5</v>
      </c>
      <c r="L180" s="184">
        <f t="shared" ref="L180:L184" si="80">K180/F180</f>
        <v>0.16078431372549021</v>
      </c>
      <c r="M180" s="179" t="s">
        <v>596</v>
      </c>
      <c r="N180" s="185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57</v>
      </c>
      <c r="B181" s="177">
        <v>42493</v>
      </c>
      <c r="C181" s="177"/>
      <c r="D181" s="178" t="s">
        <v>708</v>
      </c>
      <c r="E181" s="179" t="s">
        <v>593</v>
      </c>
      <c r="F181" s="180">
        <v>675</v>
      </c>
      <c r="G181" s="179"/>
      <c r="H181" s="179">
        <v>815</v>
      </c>
      <c r="I181" s="181" t="s">
        <v>709</v>
      </c>
      <c r="J181" s="182" t="s">
        <v>687</v>
      </c>
      <c r="K181" s="183">
        <f t="shared" si="79"/>
        <v>140</v>
      </c>
      <c r="L181" s="184">
        <f t="shared" si="80"/>
        <v>0.2074074074074074</v>
      </c>
      <c r="M181" s="179" t="s">
        <v>596</v>
      </c>
      <c r="N181" s="185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6">
        <v>58</v>
      </c>
      <c r="B182" s="187">
        <v>42522</v>
      </c>
      <c r="C182" s="187"/>
      <c r="D182" s="188" t="s">
        <v>710</v>
      </c>
      <c r="E182" s="189" t="s">
        <v>593</v>
      </c>
      <c r="F182" s="190">
        <v>500</v>
      </c>
      <c r="G182" s="190"/>
      <c r="H182" s="191">
        <v>232.5</v>
      </c>
      <c r="I182" s="191" t="s">
        <v>711</v>
      </c>
      <c r="J182" s="192" t="s">
        <v>712</v>
      </c>
      <c r="K182" s="193">
        <f t="shared" si="79"/>
        <v>-267.5</v>
      </c>
      <c r="L182" s="194">
        <f t="shared" si="80"/>
        <v>-0.53500000000000003</v>
      </c>
      <c r="M182" s="190" t="s">
        <v>607</v>
      </c>
      <c r="N182" s="187">
        <v>43735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59</v>
      </c>
      <c r="B183" s="177">
        <v>42527</v>
      </c>
      <c r="C183" s="177"/>
      <c r="D183" s="178" t="s">
        <v>544</v>
      </c>
      <c r="E183" s="179" t="s">
        <v>593</v>
      </c>
      <c r="F183" s="180">
        <v>110</v>
      </c>
      <c r="G183" s="179"/>
      <c r="H183" s="179">
        <v>126.5</v>
      </c>
      <c r="I183" s="181">
        <v>125</v>
      </c>
      <c r="J183" s="182" t="s">
        <v>639</v>
      </c>
      <c r="K183" s="183">
        <f t="shared" si="79"/>
        <v>16.5</v>
      </c>
      <c r="L183" s="184">
        <f t="shared" si="80"/>
        <v>0.15</v>
      </c>
      <c r="M183" s="179" t="s">
        <v>596</v>
      </c>
      <c r="N183" s="185">
        <v>42552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60</v>
      </c>
      <c r="B184" s="177">
        <v>42538</v>
      </c>
      <c r="C184" s="177"/>
      <c r="D184" s="178" t="s">
        <v>713</v>
      </c>
      <c r="E184" s="179" t="s">
        <v>593</v>
      </c>
      <c r="F184" s="180">
        <v>44</v>
      </c>
      <c r="G184" s="179"/>
      <c r="H184" s="179">
        <v>69.5</v>
      </c>
      <c r="I184" s="181">
        <v>69.5</v>
      </c>
      <c r="J184" s="182" t="s">
        <v>714</v>
      </c>
      <c r="K184" s="183">
        <f t="shared" si="79"/>
        <v>25.5</v>
      </c>
      <c r="L184" s="184">
        <f t="shared" si="80"/>
        <v>0.57954545454545459</v>
      </c>
      <c r="M184" s="179" t="s">
        <v>596</v>
      </c>
      <c r="N184" s="185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61</v>
      </c>
      <c r="B185" s="177">
        <v>42549</v>
      </c>
      <c r="C185" s="177"/>
      <c r="D185" s="178" t="s">
        <v>715</v>
      </c>
      <c r="E185" s="179" t="s">
        <v>593</v>
      </c>
      <c r="F185" s="180">
        <v>262.5</v>
      </c>
      <c r="G185" s="179"/>
      <c r="H185" s="179">
        <v>340</v>
      </c>
      <c r="I185" s="181">
        <v>333</v>
      </c>
      <c r="J185" s="182" t="s">
        <v>716</v>
      </c>
      <c r="K185" s="183">
        <v>77.5</v>
      </c>
      <c r="L185" s="184">
        <v>0.29523809523809502</v>
      </c>
      <c r="M185" s="179" t="s">
        <v>596</v>
      </c>
      <c r="N185" s="185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62</v>
      </c>
      <c r="B186" s="177">
        <v>42549</v>
      </c>
      <c r="C186" s="177"/>
      <c r="D186" s="178" t="s">
        <v>717</v>
      </c>
      <c r="E186" s="179" t="s">
        <v>593</v>
      </c>
      <c r="F186" s="180">
        <v>840</v>
      </c>
      <c r="G186" s="179"/>
      <c r="H186" s="179">
        <v>1230</v>
      </c>
      <c r="I186" s="181">
        <v>1230</v>
      </c>
      <c r="J186" s="182" t="s">
        <v>687</v>
      </c>
      <c r="K186" s="183">
        <v>390</v>
      </c>
      <c r="L186" s="184">
        <v>0.46428571428571402</v>
      </c>
      <c r="M186" s="179" t="s">
        <v>596</v>
      </c>
      <c r="N186" s="185">
        <v>42649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9">
        <v>63</v>
      </c>
      <c r="B187" s="200">
        <v>42556</v>
      </c>
      <c r="C187" s="200"/>
      <c r="D187" s="201" t="s">
        <v>718</v>
      </c>
      <c r="E187" s="202" t="s">
        <v>593</v>
      </c>
      <c r="F187" s="202">
        <v>395</v>
      </c>
      <c r="G187" s="203"/>
      <c r="H187" s="203">
        <f>(468.5+342.5)/2</f>
        <v>405.5</v>
      </c>
      <c r="I187" s="203">
        <v>510</v>
      </c>
      <c r="J187" s="204" t="s">
        <v>719</v>
      </c>
      <c r="K187" s="205">
        <f t="shared" ref="K187:K193" si="81">H187-F187</f>
        <v>10.5</v>
      </c>
      <c r="L187" s="206">
        <f t="shared" ref="L187:L193" si="82">K187/F187</f>
        <v>2.6582278481012658E-2</v>
      </c>
      <c r="M187" s="202" t="s">
        <v>616</v>
      </c>
      <c r="N187" s="200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6">
        <v>64</v>
      </c>
      <c r="B188" s="187">
        <v>42584</v>
      </c>
      <c r="C188" s="187"/>
      <c r="D188" s="188" t="s">
        <v>720</v>
      </c>
      <c r="E188" s="189" t="s">
        <v>606</v>
      </c>
      <c r="F188" s="190">
        <f>169.5-12.8</f>
        <v>156.69999999999999</v>
      </c>
      <c r="G188" s="190"/>
      <c r="H188" s="191">
        <v>77</v>
      </c>
      <c r="I188" s="191" t="s">
        <v>721</v>
      </c>
      <c r="J188" s="192" t="s">
        <v>722</v>
      </c>
      <c r="K188" s="193">
        <f t="shared" si="81"/>
        <v>-79.699999999999989</v>
      </c>
      <c r="L188" s="194">
        <f t="shared" si="82"/>
        <v>-0.50861518825781749</v>
      </c>
      <c r="M188" s="190" t="s">
        <v>607</v>
      </c>
      <c r="N188" s="187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6">
        <v>65</v>
      </c>
      <c r="B189" s="187">
        <v>42586</v>
      </c>
      <c r="C189" s="187"/>
      <c r="D189" s="188" t="s">
        <v>723</v>
      </c>
      <c r="E189" s="189" t="s">
        <v>593</v>
      </c>
      <c r="F189" s="190">
        <v>400</v>
      </c>
      <c r="G189" s="190"/>
      <c r="H189" s="191">
        <v>305</v>
      </c>
      <c r="I189" s="191">
        <v>475</v>
      </c>
      <c r="J189" s="192" t="s">
        <v>724</v>
      </c>
      <c r="K189" s="193">
        <f t="shared" si="81"/>
        <v>-95</v>
      </c>
      <c r="L189" s="194">
        <f t="shared" si="82"/>
        <v>-0.23749999999999999</v>
      </c>
      <c r="M189" s="190" t="s">
        <v>607</v>
      </c>
      <c r="N189" s="187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66</v>
      </c>
      <c r="B190" s="177">
        <v>42593</v>
      </c>
      <c r="C190" s="177"/>
      <c r="D190" s="178" t="s">
        <v>725</v>
      </c>
      <c r="E190" s="179" t="s">
        <v>593</v>
      </c>
      <c r="F190" s="180">
        <v>86.5</v>
      </c>
      <c r="G190" s="179"/>
      <c r="H190" s="179">
        <v>130</v>
      </c>
      <c r="I190" s="181">
        <v>130</v>
      </c>
      <c r="J190" s="182" t="s">
        <v>726</v>
      </c>
      <c r="K190" s="183">
        <f t="shared" si="81"/>
        <v>43.5</v>
      </c>
      <c r="L190" s="184">
        <f t="shared" si="82"/>
        <v>0.50289017341040465</v>
      </c>
      <c r="M190" s="179" t="s">
        <v>596</v>
      </c>
      <c r="N190" s="185">
        <v>43091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6">
        <v>67</v>
      </c>
      <c r="B191" s="187">
        <v>42600</v>
      </c>
      <c r="C191" s="187"/>
      <c r="D191" s="188" t="s">
        <v>122</v>
      </c>
      <c r="E191" s="189" t="s">
        <v>593</v>
      </c>
      <c r="F191" s="190">
        <v>133.5</v>
      </c>
      <c r="G191" s="190"/>
      <c r="H191" s="191">
        <v>126.5</v>
      </c>
      <c r="I191" s="191">
        <v>178</v>
      </c>
      <c r="J191" s="192" t="s">
        <v>727</v>
      </c>
      <c r="K191" s="193">
        <f t="shared" si="81"/>
        <v>-7</v>
      </c>
      <c r="L191" s="194">
        <f t="shared" si="82"/>
        <v>-5.2434456928838954E-2</v>
      </c>
      <c r="M191" s="190" t="s">
        <v>607</v>
      </c>
      <c r="N191" s="187">
        <v>42615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68</v>
      </c>
      <c r="B192" s="177">
        <v>42613</v>
      </c>
      <c r="C192" s="177"/>
      <c r="D192" s="178" t="s">
        <v>728</v>
      </c>
      <c r="E192" s="179" t="s">
        <v>593</v>
      </c>
      <c r="F192" s="180">
        <v>560</v>
      </c>
      <c r="G192" s="179"/>
      <c r="H192" s="179">
        <v>725</v>
      </c>
      <c r="I192" s="181">
        <v>725</v>
      </c>
      <c r="J192" s="182" t="s">
        <v>633</v>
      </c>
      <c r="K192" s="183">
        <f t="shared" si="81"/>
        <v>165</v>
      </c>
      <c r="L192" s="184">
        <f t="shared" si="82"/>
        <v>0.29464285714285715</v>
      </c>
      <c r="M192" s="179" t="s">
        <v>596</v>
      </c>
      <c r="N192" s="185">
        <v>42456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69</v>
      </c>
      <c r="B193" s="177">
        <v>42614</v>
      </c>
      <c r="C193" s="177"/>
      <c r="D193" s="178" t="s">
        <v>729</v>
      </c>
      <c r="E193" s="179" t="s">
        <v>593</v>
      </c>
      <c r="F193" s="180">
        <v>160.5</v>
      </c>
      <c r="G193" s="179"/>
      <c r="H193" s="179">
        <v>210</v>
      </c>
      <c r="I193" s="181">
        <v>210</v>
      </c>
      <c r="J193" s="182" t="s">
        <v>633</v>
      </c>
      <c r="K193" s="183">
        <f t="shared" si="81"/>
        <v>49.5</v>
      </c>
      <c r="L193" s="184">
        <f t="shared" si="82"/>
        <v>0.30841121495327101</v>
      </c>
      <c r="M193" s="179" t="s">
        <v>596</v>
      </c>
      <c r="N193" s="185">
        <v>42871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70</v>
      </c>
      <c r="B194" s="177">
        <v>42646</v>
      </c>
      <c r="C194" s="177"/>
      <c r="D194" s="178" t="s">
        <v>417</v>
      </c>
      <c r="E194" s="179" t="s">
        <v>593</v>
      </c>
      <c r="F194" s="180">
        <v>430</v>
      </c>
      <c r="G194" s="179"/>
      <c r="H194" s="179">
        <v>596</v>
      </c>
      <c r="I194" s="181">
        <v>575</v>
      </c>
      <c r="J194" s="182" t="s">
        <v>730</v>
      </c>
      <c r="K194" s="183">
        <v>166</v>
      </c>
      <c r="L194" s="184">
        <v>0.38604651162790699</v>
      </c>
      <c r="M194" s="179" t="s">
        <v>596</v>
      </c>
      <c r="N194" s="185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71</v>
      </c>
      <c r="B195" s="177">
        <v>42657</v>
      </c>
      <c r="C195" s="177"/>
      <c r="D195" s="178" t="s">
        <v>731</v>
      </c>
      <c r="E195" s="179" t="s">
        <v>593</v>
      </c>
      <c r="F195" s="180">
        <v>280</v>
      </c>
      <c r="G195" s="179"/>
      <c r="H195" s="179">
        <v>345</v>
      </c>
      <c r="I195" s="181">
        <v>345</v>
      </c>
      <c r="J195" s="182" t="s">
        <v>633</v>
      </c>
      <c r="K195" s="183">
        <f t="shared" ref="K195:K200" si="83">H195-F195</f>
        <v>65</v>
      </c>
      <c r="L195" s="184">
        <f t="shared" ref="L195:L196" si="84">K195/F195</f>
        <v>0.23214285714285715</v>
      </c>
      <c r="M195" s="179" t="s">
        <v>596</v>
      </c>
      <c r="N195" s="185">
        <v>42814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72</v>
      </c>
      <c r="B196" s="177">
        <v>42657</v>
      </c>
      <c r="C196" s="177"/>
      <c r="D196" s="178" t="s">
        <v>732</v>
      </c>
      <c r="E196" s="179" t="s">
        <v>593</v>
      </c>
      <c r="F196" s="180">
        <v>245</v>
      </c>
      <c r="G196" s="179"/>
      <c r="H196" s="179">
        <v>325.5</v>
      </c>
      <c r="I196" s="181">
        <v>330</v>
      </c>
      <c r="J196" s="182" t="s">
        <v>733</v>
      </c>
      <c r="K196" s="183">
        <f t="shared" si="83"/>
        <v>80.5</v>
      </c>
      <c r="L196" s="184">
        <f t="shared" si="84"/>
        <v>0.32857142857142857</v>
      </c>
      <c r="M196" s="179" t="s">
        <v>596</v>
      </c>
      <c r="N196" s="185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73</v>
      </c>
      <c r="B197" s="177">
        <v>42660</v>
      </c>
      <c r="C197" s="177"/>
      <c r="D197" s="178" t="s">
        <v>734</v>
      </c>
      <c r="E197" s="179" t="s">
        <v>593</v>
      </c>
      <c r="F197" s="180">
        <v>125</v>
      </c>
      <c r="G197" s="179"/>
      <c r="H197" s="179">
        <v>160</v>
      </c>
      <c r="I197" s="181">
        <v>160</v>
      </c>
      <c r="J197" s="182" t="s">
        <v>687</v>
      </c>
      <c r="K197" s="183">
        <f t="shared" si="83"/>
        <v>35</v>
      </c>
      <c r="L197" s="184">
        <v>0.28000000000000003</v>
      </c>
      <c r="M197" s="179" t="s">
        <v>596</v>
      </c>
      <c r="N197" s="185">
        <v>42803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74</v>
      </c>
      <c r="B198" s="177">
        <v>42660</v>
      </c>
      <c r="C198" s="177"/>
      <c r="D198" s="178" t="s">
        <v>735</v>
      </c>
      <c r="E198" s="179" t="s">
        <v>593</v>
      </c>
      <c r="F198" s="180">
        <v>114</v>
      </c>
      <c r="G198" s="179"/>
      <c r="H198" s="179">
        <v>145</v>
      </c>
      <c r="I198" s="181">
        <v>145</v>
      </c>
      <c r="J198" s="182" t="s">
        <v>687</v>
      </c>
      <c r="K198" s="183">
        <f t="shared" si="83"/>
        <v>31</v>
      </c>
      <c r="L198" s="184">
        <f t="shared" ref="L198:L200" si="85">K198/F198</f>
        <v>0.27192982456140352</v>
      </c>
      <c r="M198" s="179" t="s">
        <v>596</v>
      </c>
      <c r="N198" s="185">
        <v>42859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75</v>
      </c>
      <c r="B199" s="177">
        <v>42660</v>
      </c>
      <c r="C199" s="177"/>
      <c r="D199" s="178" t="s">
        <v>736</v>
      </c>
      <c r="E199" s="179" t="s">
        <v>593</v>
      </c>
      <c r="F199" s="180">
        <v>212</v>
      </c>
      <c r="G199" s="179"/>
      <c r="H199" s="179">
        <v>280</v>
      </c>
      <c r="I199" s="181">
        <v>276</v>
      </c>
      <c r="J199" s="182" t="s">
        <v>737</v>
      </c>
      <c r="K199" s="183">
        <f t="shared" si="83"/>
        <v>68</v>
      </c>
      <c r="L199" s="184">
        <f t="shared" si="85"/>
        <v>0.32075471698113206</v>
      </c>
      <c r="M199" s="179" t="s">
        <v>596</v>
      </c>
      <c r="N199" s="185">
        <v>42858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76</v>
      </c>
      <c r="B200" s="177">
        <v>42678</v>
      </c>
      <c r="C200" s="177"/>
      <c r="D200" s="178" t="s">
        <v>466</v>
      </c>
      <c r="E200" s="179" t="s">
        <v>593</v>
      </c>
      <c r="F200" s="180">
        <v>155</v>
      </c>
      <c r="G200" s="179"/>
      <c r="H200" s="179">
        <v>210</v>
      </c>
      <c r="I200" s="181">
        <v>210</v>
      </c>
      <c r="J200" s="182" t="s">
        <v>738</v>
      </c>
      <c r="K200" s="183">
        <f t="shared" si="83"/>
        <v>55</v>
      </c>
      <c r="L200" s="184">
        <f t="shared" si="85"/>
        <v>0.35483870967741937</v>
      </c>
      <c r="M200" s="179" t="s">
        <v>596</v>
      </c>
      <c r="N200" s="185">
        <v>42944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6">
        <v>77</v>
      </c>
      <c r="B201" s="187">
        <v>42710</v>
      </c>
      <c r="C201" s="187"/>
      <c r="D201" s="188" t="s">
        <v>739</v>
      </c>
      <c r="E201" s="189" t="s">
        <v>593</v>
      </c>
      <c r="F201" s="190">
        <v>150.5</v>
      </c>
      <c r="G201" s="190"/>
      <c r="H201" s="191">
        <v>72.5</v>
      </c>
      <c r="I201" s="191">
        <v>174</v>
      </c>
      <c r="J201" s="192" t="s">
        <v>740</v>
      </c>
      <c r="K201" s="193">
        <v>-78</v>
      </c>
      <c r="L201" s="194">
        <v>-0.51827242524916906</v>
      </c>
      <c r="M201" s="190" t="s">
        <v>607</v>
      </c>
      <c r="N201" s="187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78</v>
      </c>
      <c r="B202" s="177">
        <v>42712</v>
      </c>
      <c r="C202" s="177"/>
      <c r="D202" s="178" t="s">
        <v>741</v>
      </c>
      <c r="E202" s="179" t="s">
        <v>593</v>
      </c>
      <c r="F202" s="180">
        <v>380</v>
      </c>
      <c r="G202" s="179"/>
      <c r="H202" s="179">
        <v>478</v>
      </c>
      <c r="I202" s="181">
        <v>468</v>
      </c>
      <c r="J202" s="182" t="s">
        <v>687</v>
      </c>
      <c r="K202" s="183">
        <f t="shared" ref="K202:K204" si="86">H202-F202</f>
        <v>98</v>
      </c>
      <c r="L202" s="184">
        <f t="shared" ref="L202:L204" si="87">K202/F202</f>
        <v>0.25789473684210529</v>
      </c>
      <c r="M202" s="179" t="s">
        <v>596</v>
      </c>
      <c r="N202" s="185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79</v>
      </c>
      <c r="B203" s="177">
        <v>42734</v>
      </c>
      <c r="C203" s="177"/>
      <c r="D203" s="178" t="s">
        <v>121</v>
      </c>
      <c r="E203" s="179" t="s">
        <v>593</v>
      </c>
      <c r="F203" s="180">
        <v>305</v>
      </c>
      <c r="G203" s="179"/>
      <c r="H203" s="179">
        <v>375</v>
      </c>
      <c r="I203" s="181">
        <v>375</v>
      </c>
      <c r="J203" s="182" t="s">
        <v>687</v>
      </c>
      <c r="K203" s="183">
        <f t="shared" si="86"/>
        <v>70</v>
      </c>
      <c r="L203" s="184">
        <f t="shared" si="87"/>
        <v>0.22950819672131148</v>
      </c>
      <c r="M203" s="179" t="s">
        <v>596</v>
      </c>
      <c r="N203" s="185">
        <v>42768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80</v>
      </c>
      <c r="B204" s="177">
        <v>42739</v>
      </c>
      <c r="C204" s="177"/>
      <c r="D204" s="178" t="s">
        <v>104</v>
      </c>
      <c r="E204" s="179" t="s">
        <v>593</v>
      </c>
      <c r="F204" s="180">
        <v>99.5</v>
      </c>
      <c r="G204" s="179"/>
      <c r="H204" s="179">
        <v>158</v>
      </c>
      <c r="I204" s="181">
        <v>158</v>
      </c>
      <c r="J204" s="182" t="s">
        <v>687</v>
      </c>
      <c r="K204" s="183">
        <f t="shared" si="86"/>
        <v>58.5</v>
      </c>
      <c r="L204" s="184">
        <f t="shared" si="87"/>
        <v>0.5879396984924623</v>
      </c>
      <c r="M204" s="179" t="s">
        <v>596</v>
      </c>
      <c r="N204" s="185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81</v>
      </c>
      <c r="B205" s="177">
        <v>42739</v>
      </c>
      <c r="C205" s="177"/>
      <c r="D205" s="178" t="s">
        <v>104</v>
      </c>
      <c r="E205" s="179" t="s">
        <v>593</v>
      </c>
      <c r="F205" s="180">
        <v>99.5</v>
      </c>
      <c r="G205" s="179"/>
      <c r="H205" s="179">
        <v>158</v>
      </c>
      <c r="I205" s="181">
        <v>158</v>
      </c>
      <c r="J205" s="182" t="s">
        <v>687</v>
      </c>
      <c r="K205" s="183">
        <v>58.5</v>
      </c>
      <c r="L205" s="184">
        <v>0.58793969849246197</v>
      </c>
      <c r="M205" s="179" t="s">
        <v>596</v>
      </c>
      <c r="N205" s="185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82</v>
      </c>
      <c r="B206" s="177">
        <v>42786</v>
      </c>
      <c r="C206" s="177"/>
      <c r="D206" s="178" t="s">
        <v>210</v>
      </c>
      <c r="E206" s="179" t="s">
        <v>593</v>
      </c>
      <c r="F206" s="180">
        <v>140.5</v>
      </c>
      <c r="G206" s="179"/>
      <c r="H206" s="179">
        <v>220</v>
      </c>
      <c r="I206" s="181">
        <v>220</v>
      </c>
      <c r="J206" s="182" t="s">
        <v>687</v>
      </c>
      <c r="K206" s="183">
        <f>H206-F206</f>
        <v>79.5</v>
      </c>
      <c r="L206" s="184">
        <f>K206/F206</f>
        <v>0.5658362989323843</v>
      </c>
      <c r="M206" s="179" t="s">
        <v>596</v>
      </c>
      <c r="N206" s="185">
        <v>42864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83</v>
      </c>
      <c r="B207" s="177">
        <v>42786</v>
      </c>
      <c r="C207" s="177"/>
      <c r="D207" s="178" t="s">
        <v>742</v>
      </c>
      <c r="E207" s="179" t="s">
        <v>593</v>
      </c>
      <c r="F207" s="180">
        <v>202.5</v>
      </c>
      <c r="G207" s="179"/>
      <c r="H207" s="179">
        <v>234</v>
      </c>
      <c r="I207" s="181">
        <v>234</v>
      </c>
      <c r="J207" s="182" t="s">
        <v>687</v>
      </c>
      <c r="K207" s="183">
        <v>31.5</v>
      </c>
      <c r="L207" s="184">
        <v>0.155555555555556</v>
      </c>
      <c r="M207" s="179" t="s">
        <v>596</v>
      </c>
      <c r="N207" s="185">
        <v>42836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84</v>
      </c>
      <c r="B208" s="177">
        <v>42818</v>
      </c>
      <c r="C208" s="177"/>
      <c r="D208" s="178" t="s">
        <v>743</v>
      </c>
      <c r="E208" s="179" t="s">
        <v>593</v>
      </c>
      <c r="F208" s="180">
        <v>300.5</v>
      </c>
      <c r="G208" s="179"/>
      <c r="H208" s="179">
        <v>417.5</v>
      </c>
      <c r="I208" s="181">
        <v>420</v>
      </c>
      <c r="J208" s="182" t="s">
        <v>744</v>
      </c>
      <c r="K208" s="183">
        <f>H208-F208</f>
        <v>117</v>
      </c>
      <c r="L208" s="184">
        <f>K208/F208</f>
        <v>0.38935108153078202</v>
      </c>
      <c r="M208" s="179" t="s">
        <v>596</v>
      </c>
      <c r="N208" s="185">
        <v>43070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85</v>
      </c>
      <c r="B209" s="177">
        <v>42818</v>
      </c>
      <c r="C209" s="177"/>
      <c r="D209" s="178" t="s">
        <v>717</v>
      </c>
      <c r="E209" s="179" t="s">
        <v>593</v>
      </c>
      <c r="F209" s="180">
        <v>850</v>
      </c>
      <c r="G209" s="179"/>
      <c r="H209" s="179">
        <v>1042.5</v>
      </c>
      <c r="I209" s="181">
        <v>1023</v>
      </c>
      <c r="J209" s="182" t="s">
        <v>745</v>
      </c>
      <c r="K209" s="183">
        <v>192.5</v>
      </c>
      <c r="L209" s="184">
        <v>0.22647058823529401</v>
      </c>
      <c r="M209" s="179" t="s">
        <v>596</v>
      </c>
      <c r="N209" s="185">
        <v>42830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86</v>
      </c>
      <c r="B210" s="177">
        <v>42830</v>
      </c>
      <c r="C210" s="177"/>
      <c r="D210" s="178" t="s">
        <v>497</v>
      </c>
      <c r="E210" s="179" t="s">
        <v>593</v>
      </c>
      <c r="F210" s="180">
        <v>785</v>
      </c>
      <c r="G210" s="179"/>
      <c r="H210" s="179">
        <v>930</v>
      </c>
      <c r="I210" s="181">
        <v>920</v>
      </c>
      <c r="J210" s="182" t="s">
        <v>746</v>
      </c>
      <c r="K210" s="183">
        <f>H210-F210</f>
        <v>145</v>
      </c>
      <c r="L210" s="184">
        <f>K210/F210</f>
        <v>0.18471337579617833</v>
      </c>
      <c r="M210" s="179" t="s">
        <v>596</v>
      </c>
      <c r="N210" s="185">
        <v>42976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6">
        <v>87</v>
      </c>
      <c r="B211" s="187">
        <v>42831</v>
      </c>
      <c r="C211" s="187"/>
      <c r="D211" s="188" t="s">
        <v>747</v>
      </c>
      <c r="E211" s="189" t="s">
        <v>593</v>
      </c>
      <c r="F211" s="190">
        <v>40</v>
      </c>
      <c r="G211" s="190"/>
      <c r="H211" s="191">
        <v>13.1</v>
      </c>
      <c r="I211" s="191">
        <v>60</v>
      </c>
      <c r="J211" s="192" t="s">
        <v>748</v>
      </c>
      <c r="K211" s="193">
        <v>-26.9</v>
      </c>
      <c r="L211" s="194">
        <v>-0.67249999999999999</v>
      </c>
      <c r="M211" s="190" t="s">
        <v>607</v>
      </c>
      <c r="N211" s="187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88</v>
      </c>
      <c r="B212" s="177">
        <v>42837</v>
      </c>
      <c r="C212" s="177"/>
      <c r="D212" s="178" t="s">
        <v>102</v>
      </c>
      <c r="E212" s="179" t="s">
        <v>593</v>
      </c>
      <c r="F212" s="180">
        <v>289.5</v>
      </c>
      <c r="G212" s="179"/>
      <c r="H212" s="179">
        <v>354</v>
      </c>
      <c r="I212" s="181">
        <v>360</v>
      </c>
      <c r="J212" s="182" t="s">
        <v>749</v>
      </c>
      <c r="K212" s="183">
        <f t="shared" ref="K212:K220" si="88">H212-F212</f>
        <v>64.5</v>
      </c>
      <c r="L212" s="184">
        <f t="shared" ref="L212:L220" si="89">K212/F212</f>
        <v>0.22279792746113988</v>
      </c>
      <c r="M212" s="179" t="s">
        <v>596</v>
      </c>
      <c r="N212" s="185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89</v>
      </c>
      <c r="B213" s="177">
        <v>42845</v>
      </c>
      <c r="C213" s="177"/>
      <c r="D213" s="178" t="s">
        <v>437</v>
      </c>
      <c r="E213" s="179" t="s">
        <v>593</v>
      </c>
      <c r="F213" s="180">
        <v>700</v>
      </c>
      <c r="G213" s="179"/>
      <c r="H213" s="179">
        <v>840</v>
      </c>
      <c r="I213" s="181">
        <v>840</v>
      </c>
      <c r="J213" s="182" t="s">
        <v>750</v>
      </c>
      <c r="K213" s="183">
        <f t="shared" si="88"/>
        <v>140</v>
      </c>
      <c r="L213" s="184">
        <f t="shared" si="89"/>
        <v>0.2</v>
      </c>
      <c r="M213" s="179" t="s">
        <v>596</v>
      </c>
      <c r="N213" s="185">
        <v>42893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90</v>
      </c>
      <c r="B214" s="177">
        <v>42887</v>
      </c>
      <c r="C214" s="177"/>
      <c r="D214" s="178" t="s">
        <v>751</v>
      </c>
      <c r="E214" s="179" t="s">
        <v>593</v>
      </c>
      <c r="F214" s="180">
        <v>130</v>
      </c>
      <c r="G214" s="179"/>
      <c r="H214" s="179">
        <v>144.25</v>
      </c>
      <c r="I214" s="181">
        <v>170</v>
      </c>
      <c r="J214" s="182" t="s">
        <v>752</v>
      </c>
      <c r="K214" s="183">
        <f t="shared" si="88"/>
        <v>14.25</v>
      </c>
      <c r="L214" s="184">
        <f t="shared" si="89"/>
        <v>0.10961538461538461</v>
      </c>
      <c r="M214" s="179" t="s">
        <v>596</v>
      </c>
      <c r="N214" s="185">
        <v>43675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91</v>
      </c>
      <c r="B215" s="177">
        <v>42901</v>
      </c>
      <c r="C215" s="177"/>
      <c r="D215" s="178" t="s">
        <v>753</v>
      </c>
      <c r="E215" s="179" t="s">
        <v>593</v>
      </c>
      <c r="F215" s="180">
        <v>214.5</v>
      </c>
      <c r="G215" s="179"/>
      <c r="H215" s="179">
        <v>262</v>
      </c>
      <c r="I215" s="181">
        <v>262</v>
      </c>
      <c r="J215" s="182" t="s">
        <v>618</v>
      </c>
      <c r="K215" s="183">
        <f t="shared" si="88"/>
        <v>47.5</v>
      </c>
      <c r="L215" s="184">
        <f t="shared" si="89"/>
        <v>0.22144522144522144</v>
      </c>
      <c r="M215" s="179" t="s">
        <v>596</v>
      </c>
      <c r="N215" s="185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7">
        <v>92</v>
      </c>
      <c r="B216" s="208">
        <v>42933</v>
      </c>
      <c r="C216" s="208"/>
      <c r="D216" s="209" t="s">
        <v>754</v>
      </c>
      <c r="E216" s="210" t="s">
        <v>593</v>
      </c>
      <c r="F216" s="211">
        <v>370</v>
      </c>
      <c r="G216" s="210"/>
      <c r="H216" s="210">
        <v>447.5</v>
      </c>
      <c r="I216" s="212">
        <v>450</v>
      </c>
      <c r="J216" s="213" t="s">
        <v>687</v>
      </c>
      <c r="K216" s="183">
        <f t="shared" si="88"/>
        <v>77.5</v>
      </c>
      <c r="L216" s="214">
        <f t="shared" si="89"/>
        <v>0.20945945945945946</v>
      </c>
      <c r="M216" s="210" t="s">
        <v>596</v>
      </c>
      <c r="N216" s="215">
        <v>43035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7">
        <v>93</v>
      </c>
      <c r="B217" s="208">
        <v>42943</v>
      </c>
      <c r="C217" s="208"/>
      <c r="D217" s="209" t="s">
        <v>208</v>
      </c>
      <c r="E217" s="210" t="s">
        <v>593</v>
      </c>
      <c r="F217" s="211">
        <v>657.5</v>
      </c>
      <c r="G217" s="210"/>
      <c r="H217" s="210">
        <v>825</v>
      </c>
      <c r="I217" s="212">
        <v>820</v>
      </c>
      <c r="J217" s="213" t="s">
        <v>687</v>
      </c>
      <c r="K217" s="183">
        <f t="shared" si="88"/>
        <v>167.5</v>
      </c>
      <c r="L217" s="214">
        <f t="shared" si="89"/>
        <v>0.25475285171102663</v>
      </c>
      <c r="M217" s="210" t="s">
        <v>596</v>
      </c>
      <c r="N217" s="215">
        <v>43090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94</v>
      </c>
      <c r="B218" s="177">
        <v>42964</v>
      </c>
      <c r="C218" s="177"/>
      <c r="D218" s="178" t="s">
        <v>385</v>
      </c>
      <c r="E218" s="179" t="s">
        <v>593</v>
      </c>
      <c r="F218" s="180">
        <v>605</v>
      </c>
      <c r="G218" s="179"/>
      <c r="H218" s="179">
        <v>750</v>
      </c>
      <c r="I218" s="181">
        <v>750</v>
      </c>
      <c r="J218" s="182" t="s">
        <v>746</v>
      </c>
      <c r="K218" s="183">
        <f t="shared" si="88"/>
        <v>145</v>
      </c>
      <c r="L218" s="184">
        <f t="shared" si="89"/>
        <v>0.23966942148760331</v>
      </c>
      <c r="M218" s="179" t="s">
        <v>596</v>
      </c>
      <c r="N218" s="185">
        <v>43027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6">
        <v>95</v>
      </c>
      <c r="B219" s="187">
        <v>42979</v>
      </c>
      <c r="C219" s="187"/>
      <c r="D219" s="195" t="s">
        <v>755</v>
      </c>
      <c r="E219" s="190" t="s">
        <v>593</v>
      </c>
      <c r="F219" s="190">
        <v>255</v>
      </c>
      <c r="G219" s="191"/>
      <c r="H219" s="191">
        <v>217.25</v>
      </c>
      <c r="I219" s="191">
        <v>320</v>
      </c>
      <c r="J219" s="192" t="s">
        <v>756</v>
      </c>
      <c r="K219" s="193">
        <f t="shared" si="88"/>
        <v>-37.75</v>
      </c>
      <c r="L219" s="196">
        <f t="shared" si="89"/>
        <v>-0.14803921568627451</v>
      </c>
      <c r="M219" s="190" t="s">
        <v>607</v>
      </c>
      <c r="N219" s="187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96</v>
      </c>
      <c r="B220" s="177">
        <v>42997</v>
      </c>
      <c r="C220" s="177"/>
      <c r="D220" s="178" t="s">
        <v>757</v>
      </c>
      <c r="E220" s="179" t="s">
        <v>593</v>
      </c>
      <c r="F220" s="180">
        <v>215</v>
      </c>
      <c r="G220" s="179"/>
      <c r="H220" s="179">
        <v>258</v>
      </c>
      <c r="I220" s="181">
        <v>258</v>
      </c>
      <c r="J220" s="182" t="s">
        <v>687</v>
      </c>
      <c r="K220" s="183">
        <f t="shared" si="88"/>
        <v>43</v>
      </c>
      <c r="L220" s="184">
        <f t="shared" si="89"/>
        <v>0.2</v>
      </c>
      <c r="M220" s="179" t="s">
        <v>596</v>
      </c>
      <c r="N220" s="185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97</v>
      </c>
      <c r="B221" s="177">
        <v>42997</v>
      </c>
      <c r="C221" s="177"/>
      <c r="D221" s="178" t="s">
        <v>757</v>
      </c>
      <c r="E221" s="179" t="s">
        <v>593</v>
      </c>
      <c r="F221" s="180">
        <v>215</v>
      </c>
      <c r="G221" s="179"/>
      <c r="H221" s="179">
        <v>258</v>
      </c>
      <c r="I221" s="181">
        <v>258</v>
      </c>
      <c r="J221" s="213" t="s">
        <v>687</v>
      </c>
      <c r="K221" s="183">
        <v>43</v>
      </c>
      <c r="L221" s="184">
        <v>0.2</v>
      </c>
      <c r="M221" s="179" t="s">
        <v>596</v>
      </c>
      <c r="N221" s="185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7">
        <v>98</v>
      </c>
      <c r="B222" s="208">
        <v>42998</v>
      </c>
      <c r="C222" s="208"/>
      <c r="D222" s="209" t="s">
        <v>758</v>
      </c>
      <c r="E222" s="210" t="s">
        <v>593</v>
      </c>
      <c r="F222" s="180">
        <v>75</v>
      </c>
      <c r="G222" s="210"/>
      <c r="H222" s="210">
        <v>90</v>
      </c>
      <c r="I222" s="212">
        <v>90</v>
      </c>
      <c r="J222" s="182" t="s">
        <v>759</v>
      </c>
      <c r="K222" s="183">
        <f t="shared" ref="K222:K227" si="90">H222-F222</f>
        <v>15</v>
      </c>
      <c r="L222" s="184">
        <f t="shared" ref="L222:L227" si="91">K222/F222</f>
        <v>0.2</v>
      </c>
      <c r="M222" s="179" t="s">
        <v>596</v>
      </c>
      <c r="N222" s="185">
        <v>43019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7">
        <v>99</v>
      </c>
      <c r="B223" s="208">
        <v>43011</v>
      </c>
      <c r="C223" s="208"/>
      <c r="D223" s="209" t="s">
        <v>760</v>
      </c>
      <c r="E223" s="210" t="s">
        <v>593</v>
      </c>
      <c r="F223" s="211">
        <v>315</v>
      </c>
      <c r="G223" s="210"/>
      <c r="H223" s="210">
        <v>392</v>
      </c>
      <c r="I223" s="212">
        <v>384</v>
      </c>
      <c r="J223" s="213" t="s">
        <v>761</v>
      </c>
      <c r="K223" s="183">
        <f t="shared" si="90"/>
        <v>77</v>
      </c>
      <c r="L223" s="214">
        <f t="shared" si="91"/>
        <v>0.24444444444444444</v>
      </c>
      <c r="M223" s="210" t="s">
        <v>596</v>
      </c>
      <c r="N223" s="215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7">
        <v>100</v>
      </c>
      <c r="B224" s="208">
        <v>43013</v>
      </c>
      <c r="C224" s="208"/>
      <c r="D224" s="209" t="s">
        <v>470</v>
      </c>
      <c r="E224" s="210" t="s">
        <v>593</v>
      </c>
      <c r="F224" s="211">
        <v>145</v>
      </c>
      <c r="G224" s="210"/>
      <c r="H224" s="210">
        <v>179</v>
      </c>
      <c r="I224" s="212">
        <v>180</v>
      </c>
      <c r="J224" s="213" t="s">
        <v>762</v>
      </c>
      <c r="K224" s="183">
        <f t="shared" si="90"/>
        <v>34</v>
      </c>
      <c r="L224" s="214">
        <f t="shared" si="91"/>
        <v>0.23448275862068965</v>
      </c>
      <c r="M224" s="210" t="s">
        <v>596</v>
      </c>
      <c r="N224" s="215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7">
        <v>101</v>
      </c>
      <c r="B225" s="208">
        <v>43014</v>
      </c>
      <c r="C225" s="208"/>
      <c r="D225" s="209" t="s">
        <v>360</v>
      </c>
      <c r="E225" s="210" t="s">
        <v>593</v>
      </c>
      <c r="F225" s="211">
        <v>256</v>
      </c>
      <c r="G225" s="210"/>
      <c r="H225" s="210">
        <v>323</v>
      </c>
      <c r="I225" s="212">
        <v>320</v>
      </c>
      <c r="J225" s="213" t="s">
        <v>687</v>
      </c>
      <c r="K225" s="183">
        <f t="shared" si="90"/>
        <v>67</v>
      </c>
      <c r="L225" s="214">
        <f t="shared" si="91"/>
        <v>0.26171875</v>
      </c>
      <c r="M225" s="210" t="s">
        <v>596</v>
      </c>
      <c r="N225" s="215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7">
        <v>102</v>
      </c>
      <c r="B226" s="208">
        <v>43017</v>
      </c>
      <c r="C226" s="208"/>
      <c r="D226" s="209" t="s">
        <v>374</v>
      </c>
      <c r="E226" s="210" t="s">
        <v>593</v>
      </c>
      <c r="F226" s="211">
        <v>137.5</v>
      </c>
      <c r="G226" s="210"/>
      <c r="H226" s="210">
        <v>184</v>
      </c>
      <c r="I226" s="212">
        <v>183</v>
      </c>
      <c r="J226" s="213" t="s">
        <v>763</v>
      </c>
      <c r="K226" s="183">
        <f t="shared" si="90"/>
        <v>46.5</v>
      </c>
      <c r="L226" s="214">
        <f t="shared" si="91"/>
        <v>0.33818181818181819</v>
      </c>
      <c r="M226" s="210" t="s">
        <v>596</v>
      </c>
      <c r="N226" s="215">
        <v>43108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7">
        <v>103</v>
      </c>
      <c r="B227" s="208">
        <v>43018</v>
      </c>
      <c r="C227" s="208"/>
      <c r="D227" s="209" t="s">
        <v>764</v>
      </c>
      <c r="E227" s="210" t="s">
        <v>593</v>
      </c>
      <c r="F227" s="211">
        <v>125.5</v>
      </c>
      <c r="G227" s="210"/>
      <c r="H227" s="210">
        <v>158</v>
      </c>
      <c r="I227" s="212">
        <v>155</v>
      </c>
      <c r="J227" s="213" t="s">
        <v>765</v>
      </c>
      <c r="K227" s="183">
        <f t="shared" si="90"/>
        <v>32.5</v>
      </c>
      <c r="L227" s="214">
        <f t="shared" si="91"/>
        <v>0.25896414342629481</v>
      </c>
      <c r="M227" s="210" t="s">
        <v>596</v>
      </c>
      <c r="N227" s="215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7">
        <v>104</v>
      </c>
      <c r="B228" s="208">
        <v>43018</v>
      </c>
      <c r="C228" s="208"/>
      <c r="D228" s="209" t="s">
        <v>766</v>
      </c>
      <c r="E228" s="210" t="s">
        <v>593</v>
      </c>
      <c r="F228" s="211">
        <v>895</v>
      </c>
      <c r="G228" s="210"/>
      <c r="H228" s="210">
        <v>1122.5</v>
      </c>
      <c r="I228" s="212">
        <v>1078</v>
      </c>
      <c r="J228" s="213" t="s">
        <v>767</v>
      </c>
      <c r="K228" s="183">
        <v>227.5</v>
      </c>
      <c r="L228" s="214">
        <v>0.25418994413407803</v>
      </c>
      <c r="M228" s="210" t="s">
        <v>596</v>
      </c>
      <c r="N228" s="215">
        <v>43117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7">
        <v>105</v>
      </c>
      <c r="B229" s="208">
        <v>43020</v>
      </c>
      <c r="C229" s="208"/>
      <c r="D229" s="209" t="s">
        <v>369</v>
      </c>
      <c r="E229" s="210" t="s">
        <v>593</v>
      </c>
      <c r="F229" s="211">
        <v>525</v>
      </c>
      <c r="G229" s="210"/>
      <c r="H229" s="210">
        <v>629</v>
      </c>
      <c r="I229" s="212">
        <v>629</v>
      </c>
      <c r="J229" s="213" t="s">
        <v>687</v>
      </c>
      <c r="K229" s="183">
        <v>104</v>
      </c>
      <c r="L229" s="214">
        <v>0.19809523809523799</v>
      </c>
      <c r="M229" s="210" t="s">
        <v>596</v>
      </c>
      <c r="N229" s="215">
        <v>43119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7">
        <v>106</v>
      </c>
      <c r="B230" s="208">
        <v>43046</v>
      </c>
      <c r="C230" s="208"/>
      <c r="D230" s="209" t="s">
        <v>410</v>
      </c>
      <c r="E230" s="210" t="s">
        <v>593</v>
      </c>
      <c r="F230" s="211">
        <v>740</v>
      </c>
      <c r="G230" s="210"/>
      <c r="H230" s="210">
        <v>892.5</v>
      </c>
      <c r="I230" s="212">
        <v>900</v>
      </c>
      <c r="J230" s="213" t="s">
        <v>768</v>
      </c>
      <c r="K230" s="183">
        <f t="shared" ref="K230:K232" si="92">H230-F230</f>
        <v>152.5</v>
      </c>
      <c r="L230" s="214">
        <f t="shared" ref="L230:L232" si="93">K230/F230</f>
        <v>0.20608108108108109</v>
      </c>
      <c r="M230" s="210" t="s">
        <v>596</v>
      </c>
      <c r="N230" s="215">
        <v>43052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107</v>
      </c>
      <c r="B231" s="177">
        <v>43073</v>
      </c>
      <c r="C231" s="177"/>
      <c r="D231" s="178" t="s">
        <v>769</v>
      </c>
      <c r="E231" s="179" t="s">
        <v>593</v>
      </c>
      <c r="F231" s="180">
        <v>118.5</v>
      </c>
      <c r="G231" s="179"/>
      <c r="H231" s="179">
        <v>143.5</v>
      </c>
      <c r="I231" s="181">
        <v>145</v>
      </c>
      <c r="J231" s="182" t="s">
        <v>770</v>
      </c>
      <c r="K231" s="183">
        <f t="shared" si="92"/>
        <v>25</v>
      </c>
      <c r="L231" s="184">
        <f t="shared" si="93"/>
        <v>0.2109704641350211</v>
      </c>
      <c r="M231" s="179" t="s">
        <v>596</v>
      </c>
      <c r="N231" s="185">
        <v>43097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6">
        <v>108</v>
      </c>
      <c r="B232" s="187">
        <v>43090</v>
      </c>
      <c r="C232" s="187"/>
      <c r="D232" s="188" t="s">
        <v>442</v>
      </c>
      <c r="E232" s="189" t="s">
        <v>593</v>
      </c>
      <c r="F232" s="190">
        <v>715</v>
      </c>
      <c r="G232" s="190"/>
      <c r="H232" s="191">
        <v>500</v>
      </c>
      <c r="I232" s="191">
        <v>872</v>
      </c>
      <c r="J232" s="192" t="s">
        <v>771</v>
      </c>
      <c r="K232" s="193">
        <f t="shared" si="92"/>
        <v>-215</v>
      </c>
      <c r="L232" s="194">
        <f t="shared" si="93"/>
        <v>-0.30069930069930068</v>
      </c>
      <c r="M232" s="190" t="s">
        <v>607</v>
      </c>
      <c r="N232" s="187">
        <v>43670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109</v>
      </c>
      <c r="B233" s="177">
        <v>43098</v>
      </c>
      <c r="C233" s="177"/>
      <c r="D233" s="178" t="s">
        <v>760</v>
      </c>
      <c r="E233" s="179" t="s">
        <v>593</v>
      </c>
      <c r="F233" s="180">
        <v>435</v>
      </c>
      <c r="G233" s="179"/>
      <c r="H233" s="179">
        <v>542.5</v>
      </c>
      <c r="I233" s="181">
        <v>539</v>
      </c>
      <c r="J233" s="182" t="s">
        <v>687</v>
      </c>
      <c r="K233" s="183">
        <v>107.5</v>
      </c>
      <c r="L233" s="184">
        <v>0.247126436781609</v>
      </c>
      <c r="M233" s="179" t="s">
        <v>596</v>
      </c>
      <c r="N233" s="185">
        <v>43206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110</v>
      </c>
      <c r="B234" s="177">
        <v>43098</v>
      </c>
      <c r="C234" s="177"/>
      <c r="D234" s="178" t="s">
        <v>562</v>
      </c>
      <c r="E234" s="179" t="s">
        <v>593</v>
      </c>
      <c r="F234" s="180">
        <v>885</v>
      </c>
      <c r="G234" s="179"/>
      <c r="H234" s="179">
        <v>1090</v>
      </c>
      <c r="I234" s="181">
        <v>1084</v>
      </c>
      <c r="J234" s="182" t="s">
        <v>687</v>
      </c>
      <c r="K234" s="183">
        <v>205</v>
      </c>
      <c r="L234" s="184">
        <v>0.23163841807909599</v>
      </c>
      <c r="M234" s="179" t="s">
        <v>596</v>
      </c>
      <c r="N234" s="185">
        <v>43213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111</v>
      </c>
      <c r="B235" s="217">
        <v>43192</v>
      </c>
      <c r="C235" s="217"/>
      <c r="D235" s="195" t="s">
        <v>772</v>
      </c>
      <c r="E235" s="190" t="s">
        <v>593</v>
      </c>
      <c r="F235" s="218">
        <v>478.5</v>
      </c>
      <c r="G235" s="190"/>
      <c r="H235" s="190">
        <v>442</v>
      </c>
      <c r="I235" s="191">
        <v>613</v>
      </c>
      <c r="J235" s="192" t="s">
        <v>773</v>
      </c>
      <c r="K235" s="193">
        <f t="shared" ref="K235:K238" si="94">H235-F235</f>
        <v>-36.5</v>
      </c>
      <c r="L235" s="194">
        <f t="shared" ref="L235:L238" si="95">K235/F235</f>
        <v>-7.6280041797283177E-2</v>
      </c>
      <c r="M235" s="190" t="s">
        <v>607</v>
      </c>
      <c r="N235" s="187">
        <v>43762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6">
        <v>112</v>
      </c>
      <c r="B236" s="187">
        <v>43194</v>
      </c>
      <c r="C236" s="187"/>
      <c r="D236" s="188" t="s">
        <v>774</v>
      </c>
      <c r="E236" s="189" t="s">
        <v>593</v>
      </c>
      <c r="F236" s="190">
        <f>141.5-7.3</f>
        <v>134.19999999999999</v>
      </c>
      <c r="G236" s="190"/>
      <c r="H236" s="191">
        <v>77</v>
      </c>
      <c r="I236" s="191">
        <v>180</v>
      </c>
      <c r="J236" s="192" t="s">
        <v>775</v>
      </c>
      <c r="K236" s="193">
        <f t="shared" si="94"/>
        <v>-57.199999999999989</v>
      </c>
      <c r="L236" s="194">
        <f t="shared" si="95"/>
        <v>-0.42622950819672129</v>
      </c>
      <c r="M236" s="190" t="s">
        <v>607</v>
      </c>
      <c r="N236" s="187">
        <v>43522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6">
        <v>113</v>
      </c>
      <c r="B237" s="187">
        <v>43209</v>
      </c>
      <c r="C237" s="187"/>
      <c r="D237" s="188" t="s">
        <v>776</v>
      </c>
      <c r="E237" s="189" t="s">
        <v>593</v>
      </c>
      <c r="F237" s="190">
        <v>430</v>
      </c>
      <c r="G237" s="190"/>
      <c r="H237" s="191">
        <v>220</v>
      </c>
      <c r="I237" s="191">
        <v>537</v>
      </c>
      <c r="J237" s="192" t="s">
        <v>777</v>
      </c>
      <c r="K237" s="193">
        <f t="shared" si="94"/>
        <v>-210</v>
      </c>
      <c r="L237" s="194">
        <f t="shared" si="95"/>
        <v>-0.48837209302325579</v>
      </c>
      <c r="M237" s="190" t="s">
        <v>607</v>
      </c>
      <c r="N237" s="187">
        <v>43252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7">
        <v>114</v>
      </c>
      <c r="B238" s="208">
        <v>43220</v>
      </c>
      <c r="C238" s="208"/>
      <c r="D238" s="209" t="s">
        <v>778</v>
      </c>
      <c r="E238" s="210" t="s">
        <v>593</v>
      </c>
      <c r="F238" s="210">
        <v>153.5</v>
      </c>
      <c r="G238" s="210"/>
      <c r="H238" s="210">
        <v>196</v>
      </c>
      <c r="I238" s="212">
        <v>196</v>
      </c>
      <c r="J238" s="182" t="s">
        <v>779</v>
      </c>
      <c r="K238" s="183">
        <f t="shared" si="94"/>
        <v>42.5</v>
      </c>
      <c r="L238" s="184">
        <f t="shared" si="95"/>
        <v>0.27687296416938112</v>
      </c>
      <c r="M238" s="179" t="s">
        <v>596</v>
      </c>
      <c r="N238" s="185">
        <v>43605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6">
        <v>115</v>
      </c>
      <c r="B239" s="187">
        <v>43306</v>
      </c>
      <c r="C239" s="187"/>
      <c r="D239" s="188" t="s">
        <v>747</v>
      </c>
      <c r="E239" s="189" t="s">
        <v>593</v>
      </c>
      <c r="F239" s="190">
        <v>27.5</v>
      </c>
      <c r="G239" s="190"/>
      <c r="H239" s="191">
        <v>13.1</v>
      </c>
      <c r="I239" s="191">
        <v>60</v>
      </c>
      <c r="J239" s="192" t="s">
        <v>780</v>
      </c>
      <c r="K239" s="193">
        <v>-14.4</v>
      </c>
      <c r="L239" s="194">
        <v>-0.52363636363636401</v>
      </c>
      <c r="M239" s="190" t="s">
        <v>607</v>
      </c>
      <c r="N239" s="187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116</v>
      </c>
      <c r="B240" s="217">
        <v>43318</v>
      </c>
      <c r="C240" s="217"/>
      <c r="D240" s="195" t="s">
        <v>781</v>
      </c>
      <c r="E240" s="190" t="s">
        <v>593</v>
      </c>
      <c r="F240" s="190">
        <v>148.5</v>
      </c>
      <c r="G240" s="190"/>
      <c r="H240" s="190">
        <v>102</v>
      </c>
      <c r="I240" s="191">
        <v>182</v>
      </c>
      <c r="J240" s="192" t="s">
        <v>782</v>
      </c>
      <c r="K240" s="193">
        <f>H240-F240</f>
        <v>-46.5</v>
      </c>
      <c r="L240" s="194">
        <f>K240/F240</f>
        <v>-0.31313131313131315</v>
      </c>
      <c r="M240" s="190" t="s">
        <v>607</v>
      </c>
      <c r="N240" s="187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117</v>
      </c>
      <c r="B241" s="177">
        <v>43335</v>
      </c>
      <c r="C241" s="177"/>
      <c r="D241" s="178" t="s">
        <v>783</v>
      </c>
      <c r="E241" s="179" t="s">
        <v>593</v>
      </c>
      <c r="F241" s="210">
        <v>285</v>
      </c>
      <c r="G241" s="179"/>
      <c r="H241" s="179">
        <v>355</v>
      </c>
      <c r="I241" s="181">
        <v>364</v>
      </c>
      <c r="J241" s="182" t="s">
        <v>784</v>
      </c>
      <c r="K241" s="183">
        <v>70</v>
      </c>
      <c r="L241" s="184">
        <v>0.24561403508771901</v>
      </c>
      <c r="M241" s="179" t="s">
        <v>596</v>
      </c>
      <c r="N241" s="185">
        <v>43455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118</v>
      </c>
      <c r="B242" s="177">
        <v>43341</v>
      </c>
      <c r="C242" s="177"/>
      <c r="D242" s="178" t="s">
        <v>400</v>
      </c>
      <c r="E242" s="179" t="s">
        <v>593</v>
      </c>
      <c r="F242" s="210">
        <v>525</v>
      </c>
      <c r="G242" s="179"/>
      <c r="H242" s="179">
        <v>585</v>
      </c>
      <c r="I242" s="181">
        <v>635</v>
      </c>
      <c r="J242" s="182" t="s">
        <v>785</v>
      </c>
      <c r="K242" s="183">
        <f t="shared" ref="K242:K293" si="96">H242-F242</f>
        <v>60</v>
      </c>
      <c r="L242" s="184">
        <f t="shared" ref="L242:L293" si="97">K242/F242</f>
        <v>0.11428571428571428</v>
      </c>
      <c r="M242" s="179" t="s">
        <v>596</v>
      </c>
      <c r="N242" s="185">
        <v>43662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119</v>
      </c>
      <c r="B243" s="177">
        <v>43395</v>
      </c>
      <c r="C243" s="177"/>
      <c r="D243" s="178" t="s">
        <v>385</v>
      </c>
      <c r="E243" s="179" t="s">
        <v>593</v>
      </c>
      <c r="F243" s="210">
        <v>475</v>
      </c>
      <c r="G243" s="179"/>
      <c r="H243" s="179">
        <v>574</v>
      </c>
      <c r="I243" s="181">
        <v>570</v>
      </c>
      <c r="J243" s="182" t="s">
        <v>687</v>
      </c>
      <c r="K243" s="183">
        <f t="shared" si="96"/>
        <v>99</v>
      </c>
      <c r="L243" s="184">
        <f t="shared" si="97"/>
        <v>0.20842105263157895</v>
      </c>
      <c r="M243" s="179" t="s">
        <v>596</v>
      </c>
      <c r="N243" s="185">
        <v>43403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7">
        <v>120</v>
      </c>
      <c r="B244" s="208">
        <v>43397</v>
      </c>
      <c r="C244" s="208"/>
      <c r="D244" s="209" t="s">
        <v>786</v>
      </c>
      <c r="E244" s="210" t="s">
        <v>593</v>
      </c>
      <c r="F244" s="210">
        <v>707.5</v>
      </c>
      <c r="G244" s="210"/>
      <c r="H244" s="210">
        <v>872</v>
      </c>
      <c r="I244" s="212">
        <v>872</v>
      </c>
      <c r="J244" s="213" t="s">
        <v>687</v>
      </c>
      <c r="K244" s="183">
        <f t="shared" si="96"/>
        <v>164.5</v>
      </c>
      <c r="L244" s="214">
        <f t="shared" si="97"/>
        <v>0.23250883392226149</v>
      </c>
      <c r="M244" s="210" t="s">
        <v>596</v>
      </c>
      <c r="N244" s="215">
        <v>43482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7">
        <v>121</v>
      </c>
      <c r="B245" s="208">
        <v>43398</v>
      </c>
      <c r="C245" s="208"/>
      <c r="D245" s="209" t="s">
        <v>787</v>
      </c>
      <c r="E245" s="210" t="s">
        <v>593</v>
      </c>
      <c r="F245" s="210">
        <v>162</v>
      </c>
      <c r="G245" s="210"/>
      <c r="H245" s="210">
        <v>204</v>
      </c>
      <c r="I245" s="212">
        <v>209</v>
      </c>
      <c r="J245" s="213" t="s">
        <v>788</v>
      </c>
      <c r="K245" s="183">
        <f t="shared" si="96"/>
        <v>42</v>
      </c>
      <c r="L245" s="214">
        <f t="shared" si="97"/>
        <v>0.25925925925925924</v>
      </c>
      <c r="M245" s="210" t="s">
        <v>596</v>
      </c>
      <c r="N245" s="215">
        <v>43539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7">
        <v>122</v>
      </c>
      <c r="B246" s="208">
        <v>43399</v>
      </c>
      <c r="C246" s="208"/>
      <c r="D246" s="209" t="s">
        <v>490</v>
      </c>
      <c r="E246" s="210" t="s">
        <v>593</v>
      </c>
      <c r="F246" s="210">
        <v>240</v>
      </c>
      <c r="G246" s="210"/>
      <c r="H246" s="210">
        <v>297</v>
      </c>
      <c r="I246" s="212">
        <v>297</v>
      </c>
      <c r="J246" s="213" t="s">
        <v>687</v>
      </c>
      <c r="K246" s="219">
        <f t="shared" si="96"/>
        <v>57</v>
      </c>
      <c r="L246" s="214">
        <f t="shared" si="97"/>
        <v>0.23749999999999999</v>
      </c>
      <c r="M246" s="210" t="s">
        <v>596</v>
      </c>
      <c r="N246" s="215">
        <v>43417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123</v>
      </c>
      <c r="B247" s="177">
        <v>43439</v>
      </c>
      <c r="C247" s="177"/>
      <c r="D247" s="178" t="s">
        <v>789</v>
      </c>
      <c r="E247" s="179" t="s">
        <v>593</v>
      </c>
      <c r="F247" s="179">
        <v>202.5</v>
      </c>
      <c r="G247" s="179"/>
      <c r="H247" s="179">
        <v>255</v>
      </c>
      <c r="I247" s="181">
        <v>252</v>
      </c>
      <c r="J247" s="182" t="s">
        <v>687</v>
      </c>
      <c r="K247" s="183">
        <f t="shared" si="96"/>
        <v>52.5</v>
      </c>
      <c r="L247" s="184">
        <f t="shared" si="97"/>
        <v>0.25925925925925924</v>
      </c>
      <c r="M247" s="179" t="s">
        <v>596</v>
      </c>
      <c r="N247" s="185">
        <v>43542</v>
      </c>
      <c r="O247" s="1"/>
      <c r="P247" s="1"/>
      <c r="Q247" s="1"/>
      <c r="R247" s="6" t="s">
        <v>790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7">
        <v>124</v>
      </c>
      <c r="B248" s="208">
        <v>43465</v>
      </c>
      <c r="C248" s="177"/>
      <c r="D248" s="209" t="s">
        <v>159</v>
      </c>
      <c r="E248" s="210" t="s">
        <v>593</v>
      </c>
      <c r="F248" s="210">
        <v>710</v>
      </c>
      <c r="G248" s="210"/>
      <c r="H248" s="210">
        <v>866</v>
      </c>
      <c r="I248" s="212">
        <v>866</v>
      </c>
      <c r="J248" s="213" t="s">
        <v>687</v>
      </c>
      <c r="K248" s="183">
        <f t="shared" si="96"/>
        <v>156</v>
      </c>
      <c r="L248" s="184">
        <f t="shared" si="97"/>
        <v>0.21971830985915494</v>
      </c>
      <c r="M248" s="179" t="s">
        <v>596</v>
      </c>
      <c r="N248" s="185">
        <v>43553</v>
      </c>
      <c r="O248" s="1"/>
      <c r="P248" s="1"/>
      <c r="Q248" s="1"/>
      <c r="R248" s="6" t="s">
        <v>790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7">
        <v>125</v>
      </c>
      <c r="B249" s="208">
        <v>43522</v>
      </c>
      <c r="C249" s="208"/>
      <c r="D249" s="209" t="s">
        <v>174</v>
      </c>
      <c r="E249" s="210" t="s">
        <v>593</v>
      </c>
      <c r="F249" s="210">
        <v>337.25</v>
      </c>
      <c r="G249" s="210"/>
      <c r="H249" s="210">
        <v>398.5</v>
      </c>
      <c r="I249" s="212">
        <v>411</v>
      </c>
      <c r="J249" s="182" t="s">
        <v>791</v>
      </c>
      <c r="K249" s="183">
        <f t="shared" si="96"/>
        <v>61.25</v>
      </c>
      <c r="L249" s="184">
        <f t="shared" si="97"/>
        <v>0.1816160118606375</v>
      </c>
      <c r="M249" s="179" t="s">
        <v>596</v>
      </c>
      <c r="N249" s="185">
        <v>43760</v>
      </c>
      <c r="O249" s="1"/>
      <c r="P249" s="1"/>
      <c r="Q249" s="1"/>
      <c r="R249" s="6" t="s">
        <v>790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126</v>
      </c>
      <c r="B250" s="221">
        <v>43559</v>
      </c>
      <c r="C250" s="221"/>
      <c r="D250" s="222" t="s">
        <v>792</v>
      </c>
      <c r="E250" s="223" t="s">
        <v>593</v>
      </c>
      <c r="F250" s="223">
        <v>130</v>
      </c>
      <c r="G250" s="223"/>
      <c r="H250" s="223">
        <v>65</v>
      </c>
      <c r="I250" s="224">
        <v>158</v>
      </c>
      <c r="J250" s="192" t="s">
        <v>793</v>
      </c>
      <c r="K250" s="193">
        <f t="shared" si="96"/>
        <v>-65</v>
      </c>
      <c r="L250" s="194">
        <f t="shared" si="97"/>
        <v>-0.5</v>
      </c>
      <c r="M250" s="190" t="s">
        <v>607</v>
      </c>
      <c r="N250" s="187">
        <v>43726</v>
      </c>
      <c r="O250" s="1"/>
      <c r="P250" s="1"/>
      <c r="Q250" s="1"/>
      <c r="R250" s="6" t="s">
        <v>794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7">
        <v>127</v>
      </c>
      <c r="B251" s="208">
        <v>43017</v>
      </c>
      <c r="C251" s="208"/>
      <c r="D251" s="209" t="s">
        <v>210</v>
      </c>
      <c r="E251" s="210" t="s">
        <v>593</v>
      </c>
      <c r="F251" s="210">
        <v>141.5</v>
      </c>
      <c r="G251" s="210"/>
      <c r="H251" s="210">
        <v>183.5</v>
      </c>
      <c r="I251" s="212">
        <v>210</v>
      </c>
      <c r="J251" s="182" t="s">
        <v>788</v>
      </c>
      <c r="K251" s="183">
        <f t="shared" si="96"/>
        <v>42</v>
      </c>
      <c r="L251" s="184">
        <f t="shared" si="97"/>
        <v>0.29681978798586572</v>
      </c>
      <c r="M251" s="179" t="s">
        <v>596</v>
      </c>
      <c r="N251" s="185">
        <v>43042</v>
      </c>
      <c r="O251" s="1"/>
      <c r="P251" s="1"/>
      <c r="Q251" s="1"/>
      <c r="R251" s="6" t="s">
        <v>794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128</v>
      </c>
      <c r="B252" s="221">
        <v>43074</v>
      </c>
      <c r="C252" s="221"/>
      <c r="D252" s="222" t="s">
        <v>795</v>
      </c>
      <c r="E252" s="223" t="s">
        <v>593</v>
      </c>
      <c r="F252" s="218">
        <v>172</v>
      </c>
      <c r="G252" s="223"/>
      <c r="H252" s="223">
        <v>155.25</v>
      </c>
      <c r="I252" s="224">
        <v>230</v>
      </c>
      <c r="J252" s="192" t="s">
        <v>796</v>
      </c>
      <c r="K252" s="193">
        <f t="shared" si="96"/>
        <v>-16.75</v>
      </c>
      <c r="L252" s="194">
        <f t="shared" si="97"/>
        <v>-9.7383720930232565E-2</v>
      </c>
      <c r="M252" s="190" t="s">
        <v>607</v>
      </c>
      <c r="N252" s="187">
        <v>43787</v>
      </c>
      <c r="O252" s="1"/>
      <c r="P252" s="1"/>
      <c r="Q252" s="1"/>
      <c r="R252" s="6" t="s">
        <v>794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7">
        <v>129</v>
      </c>
      <c r="B253" s="208">
        <v>43398</v>
      </c>
      <c r="C253" s="208"/>
      <c r="D253" s="209" t="s">
        <v>120</v>
      </c>
      <c r="E253" s="210" t="s">
        <v>593</v>
      </c>
      <c r="F253" s="210">
        <v>698.5</v>
      </c>
      <c r="G253" s="210"/>
      <c r="H253" s="210">
        <v>890</v>
      </c>
      <c r="I253" s="212">
        <v>890</v>
      </c>
      <c r="J253" s="182" t="s">
        <v>797</v>
      </c>
      <c r="K253" s="183">
        <f t="shared" si="96"/>
        <v>191.5</v>
      </c>
      <c r="L253" s="184">
        <f t="shared" si="97"/>
        <v>0.27415891195418757</v>
      </c>
      <c r="M253" s="179" t="s">
        <v>596</v>
      </c>
      <c r="N253" s="185">
        <v>44328</v>
      </c>
      <c r="O253" s="1"/>
      <c r="P253" s="1"/>
      <c r="Q253" s="1"/>
      <c r="R253" s="6" t="s">
        <v>790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7">
        <v>130</v>
      </c>
      <c r="B254" s="208">
        <v>42877</v>
      </c>
      <c r="C254" s="208"/>
      <c r="D254" s="209" t="s">
        <v>798</v>
      </c>
      <c r="E254" s="210" t="s">
        <v>593</v>
      </c>
      <c r="F254" s="210">
        <v>127.6</v>
      </c>
      <c r="G254" s="210"/>
      <c r="H254" s="210">
        <v>138</v>
      </c>
      <c r="I254" s="212">
        <v>190</v>
      </c>
      <c r="J254" s="182" t="s">
        <v>799</v>
      </c>
      <c r="K254" s="183">
        <f t="shared" si="96"/>
        <v>10.400000000000006</v>
      </c>
      <c r="L254" s="184">
        <f t="shared" si="97"/>
        <v>8.1504702194357417E-2</v>
      </c>
      <c r="M254" s="179" t="s">
        <v>596</v>
      </c>
      <c r="N254" s="185">
        <v>43774</v>
      </c>
      <c r="O254" s="1"/>
      <c r="P254" s="1"/>
      <c r="Q254" s="1"/>
      <c r="R254" s="6" t="s">
        <v>794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7">
        <v>131</v>
      </c>
      <c r="B255" s="208">
        <v>43158</v>
      </c>
      <c r="C255" s="208"/>
      <c r="D255" s="209" t="s">
        <v>800</v>
      </c>
      <c r="E255" s="210" t="s">
        <v>593</v>
      </c>
      <c r="F255" s="210">
        <v>317</v>
      </c>
      <c r="G255" s="210"/>
      <c r="H255" s="210">
        <v>382.5</v>
      </c>
      <c r="I255" s="212">
        <v>398</v>
      </c>
      <c r="J255" s="182" t="s">
        <v>801</v>
      </c>
      <c r="K255" s="183">
        <f t="shared" si="96"/>
        <v>65.5</v>
      </c>
      <c r="L255" s="184">
        <f t="shared" si="97"/>
        <v>0.20662460567823343</v>
      </c>
      <c r="M255" s="179" t="s">
        <v>596</v>
      </c>
      <c r="N255" s="185">
        <v>44238</v>
      </c>
      <c r="O255" s="1"/>
      <c r="P255" s="1"/>
      <c r="Q255" s="1"/>
      <c r="R255" s="6" t="s">
        <v>794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132</v>
      </c>
      <c r="B256" s="221">
        <v>43164</v>
      </c>
      <c r="C256" s="221"/>
      <c r="D256" s="222" t="s">
        <v>166</v>
      </c>
      <c r="E256" s="223" t="s">
        <v>593</v>
      </c>
      <c r="F256" s="218">
        <f>510-14.4</f>
        <v>495.6</v>
      </c>
      <c r="G256" s="223"/>
      <c r="H256" s="223">
        <v>350</v>
      </c>
      <c r="I256" s="224">
        <v>672</v>
      </c>
      <c r="J256" s="192" t="s">
        <v>802</v>
      </c>
      <c r="K256" s="193">
        <f t="shared" si="96"/>
        <v>-145.60000000000002</v>
      </c>
      <c r="L256" s="194">
        <f t="shared" si="97"/>
        <v>-0.29378531073446329</v>
      </c>
      <c r="M256" s="190" t="s">
        <v>607</v>
      </c>
      <c r="N256" s="187">
        <v>43887</v>
      </c>
      <c r="O256" s="1"/>
      <c r="P256" s="1"/>
      <c r="Q256" s="1"/>
      <c r="R256" s="6" t="s">
        <v>790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133</v>
      </c>
      <c r="B257" s="221">
        <v>43237</v>
      </c>
      <c r="C257" s="221"/>
      <c r="D257" s="222" t="s">
        <v>803</v>
      </c>
      <c r="E257" s="223" t="s">
        <v>593</v>
      </c>
      <c r="F257" s="218">
        <v>230.3</v>
      </c>
      <c r="G257" s="223"/>
      <c r="H257" s="223">
        <v>102.5</v>
      </c>
      <c r="I257" s="224">
        <v>348</v>
      </c>
      <c r="J257" s="192" t="s">
        <v>804</v>
      </c>
      <c r="K257" s="193">
        <f t="shared" si="96"/>
        <v>-127.80000000000001</v>
      </c>
      <c r="L257" s="194">
        <f t="shared" si="97"/>
        <v>-0.55492835432045162</v>
      </c>
      <c r="M257" s="190" t="s">
        <v>607</v>
      </c>
      <c r="N257" s="187">
        <v>43896</v>
      </c>
      <c r="O257" s="1"/>
      <c r="P257" s="1"/>
      <c r="Q257" s="1"/>
      <c r="R257" s="6" t="s">
        <v>790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7">
        <v>134</v>
      </c>
      <c r="B258" s="208">
        <v>43258</v>
      </c>
      <c r="C258" s="208"/>
      <c r="D258" s="209" t="s">
        <v>446</v>
      </c>
      <c r="E258" s="210" t="s">
        <v>593</v>
      </c>
      <c r="F258" s="210">
        <f>342.5-5.1</f>
        <v>337.4</v>
      </c>
      <c r="G258" s="210"/>
      <c r="H258" s="210">
        <v>412.5</v>
      </c>
      <c r="I258" s="212">
        <v>439</v>
      </c>
      <c r="J258" s="182" t="s">
        <v>805</v>
      </c>
      <c r="K258" s="183">
        <f t="shared" si="96"/>
        <v>75.100000000000023</v>
      </c>
      <c r="L258" s="184">
        <f t="shared" si="97"/>
        <v>0.22258446947243635</v>
      </c>
      <c r="M258" s="179" t="s">
        <v>596</v>
      </c>
      <c r="N258" s="185">
        <v>44230</v>
      </c>
      <c r="O258" s="1"/>
      <c r="P258" s="1"/>
      <c r="Q258" s="1"/>
      <c r="R258" s="6" t="s">
        <v>794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1">
        <v>135</v>
      </c>
      <c r="B259" s="200">
        <v>43285</v>
      </c>
      <c r="C259" s="200"/>
      <c r="D259" s="201" t="s">
        <v>58</v>
      </c>
      <c r="E259" s="202" t="s">
        <v>593</v>
      </c>
      <c r="F259" s="202">
        <f>127.5-5.53</f>
        <v>121.97</v>
      </c>
      <c r="G259" s="203"/>
      <c r="H259" s="203">
        <v>122.5</v>
      </c>
      <c r="I259" s="203">
        <v>170</v>
      </c>
      <c r="J259" s="204" t="s">
        <v>806</v>
      </c>
      <c r="K259" s="205">
        <f t="shared" si="96"/>
        <v>0.53000000000000114</v>
      </c>
      <c r="L259" s="206">
        <f t="shared" si="97"/>
        <v>4.3453308190538747E-3</v>
      </c>
      <c r="M259" s="202" t="s">
        <v>616</v>
      </c>
      <c r="N259" s="200">
        <v>44431</v>
      </c>
      <c r="O259" s="1"/>
      <c r="P259" s="1"/>
      <c r="Q259" s="1"/>
      <c r="R259" s="6" t="s">
        <v>790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136</v>
      </c>
      <c r="B260" s="221">
        <v>43294</v>
      </c>
      <c r="C260" s="221"/>
      <c r="D260" s="222" t="s">
        <v>807</v>
      </c>
      <c r="E260" s="223" t="s">
        <v>593</v>
      </c>
      <c r="F260" s="218">
        <v>46.5</v>
      </c>
      <c r="G260" s="223"/>
      <c r="H260" s="223">
        <v>17</v>
      </c>
      <c r="I260" s="224">
        <v>59</v>
      </c>
      <c r="J260" s="192" t="s">
        <v>808</v>
      </c>
      <c r="K260" s="193">
        <f t="shared" si="96"/>
        <v>-29.5</v>
      </c>
      <c r="L260" s="194">
        <f t="shared" si="97"/>
        <v>-0.63440860215053763</v>
      </c>
      <c r="M260" s="190" t="s">
        <v>607</v>
      </c>
      <c r="N260" s="187">
        <v>43887</v>
      </c>
      <c r="O260" s="1"/>
      <c r="P260" s="1"/>
      <c r="Q260" s="1"/>
      <c r="R260" s="6" t="s">
        <v>790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7">
        <v>137</v>
      </c>
      <c r="B261" s="208">
        <v>43396</v>
      </c>
      <c r="C261" s="208"/>
      <c r="D261" s="209" t="s">
        <v>429</v>
      </c>
      <c r="E261" s="210" t="s">
        <v>593</v>
      </c>
      <c r="F261" s="210">
        <v>156.5</v>
      </c>
      <c r="G261" s="210"/>
      <c r="H261" s="210">
        <v>207.5</v>
      </c>
      <c r="I261" s="212">
        <v>191</v>
      </c>
      <c r="J261" s="182" t="s">
        <v>687</v>
      </c>
      <c r="K261" s="183">
        <f t="shared" si="96"/>
        <v>51</v>
      </c>
      <c r="L261" s="184">
        <f t="shared" si="97"/>
        <v>0.32587859424920129</v>
      </c>
      <c r="M261" s="179" t="s">
        <v>596</v>
      </c>
      <c r="N261" s="185">
        <v>44369</v>
      </c>
      <c r="O261" s="1"/>
      <c r="P261" s="1"/>
      <c r="Q261" s="1"/>
      <c r="R261" s="6" t="s">
        <v>790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7">
        <v>138</v>
      </c>
      <c r="B262" s="208">
        <v>43439</v>
      </c>
      <c r="C262" s="208"/>
      <c r="D262" s="209" t="s">
        <v>348</v>
      </c>
      <c r="E262" s="210" t="s">
        <v>593</v>
      </c>
      <c r="F262" s="210">
        <v>259.5</v>
      </c>
      <c r="G262" s="210"/>
      <c r="H262" s="210">
        <v>320</v>
      </c>
      <c r="I262" s="212">
        <v>320</v>
      </c>
      <c r="J262" s="182" t="s">
        <v>687</v>
      </c>
      <c r="K262" s="183">
        <f t="shared" si="96"/>
        <v>60.5</v>
      </c>
      <c r="L262" s="184">
        <f t="shared" si="97"/>
        <v>0.23314065510597304</v>
      </c>
      <c r="M262" s="179" t="s">
        <v>596</v>
      </c>
      <c r="N262" s="185">
        <v>44323</v>
      </c>
      <c r="O262" s="1"/>
      <c r="P262" s="1"/>
      <c r="Q262" s="1"/>
      <c r="R262" s="6" t="s">
        <v>790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139</v>
      </c>
      <c r="B263" s="221">
        <v>43439</v>
      </c>
      <c r="C263" s="221"/>
      <c r="D263" s="222" t="s">
        <v>809</v>
      </c>
      <c r="E263" s="223" t="s">
        <v>593</v>
      </c>
      <c r="F263" s="223">
        <v>715</v>
      </c>
      <c r="G263" s="223"/>
      <c r="H263" s="223">
        <v>445</v>
      </c>
      <c r="I263" s="224">
        <v>840</v>
      </c>
      <c r="J263" s="192" t="s">
        <v>810</v>
      </c>
      <c r="K263" s="193">
        <f t="shared" si="96"/>
        <v>-270</v>
      </c>
      <c r="L263" s="194">
        <f t="shared" si="97"/>
        <v>-0.3776223776223776</v>
      </c>
      <c r="M263" s="190" t="s">
        <v>607</v>
      </c>
      <c r="N263" s="187">
        <v>43800</v>
      </c>
      <c r="O263" s="1"/>
      <c r="P263" s="1"/>
      <c r="Q263" s="1"/>
      <c r="R263" s="6" t="s">
        <v>790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7">
        <v>140</v>
      </c>
      <c r="B264" s="208">
        <v>43469</v>
      </c>
      <c r="C264" s="208"/>
      <c r="D264" s="209" t="s">
        <v>180</v>
      </c>
      <c r="E264" s="210" t="s">
        <v>593</v>
      </c>
      <c r="F264" s="210">
        <v>875</v>
      </c>
      <c r="G264" s="210"/>
      <c r="H264" s="210">
        <v>1165</v>
      </c>
      <c r="I264" s="212">
        <v>1185</v>
      </c>
      <c r="J264" s="182" t="s">
        <v>811</v>
      </c>
      <c r="K264" s="183">
        <f t="shared" si="96"/>
        <v>290</v>
      </c>
      <c r="L264" s="184">
        <f t="shared" si="97"/>
        <v>0.33142857142857141</v>
      </c>
      <c r="M264" s="179" t="s">
        <v>596</v>
      </c>
      <c r="N264" s="185">
        <v>43847</v>
      </c>
      <c r="O264" s="1"/>
      <c r="P264" s="1"/>
      <c r="Q264" s="1"/>
      <c r="R264" s="6" t="s">
        <v>790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7">
        <v>141</v>
      </c>
      <c r="B265" s="208">
        <v>43559</v>
      </c>
      <c r="C265" s="208"/>
      <c r="D265" s="209" t="s">
        <v>366</v>
      </c>
      <c r="E265" s="210" t="s">
        <v>593</v>
      </c>
      <c r="F265" s="210">
        <f>387-14.63</f>
        <v>372.37</v>
      </c>
      <c r="G265" s="210"/>
      <c r="H265" s="210">
        <v>490</v>
      </c>
      <c r="I265" s="212">
        <v>490</v>
      </c>
      <c r="J265" s="182" t="s">
        <v>687</v>
      </c>
      <c r="K265" s="183">
        <f t="shared" si="96"/>
        <v>117.63</v>
      </c>
      <c r="L265" s="184">
        <f t="shared" si="97"/>
        <v>0.31589548030185027</v>
      </c>
      <c r="M265" s="179" t="s">
        <v>596</v>
      </c>
      <c r="N265" s="185">
        <v>43850</v>
      </c>
      <c r="O265" s="1"/>
      <c r="P265" s="1"/>
      <c r="Q265" s="1"/>
      <c r="R265" s="6" t="s">
        <v>790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142</v>
      </c>
      <c r="B266" s="221">
        <v>43578</v>
      </c>
      <c r="C266" s="221"/>
      <c r="D266" s="222" t="s">
        <v>812</v>
      </c>
      <c r="E266" s="223" t="s">
        <v>606</v>
      </c>
      <c r="F266" s="223">
        <v>220</v>
      </c>
      <c r="G266" s="223"/>
      <c r="H266" s="223">
        <v>127.5</v>
      </c>
      <c r="I266" s="224">
        <v>284</v>
      </c>
      <c r="J266" s="192" t="s">
        <v>813</v>
      </c>
      <c r="K266" s="193">
        <f t="shared" si="96"/>
        <v>-92.5</v>
      </c>
      <c r="L266" s="194">
        <f t="shared" si="97"/>
        <v>-0.42045454545454547</v>
      </c>
      <c r="M266" s="190" t="s">
        <v>607</v>
      </c>
      <c r="N266" s="187">
        <v>43896</v>
      </c>
      <c r="O266" s="1"/>
      <c r="P266" s="1"/>
      <c r="Q266" s="1"/>
      <c r="R266" s="6" t="s">
        <v>790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143</v>
      </c>
      <c r="B267" s="208">
        <v>43622</v>
      </c>
      <c r="C267" s="208"/>
      <c r="D267" s="209" t="s">
        <v>491</v>
      </c>
      <c r="E267" s="210" t="s">
        <v>606</v>
      </c>
      <c r="F267" s="210">
        <v>332.8</v>
      </c>
      <c r="G267" s="210"/>
      <c r="H267" s="210">
        <v>405</v>
      </c>
      <c r="I267" s="212">
        <v>419</v>
      </c>
      <c r="J267" s="182" t="s">
        <v>814</v>
      </c>
      <c r="K267" s="183">
        <f t="shared" si="96"/>
        <v>72.199999999999989</v>
      </c>
      <c r="L267" s="184">
        <f t="shared" si="97"/>
        <v>0.21694711538461534</v>
      </c>
      <c r="M267" s="179" t="s">
        <v>596</v>
      </c>
      <c r="N267" s="185">
        <v>43860</v>
      </c>
      <c r="O267" s="1"/>
      <c r="P267" s="1"/>
      <c r="Q267" s="1"/>
      <c r="R267" s="6" t="s">
        <v>794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1">
        <v>144</v>
      </c>
      <c r="B268" s="200">
        <v>43641</v>
      </c>
      <c r="C268" s="200"/>
      <c r="D268" s="201" t="s">
        <v>172</v>
      </c>
      <c r="E268" s="202" t="s">
        <v>593</v>
      </c>
      <c r="F268" s="202">
        <v>386</v>
      </c>
      <c r="G268" s="203"/>
      <c r="H268" s="203">
        <v>395</v>
      </c>
      <c r="I268" s="203">
        <v>452</v>
      </c>
      <c r="J268" s="204" t="s">
        <v>815</v>
      </c>
      <c r="K268" s="205">
        <f t="shared" si="96"/>
        <v>9</v>
      </c>
      <c r="L268" s="206">
        <f t="shared" si="97"/>
        <v>2.3316062176165803E-2</v>
      </c>
      <c r="M268" s="202" t="s">
        <v>616</v>
      </c>
      <c r="N268" s="200">
        <v>43868</v>
      </c>
      <c r="O268" s="1"/>
      <c r="P268" s="1"/>
      <c r="Q268" s="1"/>
      <c r="R268" s="6" t="s">
        <v>794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1">
        <v>145</v>
      </c>
      <c r="B269" s="200">
        <v>43707</v>
      </c>
      <c r="C269" s="200"/>
      <c r="D269" s="201" t="s">
        <v>146</v>
      </c>
      <c r="E269" s="202" t="s">
        <v>593</v>
      </c>
      <c r="F269" s="202">
        <v>137.5</v>
      </c>
      <c r="G269" s="203"/>
      <c r="H269" s="203">
        <v>138.5</v>
      </c>
      <c r="I269" s="203">
        <v>190</v>
      </c>
      <c r="J269" s="204" t="s">
        <v>816</v>
      </c>
      <c r="K269" s="205">
        <f t="shared" si="96"/>
        <v>1</v>
      </c>
      <c r="L269" s="206">
        <f t="shared" si="97"/>
        <v>7.2727272727272727E-3</v>
      </c>
      <c r="M269" s="202" t="s">
        <v>616</v>
      </c>
      <c r="N269" s="200">
        <v>44432</v>
      </c>
      <c r="O269" s="1"/>
      <c r="P269" s="1"/>
      <c r="Q269" s="1"/>
      <c r="R269" s="6" t="s">
        <v>790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7">
        <v>146</v>
      </c>
      <c r="B270" s="208">
        <v>43731</v>
      </c>
      <c r="C270" s="208"/>
      <c r="D270" s="209" t="s">
        <v>439</v>
      </c>
      <c r="E270" s="210" t="s">
        <v>593</v>
      </c>
      <c r="F270" s="210">
        <v>235</v>
      </c>
      <c r="G270" s="210"/>
      <c r="H270" s="210">
        <v>295</v>
      </c>
      <c r="I270" s="212">
        <v>296</v>
      </c>
      <c r="J270" s="182" t="s">
        <v>817</v>
      </c>
      <c r="K270" s="183">
        <f t="shared" si="96"/>
        <v>60</v>
      </c>
      <c r="L270" s="184">
        <f t="shared" si="97"/>
        <v>0.25531914893617019</v>
      </c>
      <c r="M270" s="179" t="s">
        <v>596</v>
      </c>
      <c r="N270" s="185">
        <v>43844</v>
      </c>
      <c r="O270" s="1"/>
      <c r="P270" s="1"/>
      <c r="Q270" s="1"/>
      <c r="R270" s="6" t="s">
        <v>794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7">
        <v>147</v>
      </c>
      <c r="B271" s="208">
        <v>43752</v>
      </c>
      <c r="C271" s="208"/>
      <c r="D271" s="209" t="s">
        <v>818</v>
      </c>
      <c r="E271" s="210" t="s">
        <v>593</v>
      </c>
      <c r="F271" s="210">
        <v>277.5</v>
      </c>
      <c r="G271" s="210"/>
      <c r="H271" s="210">
        <v>333</v>
      </c>
      <c r="I271" s="212">
        <v>333</v>
      </c>
      <c r="J271" s="182" t="s">
        <v>819</v>
      </c>
      <c r="K271" s="183">
        <f t="shared" si="96"/>
        <v>55.5</v>
      </c>
      <c r="L271" s="184">
        <f t="shared" si="97"/>
        <v>0.2</v>
      </c>
      <c r="M271" s="179" t="s">
        <v>596</v>
      </c>
      <c r="N271" s="185">
        <v>43846</v>
      </c>
      <c r="O271" s="1"/>
      <c r="P271" s="1"/>
      <c r="Q271" s="1"/>
      <c r="R271" s="6" t="s">
        <v>790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7">
        <v>148</v>
      </c>
      <c r="B272" s="208">
        <v>43752</v>
      </c>
      <c r="C272" s="208"/>
      <c r="D272" s="209" t="s">
        <v>820</v>
      </c>
      <c r="E272" s="210" t="s">
        <v>593</v>
      </c>
      <c r="F272" s="210">
        <v>930</v>
      </c>
      <c r="G272" s="210"/>
      <c r="H272" s="210">
        <v>1165</v>
      </c>
      <c r="I272" s="212">
        <v>1200</v>
      </c>
      <c r="J272" s="182" t="s">
        <v>821</v>
      </c>
      <c r="K272" s="183">
        <f t="shared" si="96"/>
        <v>235</v>
      </c>
      <c r="L272" s="184">
        <f t="shared" si="97"/>
        <v>0.25268817204301075</v>
      </c>
      <c r="M272" s="179" t="s">
        <v>596</v>
      </c>
      <c r="N272" s="185">
        <v>43847</v>
      </c>
      <c r="O272" s="1"/>
      <c r="P272" s="1"/>
      <c r="Q272" s="1"/>
      <c r="R272" s="6" t="s">
        <v>794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7">
        <v>149</v>
      </c>
      <c r="B273" s="208">
        <v>43753</v>
      </c>
      <c r="C273" s="208"/>
      <c r="D273" s="209" t="s">
        <v>822</v>
      </c>
      <c r="E273" s="210" t="s">
        <v>593</v>
      </c>
      <c r="F273" s="180">
        <v>111</v>
      </c>
      <c r="G273" s="210"/>
      <c r="H273" s="210">
        <v>141</v>
      </c>
      <c r="I273" s="212">
        <v>141</v>
      </c>
      <c r="J273" s="182" t="s">
        <v>823</v>
      </c>
      <c r="K273" s="183">
        <f t="shared" si="96"/>
        <v>30</v>
      </c>
      <c r="L273" s="184">
        <f t="shared" si="97"/>
        <v>0.27027027027027029</v>
      </c>
      <c r="M273" s="179" t="s">
        <v>596</v>
      </c>
      <c r="N273" s="185">
        <v>44328</v>
      </c>
      <c r="O273" s="1"/>
      <c r="P273" s="1"/>
      <c r="Q273" s="1"/>
      <c r="R273" s="6" t="s">
        <v>794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7">
        <v>150</v>
      </c>
      <c r="B274" s="208">
        <v>43753</v>
      </c>
      <c r="C274" s="208"/>
      <c r="D274" s="209" t="s">
        <v>824</v>
      </c>
      <c r="E274" s="210" t="s">
        <v>593</v>
      </c>
      <c r="F274" s="180">
        <v>296</v>
      </c>
      <c r="G274" s="210"/>
      <c r="H274" s="210">
        <v>370</v>
      </c>
      <c r="I274" s="212">
        <v>370</v>
      </c>
      <c r="J274" s="182" t="s">
        <v>687</v>
      </c>
      <c r="K274" s="183">
        <f t="shared" si="96"/>
        <v>74</v>
      </c>
      <c r="L274" s="184">
        <f t="shared" si="97"/>
        <v>0.25</v>
      </c>
      <c r="M274" s="179" t="s">
        <v>596</v>
      </c>
      <c r="N274" s="185">
        <v>43853</v>
      </c>
      <c r="O274" s="1"/>
      <c r="P274" s="1"/>
      <c r="Q274" s="1"/>
      <c r="R274" s="6" t="s">
        <v>794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7">
        <v>151</v>
      </c>
      <c r="B275" s="208">
        <v>43754</v>
      </c>
      <c r="C275" s="208"/>
      <c r="D275" s="209" t="s">
        <v>825</v>
      </c>
      <c r="E275" s="210" t="s">
        <v>593</v>
      </c>
      <c r="F275" s="180">
        <v>300</v>
      </c>
      <c r="G275" s="210"/>
      <c r="H275" s="210">
        <v>382.5</v>
      </c>
      <c r="I275" s="212">
        <v>344</v>
      </c>
      <c r="J275" s="182" t="s">
        <v>826</v>
      </c>
      <c r="K275" s="183">
        <f t="shared" si="96"/>
        <v>82.5</v>
      </c>
      <c r="L275" s="184">
        <f t="shared" si="97"/>
        <v>0.27500000000000002</v>
      </c>
      <c r="M275" s="179" t="s">
        <v>596</v>
      </c>
      <c r="N275" s="185">
        <v>44238</v>
      </c>
      <c r="O275" s="1"/>
      <c r="P275" s="1"/>
      <c r="Q275" s="1"/>
      <c r="R275" s="6" t="s">
        <v>794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7">
        <v>152</v>
      </c>
      <c r="B276" s="208">
        <v>43832</v>
      </c>
      <c r="C276" s="208"/>
      <c r="D276" s="209" t="s">
        <v>827</v>
      </c>
      <c r="E276" s="210" t="s">
        <v>593</v>
      </c>
      <c r="F276" s="180">
        <v>495</v>
      </c>
      <c r="G276" s="210"/>
      <c r="H276" s="210">
        <v>595</v>
      </c>
      <c r="I276" s="212">
        <v>590</v>
      </c>
      <c r="J276" s="182" t="s">
        <v>619</v>
      </c>
      <c r="K276" s="183">
        <f t="shared" si="96"/>
        <v>100</v>
      </c>
      <c r="L276" s="184">
        <f t="shared" si="97"/>
        <v>0.20202020202020202</v>
      </c>
      <c r="M276" s="179" t="s">
        <v>596</v>
      </c>
      <c r="N276" s="185">
        <v>44589</v>
      </c>
      <c r="O276" s="1"/>
      <c r="P276" s="1"/>
      <c r="Q276" s="1"/>
      <c r="R276" s="6" t="s">
        <v>794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7">
        <v>153</v>
      </c>
      <c r="B277" s="208">
        <v>43966</v>
      </c>
      <c r="C277" s="208"/>
      <c r="D277" s="209" t="s">
        <v>76</v>
      </c>
      <c r="E277" s="210" t="s">
        <v>593</v>
      </c>
      <c r="F277" s="180">
        <v>67.5</v>
      </c>
      <c r="G277" s="210"/>
      <c r="H277" s="210">
        <v>86</v>
      </c>
      <c r="I277" s="212">
        <v>86</v>
      </c>
      <c r="J277" s="182" t="s">
        <v>828</v>
      </c>
      <c r="K277" s="183">
        <f t="shared" si="96"/>
        <v>18.5</v>
      </c>
      <c r="L277" s="184">
        <f t="shared" si="97"/>
        <v>0.27407407407407408</v>
      </c>
      <c r="M277" s="179" t="s">
        <v>596</v>
      </c>
      <c r="N277" s="185">
        <v>44008</v>
      </c>
      <c r="O277" s="1"/>
      <c r="P277" s="1"/>
      <c r="Q277" s="1"/>
      <c r="R277" s="6" t="s">
        <v>794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7">
        <v>154</v>
      </c>
      <c r="B278" s="208">
        <v>44035</v>
      </c>
      <c r="C278" s="208"/>
      <c r="D278" s="209" t="s">
        <v>490</v>
      </c>
      <c r="E278" s="210" t="s">
        <v>593</v>
      </c>
      <c r="F278" s="180">
        <v>231</v>
      </c>
      <c r="G278" s="210"/>
      <c r="H278" s="210">
        <v>281</v>
      </c>
      <c r="I278" s="212">
        <v>281</v>
      </c>
      <c r="J278" s="182" t="s">
        <v>687</v>
      </c>
      <c r="K278" s="183">
        <f t="shared" si="96"/>
        <v>50</v>
      </c>
      <c r="L278" s="184">
        <f t="shared" si="97"/>
        <v>0.21645021645021645</v>
      </c>
      <c r="M278" s="179" t="s">
        <v>596</v>
      </c>
      <c r="N278" s="185">
        <v>44358</v>
      </c>
      <c r="O278" s="1"/>
      <c r="P278" s="1"/>
      <c r="Q278" s="1"/>
      <c r="R278" s="6" t="s">
        <v>794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7">
        <v>155</v>
      </c>
      <c r="B279" s="208">
        <v>44092</v>
      </c>
      <c r="C279" s="208"/>
      <c r="D279" s="209" t="s">
        <v>144</v>
      </c>
      <c r="E279" s="210" t="s">
        <v>593</v>
      </c>
      <c r="F279" s="210">
        <v>206</v>
      </c>
      <c r="G279" s="210"/>
      <c r="H279" s="210">
        <v>248</v>
      </c>
      <c r="I279" s="212">
        <v>248</v>
      </c>
      <c r="J279" s="182" t="s">
        <v>687</v>
      </c>
      <c r="K279" s="183">
        <f t="shared" si="96"/>
        <v>42</v>
      </c>
      <c r="L279" s="184">
        <f t="shared" si="97"/>
        <v>0.20388349514563106</v>
      </c>
      <c r="M279" s="179" t="s">
        <v>596</v>
      </c>
      <c r="N279" s="185">
        <v>44214</v>
      </c>
      <c r="O279" s="1"/>
      <c r="P279" s="1"/>
      <c r="Q279" s="1"/>
      <c r="R279" s="6" t="s">
        <v>794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7">
        <v>156</v>
      </c>
      <c r="B280" s="208">
        <v>44140</v>
      </c>
      <c r="C280" s="208"/>
      <c r="D280" s="209" t="s">
        <v>144</v>
      </c>
      <c r="E280" s="210" t="s">
        <v>593</v>
      </c>
      <c r="F280" s="210">
        <v>182.5</v>
      </c>
      <c r="G280" s="210"/>
      <c r="H280" s="210">
        <v>248</v>
      </c>
      <c r="I280" s="212">
        <v>248</v>
      </c>
      <c r="J280" s="182" t="s">
        <v>687</v>
      </c>
      <c r="K280" s="183">
        <f t="shared" si="96"/>
        <v>65.5</v>
      </c>
      <c r="L280" s="184">
        <f t="shared" si="97"/>
        <v>0.35890410958904112</v>
      </c>
      <c r="M280" s="179" t="s">
        <v>596</v>
      </c>
      <c r="N280" s="185">
        <v>44214</v>
      </c>
      <c r="O280" s="1"/>
      <c r="P280" s="1"/>
      <c r="Q280" s="1"/>
      <c r="R280" s="6" t="s">
        <v>794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7">
        <v>157</v>
      </c>
      <c r="B281" s="208">
        <v>44140</v>
      </c>
      <c r="C281" s="208"/>
      <c r="D281" s="209" t="s">
        <v>348</v>
      </c>
      <c r="E281" s="210" t="s">
        <v>593</v>
      </c>
      <c r="F281" s="210">
        <v>247.5</v>
      </c>
      <c r="G281" s="210"/>
      <c r="H281" s="210">
        <v>320</v>
      </c>
      <c r="I281" s="212">
        <v>320</v>
      </c>
      <c r="J281" s="182" t="s">
        <v>687</v>
      </c>
      <c r="K281" s="183">
        <f t="shared" si="96"/>
        <v>72.5</v>
      </c>
      <c r="L281" s="184">
        <f t="shared" si="97"/>
        <v>0.29292929292929293</v>
      </c>
      <c r="M281" s="179" t="s">
        <v>596</v>
      </c>
      <c r="N281" s="185">
        <v>44323</v>
      </c>
      <c r="O281" s="1"/>
      <c r="P281" s="1"/>
      <c r="Q281" s="1"/>
      <c r="R281" s="6" t="s">
        <v>794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7">
        <v>158</v>
      </c>
      <c r="B282" s="208">
        <v>44140</v>
      </c>
      <c r="C282" s="208"/>
      <c r="D282" s="209" t="s">
        <v>203</v>
      </c>
      <c r="E282" s="210" t="s">
        <v>593</v>
      </c>
      <c r="F282" s="180">
        <v>925</v>
      </c>
      <c r="G282" s="210"/>
      <c r="H282" s="210">
        <v>1095</v>
      </c>
      <c r="I282" s="212">
        <v>1093</v>
      </c>
      <c r="J282" s="182" t="s">
        <v>829</v>
      </c>
      <c r="K282" s="183">
        <f t="shared" si="96"/>
        <v>170</v>
      </c>
      <c r="L282" s="184">
        <f t="shared" si="97"/>
        <v>0.18378378378378379</v>
      </c>
      <c r="M282" s="179" t="s">
        <v>596</v>
      </c>
      <c r="N282" s="185">
        <v>44201</v>
      </c>
      <c r="O282" s="1"/>
      <c r="P282" s="1"/>
      <c r="Q282" s="1"/>
      <c r="R282" s="6" t="s">
        <v>794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7">
        <v>159</v>
      </c>
      <c r="B283" s="208">
        <v>44140</v>
      </c>
      <c r="C283" s="208"/>
      <c r="D283" s="209" t="s">
        <v>366</v>
      </c>
      <c r="E283" s="210" t="s">
        <v>593</v>
      </c>
      <c r="F283" s="180">
        <v>332.5</v>
      </c>
      <c r="G283" s="210"/>
      <c r="H283" s="210">
        <v>393</v>
      </c>
      <c r="I283" s="212">
        <v>406</v>
      </c>
      <c r="J283" s="182" t="s">
        <v>830</v>
      </c>
      <c r="K283" s="183">
        <f t="shared" si="96"/>
        <v>60.5</v>
      </c>
      <c r="L283" s="184">
        <f t="shared" si="97"/>
        <v>0.18195488721804512</v>
      </c>
      <c r="M283" s="179" t="s">
        <v>596</v>
      </c>
      <c r="N283" s="185">
        <v>44256</v>
      </c>
      <c r="O283" s="1"/>
      <c r="P283" s="1"/>
      <c r="Q283" s="1"/>
      <c r="R283" s="6" t="s">
        <v>794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7">
        <v>160</v>
      </c>
      <c r="B284" s="208">
        <v>44141</v>
      </c>
      <c r="C284" s="208"/>
      <c r="D284" s="209" t="s">
        <v>490</v>
      </c>
      <c r="E284" s="210" t="s">
        <v>593</v>
      </c>
      <c r="F284" s="180">
        <v>231</v>
      </c>
      <c r="G284" s="210"/>
      <c r="H284" s="210">
        <v>281</v>
      </c>
      <c r="I284" s="212">
        <v>281</v>
      </c>
      <c r="J284" s="182" t="s">
        <v>687</v>
      </c>
      <c r="K284" s="183">
        <f t="shared" si="96"/>
        <v>50</v>
      </c>
      <c r="L284" s="184">
        <f t="shared" si="97"/>
        <v>0.21645021645021645</v>
      </c>
      <c r="M284" s="179" t="s">
        <v>596</v>
      </c>
      <c r="N284" s="185">
        <v>44358</v>
      </c>
      <c r="O284" s="1"/>
      <c r="P284" s="1"/>
      <c r="Q284" s="1"/>
      <c r="R284" s="6" t="s">
        <v>794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7">
        <v>161</v>
      </c>
      <c r="B285" s="208">
        <v>44187</v>
      </c>
      <c r="C285" s="208"/>
      <c r="D285" s="209" t="s">
        <v>831</v>
      </c>
      <c r="E285" s="210" t="s">
        <v>593</v>
      </c>
      <c r="F285" s="180">
        <v>190</v>
      </c>
      <c r="G285" s="210"/>
      <c r="H285" s="210">
        <v>239</v>
      </c>
      <c r="I285" s="212">
        <v>239</v>
      </c>
      <c r="J285" s="182" t="s">
        <v>832</v>
      </c>
      <c r="K285" s="183">
        <f t="shared" si="96"/>
        <v>49</v>
      </c>
      <c r="L285" s="184">
        <f t="shared" si="97"/>
        <v>0.25789473684210529</v>
      </c>
      <c r="M285" s="179" t="s">
        <v>596</v>
      </c>
      <c r="N285" s="185">
        <v>44844</v>
      </c>
      <c r="O285" s="1"/>
      <c r="P285" s="1"/>
      <c r="Q285" s="1"/>
      <c r="R285" s="6" t="s">
        <v>794</v>
      </c>
    </row>
    <row r="286" spans="1:26" ht="12.75" customHeight="1">
      <c r="A286" s="207">
        <v>162</v>
      </c>
      <c r="B286" s="208">
        <v>44258</v>
      </c>
      <c r="C286" s="208"/>
      <c r="D286" s="209" t="s">
        <v>827</v>
      </c>
      <c r="E286" s="210" t="s">
        <v>593</v>
      </c>
      <c r="F286" s="180">
        <v>495</v>
      </c>
      <c r="G286" s="210"/>
      <c r="H286" s="210">
        <v>595</v>
      </c>
      <c r="I286" s="212">
        <v>590</v>
      </c>
      <c r="J286" s="182" t="s">
        <v>619</v>
      </c>
      <c r="K286" s="183">
        <f t="shared" si="96"/>
        <v>100</v>
      </c>
      <c r="L286" s="184">
        <f t="shared" si="97"/>
        <v>0.20202020202020202</v>
      </c>
      <c r="M286" s="179" t="s">
        <v>596</v>
      </c>
      <c r="N286" s="185">
        <v>44589</v>
      </c>
      <c r="O286" s="1"/>
      <c r="P286" s="1"/>
      <c r="R286" s="6" t="s">
        <v>794</v>
      </c>
    </row>
    <row r="287" spans="1:26" ht="12.75" customHeight="1">
      <c r="A287" s="207">
        <v>163</v>
      </c>
      <c r="B287" s="208">
        <v>44274</v>
      </c>
      <c r="C287" s="208"/>
      <c r="D287" s="209" t="s">
        <v>366</v>
      </c>
      <c r="E287" s="210" t="s">
        <v>593</v>
      </c>
      <c r="F287" s="180">
        <v>355</v>
      </c>
      <c r="G287" s="210"/>
      <c r="H287" s="210">
        <v>422.5</v>
      </c>
      <c r="I287" s="212">
        <v>420</v>
      </c>
      <c r="J287" s="182" t="s">
        <v>833</v>
      </c>
      <c r="K287" s="183">
        <f t="shared" si="96"/>
        <v>67.5</v>
      </c>
      <c r="L287" s="184">
        <f t="shared" si="97"/>
        <v>0.19014084507042253</v>
      </c>
      <c r="M287" s="179" t="s">
        <v>596</v>
      </c>
      <c r="N287" s="185">
        <v>44361</v>
      </c>
      <c r="O287" s="1"/>
      <c r="R287" s="225" t="s">
        <v>794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7">
        <v>164</v>
      </c>
      <c r="B288" s="208">
        <v>44295</v>
      </c>
      <c r="C288" s="208"/>
      <c r="D288" s="209" t="s">
        <v>328</v>
      </c>
      <c r="E288" s="210" t="s">
        <v>593</v>
      </c>
      <c r="F288" s="180">
        <v>555</v>
      </c>
      <c r="G288" s="210"/>
      <c r="H288" s="210">
        <v>663</v>
      </c>
      <c r="I288" s="212">
        <v>663</v>
      </c>
      <c r="J288" s="182" t="s">
        <v>834</v>
      </c>
      <c r="K288" s="183">
        <f t="shared" si="96"/>
        <v>108</v>
      </c>
      <c r="L288" s="184">
        <f t="shared" si="97"/>
        <v>0.19459459459459461</v>
      </c>
      <c r="M288" s="179" t="s">
        <v>596</v>
      </c>
      <c r="N288" s="185">
        <v>44321</v>
      </c>
      <c r="O288" s="1"/>
      <c r="P288" s="1"/>
      <c r="Q288" s="1"/>
      <c r="R288" s="225" t="s">
        <v>794</v>
      </c>
    </row>
    <row r="289" spans="1:18" ht="12.75" customHeight="1">
      <c r="A289" s="207">
        <v>165</v>
      </c>
      <c r="B289" s="208">
        <v>44308</v>
      </c>
      <c r="C289" s="208"/>
      <c r="D289" s="209" t="s">
        <v>798</v>
      </c>
      <c r="E289" s="210" t="s">
        <v>593</v>
      </c>
      <c r="F289" s="180">
        <v>126.5</v>
      </c>
      <c r="G289" s="210"/>
      <c r="H289" s="210">
        <v>155</v>
      </c>
      <c r="I289" s="212">
        <v>155</v>
      </c>
      <c r="J289" s="182" t="s">
        <v>687</v>
      </c>
      <c r="K289" s="183">
        <f t="shared" si="96"/>
        <v>28.5</v>
      </c>
      <c r="L289" s="184">
        <f t="shared" si="97"/>
        <v>0.22529644268774704</v>
      </c>
      <c r="M289" s="179" t="s">
        <v>596</v>
      </c>
      <c r="N289" s="185">
        <v>44362</v>
      </c>
      <c r="O289" s="1"/>
      <c r="R289" s="225" t="s">
        <v>794</v>
      </c>
    </row>
    <row r="290" spans="1:18" ht="12.75" customHeight="1">
      <c r="A290" s="186">
        <v>166</v>
      </c>
      <c r="B290" s="217">
        <v>44368</v>
      </c>
      <c r="C290" s="217"/>
      <c r="D290" s="188" t="s">
        <v>835</v>
      </c>
      <c r="E290" s="190" t="s">
        <v>593</v>
      </c>
      <c r="F290" s="218">
        <v>287.5</v>
      </c>
      <c r="G290" s="190"/>
      <c r="H290" s="190">
        <v>245</v>
      </c>
      <c r="I290" s="191">
        <v>344</v>
      </c>
      <c r="J290" s="192" t="s">
        <v>836</v>
      </c>
      <c r="K290" s="193">
        <f t="shared" si="96"/>
        <v>-42.5</v>
      </c>
      <c r="L290" s="194">
        <f t="shared" si="97"/>
        <v>-0.14782608695652175</v>
      </c>
      <c r="M290" s="190" t="s">
        <v>607</v>
      </c>
      <c r="N290" s="187">
        <v>44508</v>
      </c>
      <c r="O290" s="1"/>
      <c r="R290" s="225" t="s">
        <v>794</v>
      </c>
    </row>
    <row r="291" spans="1:18" ht="12.75" customHeight="1">
      <c r="A291" s="207">
        <v>167</v>
      </c>
      <c r="B291" s="208">
        <v>44368</v>
      </c>
      <c r="C291" s="208"/>
      <c r="D291" s="209" t="s">
        <v>490</v>
      </c>
      <c r="E291" s="210" t="s">
        <v>593</v>
      </c>
      <c r="F291" s="180">
        <v>241</v>
      </c>
      <c r="G291" s="210"/>
      <c r="H291" s="210">
        <v>298</v>
      </c>
      <c r="I291" s="212">
        <v>320</v>
      </c>
      <c r="J291" s="182" t="s">
        <v>687</v>
      </c>
      <c r="K291" s="183">
        <f t="shared" si="96"/>
        <v>57</v>
      </c>
      <c r="L291" s="184">
        <f t="shared" si="97"/>
        <v>0.23651452282157676</v>
      </c>
      <c r="M291" s="179" t="s">
        <v>596</v>
      </c>
      <c r="N291" s="185">
        <v>44802</v>
      </c>
      <c r="O291" s="41"/>
      <c r="R291" s="225" t="s">
        <v>794</v>
      </c>
    </row>
    <row r="292" spans="1:18" ht="12.75" customHeight="1">
      <c r="A292" s="207">
        <v>168</v>
      </c>
      <c r="B292" s="208">
        <v>44406</v>
      </c>
      <c r="C292" s="208"/>
      <c r="D292" s="209" t="s">
        <v>798</v>
      </c>
      <c r="E292" s="210" t="s">
        <v>593</v>
      </c>
      <c r="F292" s="180">
        <v>162.5</v>
      </c>
      <c r="G292" s="210"/>
      <c r="H292" s="210">
        <v>200</v>
      </c>
      <c r="I292" s="212">
        <v>200</v>
      </c>
      <c r="J292" s="182" t="s">
        <v>687</v>
      </c>
      <c r="K292" s="183">
        <f t="shared" si="96"/>
        <v>37.5</v>
      </c>
      <c r="L292" s="184">
        <f t="shared" si="97"/>
        <v>0.23076923076923078</v>
      </c>
      <c r="M292" s="179" t="s">
        <v>596</v>
      </c>
      <c r="N292" s="185">
        <v>44802</v>
      </c>
      <c r="O292" s="1"/>
      <c r="R292" s="225" t="s">
        <v>794</v>
      </c>
    </row>
    <row r="293" spans="1:18" ht="12.75" customHeight="1">
      <c r="A293" s="207">
        <v>169</v>
      </c>
      <c r="B293" s="208">
        <v>44462</v>
      </c>
      <c r="C293" s="208"/>
      <c r="D293" s="209" t="s">
        <v>447</v>
      </c>
      <c r="E293" s="210" t="s">
        <v>593</v>
      </c>
      <c r="F293" s="180">
        <v>1235</v>
      </c>
      <c r="G293" s="210"/>
      <c r="H293" s="210">
        <v>1505</v>
      </c>
      <c r="I293" s="212">
        <v>1500</v>
      </c>
      <c r="J293" s="182" t="s">
        <v>687</v>
      </c>
      <c r="K293" s="183">
        <f t="shared" si="96"/>
        <v>270</v>
      </c>
      <c r="L293" s="184">
        <f t="shared" si="97"/>
        <v>0.21862348178137653</v>
      </c>
      <c r="M293" s="179" t="s">
        <v>596</v>
      </c>
      <c r="N293" s="185">
        <v>44564</v>
      </c>
      <c r="O293" s="1"/>
      <c r="R293" s="225" t="s">
        <v>794</v>
      </c>
    </row>
    <row r="294" spans="1:18" ht="12.75" customHeight="1">
      <c r="A294" s="226">
        <v>170</v>
      </c>
      <c r="B294" s="227">
        <v>44480</v>
      </c>
      <c r="C294" s="227"/>
      <c r="D294" s="228" t="s">
        <v>837</v>
      </c>
      <c r="E294" s="229" t="s">
        <v>593</v>
      </c>
      <c r="F294" s="62">
        <v>58.75</v>
      </c>
      <c r="G294" s="229"/>
      <c r="H294" s="230"/>
      <c r="I294" s="56"/>
      <c r="J294" s="231" t="s">
        <v>594</v>
      </c>
      <c r="K294" s="226"/>
      <c r="L294" s="227"/>
      <c r="M294" s="227"/>
      <c r="N294" s="228"/>
      <c r="O294" s="41"/>
      <c r="R294" s="225" t="s">
        <v>794</v>
      </c>
    </row>
    <row r="295" spans="1:18" ht="12.75" customHeight="1">
      <c r="A295" s="232">
        <v>171</v>
      </c>
      <c r="B295" s="233">
        <v>44481</v>
      </c>
      <c r="C295" s="233"/>
      <c r="D295" s="234" t="s">
        <v>279</v>
      </c>
      <c r="E295" s="56" t="s">
        <v>593</v>
      </c>
      <c r="F295" s="235" t="s">
        <v>838</v>
      </c>
      <c r="G295" s="56"/>
      <c r="H295" s="56"/>
      <c r="I295" s="56">
        <v>380</v>
      </c>
      <c r="J295" s="236" t="s">
        <v>594</v>
      </c>
      <c r="K295" s="232"/>
      <c r="L295" s="233"/>
      <c r="M295" s="233"/>
      <c r="N295" s="234"/>
      <c r="O295" s="41"/>
      <c r="R295" s="225" t="s">
        <v>794</v>
      </c>
    </row>
    <row r="296" spans="1:18" ht="12.75" customHeight="1">
      <c r="A296" s="207">
        <v>172</v>
      </c>
      <c r="B296" s="208">
        <v>44481</v>
      </c>
      <c r="C296" s="208"/>
      <c r="D296" s="209" t="s">
        <v>839</v>
      </c>
      <c r="E296" s="210" t="s">
        <v>593</v>
      </c>
      <c r="F296" s="180">
        <v>45.5</v>
      </c>
      <c r="G296" s="210"/>
      <c r="H296" s="210">
        <v>56.5</v>
      </c>
      <c r="I296" s="212">
        <v>56</v>
      </c>
      <c r="J296" s="182" t="s">
        <v>840</v>
      </c>
      <c r="K296" s="183">
        <f t="shared" ref="K296:K297" si="98">H296-F296</f>
        <v>11</v>
      </c>
      <c r="L296" s="184">
        <f t="shared" ref="L296:L297" si="99">K296/F296</f>
        <v>0.24175824175824176</v>
      </c>
      <c r="M296" s="179" t="s">
        <v>596</v>
      </c>
      <c r="N296" s="185">
        <v>44881</v>
      </c>
      <c r="O296" s="41"/>
      <c r="R296" s="225"/>
    </row>
    <row r="297" spans="1:18" ht="12.75" customHeight="1">
      <c r="A297" s="207">
        <v>173</v>
      </c>
      <c r="B297" s="208">
        <v>44551</v>
      </c>
      <c r="C297" s="208"/>
      <c r="D297" s="209" t="s">
        <v>131</v>
      </c>
      <c r="E297" s="210" t="s">
        <v>593</v>
      </c>
      <c r="F297" s="180">
        <v>2300</v>
      </c>
      <c r="G297" s="210"/>
      <c r="H297" s="210">
        <f>(2820+2200)/2</f>
        <v>2510</v>
      </c>
      <c r="I297" s="212">
        <v>3000</v>
      </c>
      <c r="J297" s="182" t="s">
        <v>841</v>
      </c>
      <c r="K297" s="183">
        <f t="shared" si="98"/>
        <v>210</v>
      </c>
      <c r="L297" s="184">
        <f t="shared" si="99"/>
        <v>9.1304347826086957E-2</v>
      </c>
      <c r="M297" s="179" t="s">
        <v>596</v>
      </c>
      <c r="N297" s="185">
        <v>44649</v>
      </c>
      <c r="O297" s="1"/>
      <c r="R297" s="225"/>
    </row>
    <row r="298" spans="1:18" ht="12.75" customHeight="1">
      <c r="A298" s="58">
        <v>174</v>
      </c>
      <c r="B298" s="233">
        <v>44606</v>
      </c>
      <c r="C298" s="58"/>
      <c r="D298" s="58" t="s">
        <v>437</v>
      </c>
      <c r="E298" s="56" t="s">
        <v>593</v>
      </c>
      <c r="F298" s="56" t="s">
        <v>842</v>
      </c>
      <c r="G298" s="56"/>
      <c r="H298" s="56"/>
      <c r="I298" s="56">
        <v>764</v>
      </c>
      <c r="J298" s="56" t="s">
        <v>594</v>
      </c>
      <c r="K298" s="56"/>
      <c r="L298" s="56"/>
      <c r="M298" s="56"/>
      <c r="N298" s="58"/>
      <c r="O298" s="41"/>
      <c r="R298" s="225"/>
    </row>
    <row r="299" spans="1:18" ht="12.75" customHeight="1">
      <c r="A299" s="207">
        <v>175</v>
      </c>
      <c r="B299" s="208">
        <v>44613</v>
      </c>
      <c r="C299" s="208"/>
      <c r="D299" s="209" t="s">
        <v>447</v>
      </c>
      <c r="E299" s="210" t="s">
        <v>593</v>
      </c>
      <c r="F299" s="180">
        <v>1255</v>
      </c>
      <c r="G299" s="210"/>
      <c r="H299" s="210">
        <v>1515</v>
      </c>
      <c r="I299" s="212">
        <v>1510</v>
      </c>
      <c r="J299" s="182" t="s">
        <v>687</v>
      </c>
      <c r="K299" s="183">
        <f>H299-F299</f>
        <v>260</v>
      </c>
      <c r="L299" s="184">
        <f>K299/F299</f>
        <v>0.20717131474103587</v>
      </c>
      <c r="M299" s="179" t="s">
        <v>596</v>
      </c>
      <c r="N299" s="185">
        <v>44834</v>
      </c>
      <c r="O299" s="41"/>
      <c r="R299" s="225"/>
    </row>
    <row r="300" spans="1:18" ht="12.75" customHeight="1">
      <c r="A300">
        <v>176</v>
      </c>
      <c r="B300" s="233">
        <v>44670</v>
      </c>
      <c r="C300" s="233"/>
      <c r="D300" s="58" t="s">
        <v>553</v>
      </c>
      <c r="E300" s="237" t="s">
        <v>593</v>
      </c>
      <c r="F300" s="56" t="s">
        <v>843</v>
      </c>
      <c r="G300" s="56"/>
      <c r="H300" s="56"/>
      <c r="I300" s="56">
        <v>553</v>
      </c>
      <c r="J300" s="56" t="s">
        <v>594</v>
      </c>
      <c r="K300" s="56"/>
      <c r="L300" s="56"/>
      <c r="M300" s="56"/>
      <c r="N300" s="56"/>
      <c r="O300" s="41"/>
      <c r="R300" s="225"/>
    </row>
    <row r="301" spans="1:18" ht="12.75" customHeight="1">
      <c r="A301" s="207">
        <v>177</v>
      </c>
      <c r="B301" s="208">
        <v>44746</v>
      </c>
      <c r="C301" s="208"/>
      <c r="D301" s="209" t="s">
        <v>844</v>
      </c>
      <c r="E301" s="210" t="s">
        <v>593</v>
      </c>
      <c r="F301" s="180">
        <v>207.5</v>
      </c>
      <c r="G301" s="210"/>
      <c r="H301" s="210">
        <v>254</v>
      </c>
      <c r="I301" s="212">
        <v>254</v>
      </c>
      <c r="J301" s="182" t="s">
        <v>687</v>
      </c>
      <c r="K301" s="183">
        <f t="shared" ref="K301:K303" si="100">H301-F301</f>
        <v>46.5</v>
      </c>
      <c r="L301" s="184">
        <f t="shared" ref="L301:L303" si="101">K301/F301</f>
        <v>0.22409638554216868</v>
      </c>
      <c r="M301" s="179" t="s">
        <v>596</v>
      </c>
      <c r="N301" s="185">
        <v>44792</v>
      </c>
      <c r="O301" s="1"/>
      <c r="R301" s="225"/>
    </row>
    <row r="302" spans="1:18" ht="12.75" customHeight="1">
      <c r="A302" s="207">
        <v>178</v>
      </c>
      <c r="B302" s="208">
        <v>44775</v>
      </c>
      <c r="C302" s="208"/>
      <c r="D302" s="209" t="s">
        <v>492</v>
      </c>
      <c r="E302" s="210" t="s">
        <v>593</v>
      </c>
      <c r="F302" s="180">
        <v>31.25</v>
      </c>
      <c r="G302" s="210"/>
      <c r="H302" s="210">
        <v>38.75</v>
      </c>
      <c r="I302" s="212">
        <v>38</v>
      </c>
      <c r="J302" s="182" t="s">
        <v>687</v>
      </c>
      <c r="K302" s="183">
        <f t="shared" si="100"/>
        <v>7.5</v>
      </c>
      <c r="L302" s="184">
        <f t="shared" si="101"/>
        <v>0.24</v>
      </c>
      <c r="M302" s="179" t="s">
        <v>596</v>
      </c>
      <c r="N302" s="185">
        <v>44844</v>
      </c>
      <c r="O302" s="41"/>
      <c r="R302" s="62"/>
    </row>
    <row r="303" spans="1:18" ht="12.75" customHeight="1">
      <c r="A303" s="207">
        <v>179</v>
      </c>
      <c r="B303" s="208">
        <v>44841</v>
      </c>
      <c r="C303" s="208"/>
      <c r="D303" s="209" t="s">
        <v>845</v>
      </c>
      <c r="E303" s="210" t="s">
        <v>593</v>
      </c>
      <c r="F303" s="180">
        <v>665</v>
      </c>
      <c r="G303" s="210"/>
      <c r="H303" s="210">
        <v>807.5</v>
      </c>
      <c r="I303" s="212">
        <v>840</v>
      </c>
      <c r="J303" s="182" t="s">
        <v>841</v>
      </c>
      <c r="K303" s="183">
        <f t="shared" si="100"/>
        <v>142.5</v>
      </c>
      <c r="L303" s="184">
        <f t="shared" si="101"/>
        <v>0.21428571428571427</v>
      </c>
      <c r="M303" s="179" t="s">
        <v>596</v>
      </c>
      <c r="N303" s="185">
        <v>45097</v>
      </c>
      <c r="O303" s="41"/>
      <c r="R303" s="62"/>
    </row>
    <row r="304" spans="1:18" ht="12.75" customHeight="1">
      <c r="A304" s="232">
        <v>180</v>
      </c>
      <c r="B304" s="233">
        <v>44844</v>
      </c>
      <c r="C304" s="58"/>
      <c r="D304" s="58" t="s">
        <v>439</v>
      </c>
      <c r="E304" s="237" t="s">
        <v>593</v>
      </c>
      <c r="F304" s="56" t="s">
        <v>846</v>
      </c>
      <c r="G304" s="56"/>
      <c r="H304" s="56"/>
      <c r="I304" s="56">
        <v>291</v>
      </c>
      <c r="J304" s="56" t="s">
        <v>594</v>
      </c>
      <c r="K304" s="56"/>
      <c r="L304" s="56"/>
      <c r="M304" s="56"/>
      <c r="N304" s="56"/>
      <c r="O304" s="41"/>
      <c r="Q304" s="41"/>
      <c r="R304" s="62"/>
    </row>
    <row r="305" spans="1:38" ht="12.75" customHeight="1">
      <c r="A305" s="232">
        <v>181</v>
      </c>
      <c r="B305" s="233">
        <v>44845</v>
      </c>
      <c r="C305" s="58"/>
      <c r="D305" s="58" t="s">
        <v>437</v>
      </c>
      <c r="E305" s="237" t="s">
        <v>593</v>
      </c>
      <c r="F305" s="56" t="s">
        <v>847</v>
      </c>
      <c r="G305" s="56"/>
      <c r="H305" s="56"/>
      <c r="I305" s="56">
        <v>765</v>
      </c>
      <c r="J305" s="56" t="s">
        <v>594</v>
      </c>
      <c r="K305" s="56"/>
      <c r="L305" s="56"/>
      <c r="M305" s="56"/>
      <c r="N305" s="56"/>
      <c r="O305" s="41"/>
      <c r="Q305" s="41"/>
      <c r="R305" s="62"/>
    </row>
    <row r="306" spans="1:38" ht="12.75" customHeight="1">
      <c r="A306" s="207">
        <v>182</v>
      </c>
      <c r="B306" s="208">
        <v>44981</v>
      </c>
      <c r="C306" s="208"/>
      <c r="D306" s="209" t="s">
        <v>454</v>
      </c>
      <c r="E306" s="210" t="s">
        <v>593</v>
      </c>
      <c r="F306" s="180">
        <v>1675</v>
      </c>
      <c r="G306" s="210"/>
      <c r="H306" s="210">
        <v>2080</v>
      </c>
      <c r="I306" s="212">
        <v>2080</v>
      </c>
      <c r="J306" s="182" t="s">
        <v>687</v>
      </c>
      <c r="K306" s="183">
        <f>H306-F306</f>
        <v>405</v>
      </c>
      <c r="L306" s="184">
        <f>K306/F306</f>
        <v>0.2417910447761194</v>
      </c>
      <c r="M306" s="179" t="s">
        <v>596</v>
      </c>
      <c r="N306" s="185">
        <v>45119</v>
      </c>
      <c r="O306" s="41"/>
      <c r="R306" s="62" t="s">
        <v>915</v>
      </c>
    </row>
    <row r="307" spans="1:38" ht="12.75" customHeight="1">
      <c r="A307" s="207">
        <v>183</v>
      </c>
      <c r="B307" s="208">
        <v>44986</v>
      </c>
      <c r="C307" s="208"/>
      <c r="D307" s="209" t="s">
        <v>492</v>
      </c>
      <c r="E307" s="210" t="s">
        <v>593</v>
      </c>
      <c r="F307" s="180">
        <v>57.5</v>
      </c>
      <c r="G307" s="210"/>
      <c r="H307" s="210">
        <v>120</v>
      </c>
      <c r="I307" s="212">
        <v>120</v>
      </c>
      <c r="J307" s="182" t="s">
        <v>687</v>
      </c>
      <c r="K307" s="183">
        <f>H307-F307</f>
        <v>62.5</v>
      </c>
      <c r="L307" s="184">
        <f>K307/F307</f>
        <v>1.0869565217391304</v>
      </c>
      <c r="M307" s="179" t="s">
        <v>596</v>
      </c>
      <c r="N307" s="185">
        <v>45049</v>
      </c>
      <c r="O307" s="41"/>
      <c r="R307" s="62" t="s">
        <v>915</v>
      </c>
    </row>
    <row r="308" spans="1:38" ht="12.75" customHeight="1">
      <c r="A308" s="238">
        <v>184</v>
      </c>
      <c r="B308" s="233">
        <v>45008</v>
      </c>
      <c r="C308" s="233"/>
      <c r="D308" s="58" t="s">
        <v>509</v>
      </c>
      <c r="E308" s="237" t="s">
        <v>593</v>
      </c>
      <c r="F308" s="237" t="s">
        <v>848</v>
      </c>
      <c r="G308" s="56"/>
      <c r="H308" s="56"/>
      <c r="I308" s="56">
        <v>3523</v>
      </c>
      <c r="J308" s="56" t="s">
        <v>594</v>
      </c>
      <c r="K308" s="56"/>
      <c r="L308" s="56"/>
      <c r="M308" s="56"/>
      <c r="N308" s="56"/>
      <c r="O308" s="41"/>
      <c r="R308" s="62" t="s">
        <v>915</v>
      </c>
    </row>
    <row r="309" spans="1:38" ht="12.75" customHeight="1">
      <c r="A309" s="232">
        <v>185</v>
      </c>
      <c r="B309" s="233">
        <v>45027</v>
      </c>
      <c r="C309" s="58"/>
      <c r="D309" s="58" t="s">
        <v>849</v>
      </c>
      <c r="E309" s="237" t="s">
        <v>593</v>
      </c>
      <c r="F309" s="56" t="s">
        <v>850</v>
      </c>
      <c r="G309" s="56"/>
      <c r="H309" s="56"/>
      <c r="I309" s="56">
        <v>810</v>
      </c>
      <c r="J309" s="56" t="s">
        <v>594</v>
      </c>
      <c r="K309" s="56"/>
      <c r="L309" s="56"/>
      <c r="M309" s="56"/>
      <c r="N309" s="56"/>
      <c r="O309" s="41"/>
      <c r="R309" s="62" t="s">
        <v>915</v>
      </c>
    </row>
    <row r="310" spans="1:38" ht="12.75" customHeight="1">
      <c r="A310" s="232">
        <v>186</v>
      </c>
      <c r="B310" s="233">
        <v>45050</v>
      </c>
      <c r="C310" s="58"/>
      <c r="D310" s="58" t="s">
        <v>42</v>
      </c>
      <c r="E310" s="237" t="s">
        <v>593</v>
      </c>
      <c r="F310" s="56" t="s">
        <v>851</v>
      </c>
      <c r="G310" s="56"/>
      <c r="H310" s="56"/>
      <c r="I310" s="56">
        <v>5040</v>
      </c>
      <c r="J310" s="56" t="s">
        <v>594</v>
      </c>
      <c r="K310" s="56"/>
      <c r="L310" s="56"/>
      <c r="M310" s="56"/>
      <c r="N310" s="56"/>
      <c r="O310" s="41"/>
      <c r="R310" s="62" t="s">
        <v>915</v>
      </c>
    </row>
    <row r="311" spans="1:38" ht="12.75" customHeight="1">
      <c r="A311" s="207">
        <v>187</v>
      </c>
      <c r="B311" s="208">
        <v>45075</v>
      </c>
      <c r="C311" s="208"/>
      <c r="D311" s="209" t="s">
        <v>852</v>
      </c>
      <c r="E311" s="210" t="s">
        <v>593</v>
      </c>
      <c r="F311" s="180">
        <v>585</v>
      </c>
      <c r="G311" s="210"/>
      <c r="H311" s="210">
        <v>732</v>
      </c>
      <c r="I311" s="212">
        <v>732</v>
      </c>
      <c r="J311" s="182" t="s">
        <v>687</v>
      </c>
      <c r="K311" s="183">
        <f>H311-F311</f>
        <v>147</v>
      </c>
      <c r="L311" s="184">
        <f>K311/F311</f>
        <v>0.25128205128205128</v>
      </c>
      <c r="M311" s="179" t="s">
        <v>596</v>
      </c>
      <c r="N311" s="185">
        <v>45152</v>
      </c>
      <c r="O311" s="41"/>
      <c r="Q311" s="41"/>
      <c r="R311" s="62" t="s">
        <v>915</v>
      </c>
      <c r="T311" s="41"/>
      <c r="V311" s="41"/>
      <c r="W311" s="62"/>
      <c r="Y311" s="41"/>
      <c r="AA311" s="41"/>
      <c r="AB311" s="62"/>
      <c r="AD311" s="41"/>
      <c r="AF311" s="41"/>
      <c r="AG311" s="62"/>
      <c r="AI311" s="41"/>
      <c r="AK311" s="41"/>
      <c r="AL311" s="62"/>
    </row>
    <row r="312" spans="1:38" ht="12.75" customHeight="1">
      <c r="A312" s="232">
        <v>188</v>
      </c>
      <c r="B312" s="233">
        <v>45078</v>
      </c>
      <c r="C312" s="58"/>
      <c r="D312" s="58" t="s">
        <v>541</v>
      </c>
      <c r="E312" s="237" t="s">
        <v>593</v>
      </c>
      <c r="F312" s="56" t="s">
        <v>853</v>
      </c>
      <c r="G312" s="56"/>
      <c r="H312" s="56"/>
      <c r="I312" s="56">
        <v>4300</v>
      </c>
      <c r="J312" s="56" t="s">
        <v>594</v>
      </c>
      <c r="K312" s="56"/>
      <c r="L312" s="56"/>
      <c r="M312" s="56"/>
      <c r="N312" s="56"/>
      <c r="O312" s="41"/>
      <c r="Q312" s="41"/>
      <c r="R312" s="62" t="s">
        <v>915</v>
      </c>
      <c r="T312" s="41"/>
      <c r="V312" s="41"/>
      <c r="W312" s="62"/>
      <c r="Y312" s="41"/>
      <c r="AA312" s="41"/>
      <c r="AB312" s="62"/>
      <c r="AD312" s="41"/>
      <c r="AF312" s="41"/>
      <c r="AG312" s="62"/>
      <c r="AI312" s="41"/>
      <c r="AK312" s="41"/>
      <c r="AL312" s="62"/>
    </row>
    <row r="313" spans="1:38" ht="12.75" customHeight="1">
      <c r="A313" s="232">
        <v>189</v>
      </c>
      <c r="B313" s="233">
        <v>45103</v>
      </c>
      <c r="C313" s="58"/>
      <c r="D313" s="58" t="s">
        <v>887</v>
      </c>
      <c r="E313" s="237" t="s">
        <v>593</v>
      </c>
      <c r="F313" s="56" t="s">
        <v>667</v>
      </c>
      <c r="G313" s="56"/>
      <c r="H313" s="56"/>
      <c r="I313" s="56">
        <v>383</v>
      </c>
      <c r="J313" s="56" t="s">
        <v>594</v>
      </c>
      <c r="K313" s="56"/>
      <c r="L313" s="56"/>
      <c r="M313" s="56"/>
      <c r="N313" s="56"/>
      <c r="O313" s="41"/>
      <c r="Q313" s="41"/>
      <c r="R313" s="62" t="s">
        <v>915</v>
      </c>
      <c r="T313" s="41"/>
      <c r="V313" s="41"/>
      <c r="W313" s="62"/>
      <c r="Y313" s="41"/>
      <c r="AA313" s="41"/>
      <c r="AB313" s="62"/>
      <c r="AD313" s="41"/>
      <c r="AF313" s="41"/>
      <c r="AG313" s="62"/>
      <c r="AI313" s="41"/>
      <c r="AK313" s="41"/>
      <c r="AL313" s="62"/>
    </row>
    <row r="314" spans="1:38" ht="12.75" customHeight="1">
      <c r="A314" s="232">
        <v>190</v>
      </c>
      <c r="B314" s="233">
        <v>45120</v>
      </c>
      <c r="C314" s="58"/>
      <c r="D314" s="58" t="s">
        <v>540</v>
      </c>
      <c r="E314" s="237" t="s">
        <v>593</v>
      </c>
      <c r="F314" s="56" t="s">
        <v>885</v>
      </c>
      <c r="G314" s="56"/>
      <c r="H314" s="56"/>
      <c r="I314" s="56">
        <v>2935</v>
      </c>
      <c r="J314" s="56" t="s">
        <v>594</v>
      </c>
      <c r="K314" s="56"/>
      <c r="L314" s="56"/>
      <c r="M314" s="56"/>
      <c r="N314" s="56"/>
      <c r="O314" s="41"/>
      <c r="Q314" s="41"/>
      <c r="R314" s="62" t="s">
        <v>915</v>
      </c>
      <c r="T314" s="41"/>
      <c r="V314" s="41"/>
      <c r="W314" s="62"/>
      <c r="Y314" s="41"/>
      <c r="AA314" s="41"/>
      <c r="AB314" s="62"/>
      <c r="AD314" s="41"/>
      <c r="AF314" s="41"/>
      <c r="AG314" s="62"/>
      <c r="AI314" s="41"/>
      <c r="AK314" s="41"/>
      <c r="AL314" s="62"/>
    </row>
    <row r="315" spans="1:38" ht="12.75" customHeight="1">
      <c r="A315" s="232">
        <v>191</v>
      </c>
      <c r="B315" s="233">
        <v>45125</v>
      </c>
      <c r="C315" s="58"/>
      <c r="D315" s="58" t="s">
        <v>203</v>
      </c>
      <c r="E315" s="237" t="s">
        <v>593</v>
      </c>
      <c r="F315" s="56" t="s">
        <v>891</v>
      </c>
      <c r="G315" s="56"/>
      <c r="H315" s="56"/>
      <c r="I315" s="56">
        <v>4895</v>
      </c>
      <c r="J315" s="56" t="s">
        <v>594</v>
      </c>
      <c r="K315" s="56"/>
      <c r="L315" s="56"/>
      <c r="M315" s="56"/>
      <c r="N315" s="56"/>
      <c r="O315" s="41"/>
      <c r="R315" s="62" t="s">
        <v>915</v>
      </c>
      <c r="T315" s="41"/>
      <c r="W315" s="62"/>
      <c r="Y315" s="41"/>
      <c r="AB315" s="62"/>
      <c r="AD315" s="41"/>
      <c r="AG315" s="62"/>
      <c r="AI315" s="41"/>
      <c r="AL315" s="62"/>
    </row>
    <row r="316" spans="1:38" ht="12.75" customHeight="1">
      <c r="A316" s="232">
        <v>192</v>
      </c>
      <c r="B316" s="233">
        <v>45145</v>
      </c>
      <c r="C316" s="58"/>
      <c r="D316" s="58" t="s">
        <v>967</v>
      </c>
      <c r="E316" s="237" t="s">
        <v>593</v>
      </c>
      <c r="F316" s="56" t="s">
        <v>968</v>
      </c>
      <c r="G316" s="56"/>
      <c r="H316" s="56"/>
      <c r="I316" s="56">
        <v>725</v>
      </c>
      <c r="J316" s="56" t="s">
        <v>594</v>
      </c>
      <c r="K316" s="56"/>
      <c r="L316" s="56"/>
      <c r="M316" s="56"/>
      <c r="N316" s="56"/>
      <c r="O316" s="41"/>
      <c r="R316" s="62"/>
      <c r="T316" s="41"/>
      <c r="W316" s="62"/>
      <c r="Y316" s="41"/>
      <c r="AB316" s="62"/>
      <c r="AD316" s="41"/>
      <c r="AG316" s="62"/>
      <c r="AI316" s="41"/>
      <c r="AL316" s="62"/>
    </row>
    <row r="317" spans="1:38" ht="12.75" customHeight="1">
      <c r="A317" s="232"/>
      <c r="B317" s="233"/>
      <c r="C317" s="58"/>
      <c r="D317" s="58"/>
      <c r="E317" s="237"/>
      <c r="F317" s="56"/>
      <c r="G317" s="56"/>
      <c r="H317" s="56"/>
      <c r="I317" s="56"/>
      <c r="J317" s="56"/>
      <c r="K317" s="56"/>
      <c r="L317" s="56"/>
      <c r="M317" s="56"/>
      <c r="N317" s="56"/>
      <c r="O317" s="41"/>
      <c r="R317" s="62"/>
      <c r="T317" s="41"/>
      <c r="W317" s="62"/>
      <c r="Y317" s="41"/>
      <c r="AB317" s="62"/>
      <c r="AD317" s="41"/>
      <c r="AG317" s="62"/>
      <c r="AI317" s="41"/>
      <c r="AL317" s="62"/>
    </row>
    <row r="318" spans="1:38" ht="12.75" customHeight="1">
      <c r="A318" s="232"/>
      <c r="B318" s="233"/>
      <c r="C318" s="58"/>
      <c r="D318" s="58"/>
      <c r="E318" s="237"/>
      <c r="F318" s="56"/>
      <c r="G318" s="56"/>
      <c r="H318" s="56"/>
      <c r="I318" s="56"/>
      <c r="J318" s="56"/>
      <c r="K318" s="56"/>
      <c r="L318" s="56"/>
      <c r="M318" s="56"/>
      <c r="N318" s="56"/>
      <c r="O318" s="41"/>
      <c r="R318" s="62"/>
      <c r="T318" s="41"/>
      <c r="W318" s="62"/>
      <c r="Y318" s="41"/>
      <c r="AB318" s="62"/>
      <c r="AD318" s="41"/>
      <c r="AG318" s="62"/>
      <c r="AI318" s="41"/>
      <c r="AL318" s="62"/>
    </row>
    <row r="319" spans="1:38" ht="12.75" customHeight="1">
      <c r="A319" s="58"/>
      <c r="B319" s="58"/>
      <c r="C319" s="58"/>
      <c r="D319" s="58"/>
      <c r="E319" s="58"/>
      <c r="F319" s="56"/>
      <c r="G319" s="56"/>
      <c r="H319" s="56"/>
      <c r="I319" s="56"/>
      <c r="J319" s="31"/>
      <c r="K319" s="56"/>
      <c r="L319" s="56"/>
      <c r="M319" s="56"/>
      <c r="N319" s="58"/>
      <c r="O319" s="41"/>
      <c r="R319" s="62"/>
      <c r="T319" s="41"/>
      <c r="W319" s="62"/>
      <c r="Y319" s="41"/>
      <c r="AB319" s="62"/>
      <c r="AD319" s="41"/>
      <c r="AG319" s="62"/>
      <c r="AI319" s="41"/>
      <c r="AL319" s="62"/>
    </row>
    <row r="320" spans="1:38" ht="12.75" customHeight="1">
      <c r="B320" s="239" t="s">
        <v>854</v>
      </c>
      <c r="F320" s="62"/>
      <c r="G320" s="62"/>
      <c r="H320" s="62"/>
      <c r="I320" s="62"/>
      <c r="J320" s="41"/>
      <c r="K320" s="62"/>
      <c r="L320" s="62"/>
      <c r="M320" s="62"/>
      <c r="O320" s="41"/>
      <c r="R320" s="62"/>
      <c r="T320" s="41"/>
      <c r="W320" s="62"/>
      <c r="Y320" s="41"/>
      <c r="AB320" s="62"/>
      <c r="AD320" s="41"/>
      <c r="AG320" s="62"/>
      <c r="AI320" s="41"/>
      <c r="AL320" s="62"/>
    </row>
    <row r="321" spans="1:38" ht="12.75" customHeight="1">
      <c r="A321" s="240"/>
      <c r="F321" s="62"/>
      <c r="G321" s="62"/>
      <c r="H321" s="62"/>
      <c r="I321" s="62"/>
      <c r="J321" s="41"/>
      <c r="K321" s="62"/>
      <c r="L321" s="62"/>
      <c r="M321" s="62"/>
      <c r="O321" s="41"/>
      <c r="R321" s="62"/>
      <c r="T321" s="41"/>
      <c r="W321" s="62"/>
      <c r="Y321" s="41"/>
      <c r="AB321" s="62"/>
      <c r="AD321" s="41"/>
      <c r="AG321" s="62"/>
      <c r="AI321" s="41"/>
      <c r="AL321" s="62"/>
    </row>
    <row r="322" spans="1:38" ht="12.75" customHeight="1">
      <c r="A322" s="240"/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1:38" ht="12.75" customHeight="1">
      <c r="A323" s="56"/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1:3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1:3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1:3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1:3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1:3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1:3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1:3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1:3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1:3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1:3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1:3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1:3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1:3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</sheetData>
  <autoFilter ref="R1:R319"/>
  <mergeCells count="4">
    <mergeCell ref="I99:I100"/>
    <mergeCell ref="B99:B100"/>
    <mergeCell ref="A99:A100"/>
    <mergeCell ref="J99:J100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2023-08-17T02:43:37Z</dcterms:modified>
</cp:coreProperties>
</file>