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F&amp;O)'!$R$1:$R$317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8" i="6"/>
  <c r="M98" s="1"/>
  <c r="K98"/>
  <c r="K115"/>
  <c r="M115" s="1"/>
  <c r="L33"/>
  <c r="M33" s="1"/>
  <c r="K33"/>
  <c r="L96"/>
  <c r="K96"/>
  <c r="L34"/>
  <c r="M34" s="1"/>
  <c r="K34"/>
  <c r="L29"/>
  <c r="K29"/>
  <c r="M29" s="1"/>
  <c r="L15"/>
  <c r="M15" s="1"/>
  <c r="K15"/>
  <c r="L95"/>
  <c r="K95"/>
  <c r="L30"/>
  <c r="K30"/>
  <c r="M30" s="1"/>
  <c r="L32"/>
  <c r="K32"/>
  <c r="K113"/>
  <c r="M113" s="1"/>
  <c r="L93"/>
  <c r="K93"/>
  <c r="L91"/>
  <c r="K91"/>
  <c r="L90"/>
  <c r="K90"/>
  <c r="L31"/>
  <c r="K31"/>
  <c r="L12"/>
  <c r="K12"/>
  <c r="M96" l="1"/>
  <c r="M32"/>
  <c r="M95"/>
  <c r="M93"/>
  <c r="M31"/>
  <c r="M90"/>
  <c r="M12"/>
  <c r="M91"/>
  <c r="L83"/>
  <c r="K83"/>
  <c r="K112"/>
  <c r="M112" s="1"/>
  <c r="K111"/>
  <c r="M111" s="1"/>
  <c r="K110"/>
  <c r="M110" s="1"/>
  <c r="L10"/>
  <c r="K10"/>
  <c r="K86"/>
  <c r="L88"/>
  <c r="K88"/>
  <c r="L89"/>
  <c r="K89"/>
  <c r="L87"/>
  <c r="K87"/>
  <c r="L86"/>
  <c r="L14"/>
  <c r="K14"/>
  <c r="L28"/>
  <c r="K28"/>
  <c r="L13"/>
  <c r="K13"/>
  <c r="K85"/>
  <c r="L85"/>
  <c r="L84"/>
  <c r="K84"/>
  <c r="L27"/>
  <c r="K27"/>
  <c r="L26"/>
  <c r="K26"/>
  <c r="M81"/>
  <c r="L80"/>
  <c r="K80"/>
  <c r="L81"/>
  <c r="K81"/>
  <c r="K82"/>
  <c r="K109"/>
  <c r="M109" s="1"/>
  <c r="M10" l="1"/>
  <c r="M87"/>
  <c r="M13"/>
  <c r="M83"/>
  <c r="M86"/>
  <c r="M28"/>
  <c r="M89"/>
  <c r="M14"/>
  <c r="M88"/>
  <c r="M84"/>
  <c r="M26"/>
  <c r="M85"/>
  <c r="M80"/>
  <c r="M27"/>
  <c r="K79"/>
  <c r="L79"/>
  <c r="L78"/>
  <c r="K78"/>
  <c r="L77"/>
  <c r="K77"/>
  <c r="L76"/>
  <c r="K76"/>
  <c r="M78" l="1"/>
  <c r="M77"/>
  <c r="M79"/>
  <c r="M76"/>
  <c r="L74"/>
  <c r="K74"/>
  <c r="L75"/>
  <c r="K75"/>
  <c r="L73"/>
  <c r="K73"/>
  <c r="M74" l="1"/>
  <c r="M75"/>
  <c r="M73"/>
  <c r="L72"/>
  <c r="K72"/>
  <c r="L71"/>
  <c r="K71"/>
  <c r="L68"/>
  <c r="K68"/>
  <c r="L69"/>
  <c r="K69"/>
  <c r="L67"/>
  <c r="K67"/>
  <c r="L70"/>
  <c r="K70"/>
  <c r="L64"/>
  <c r="K64"/>
  <c r="L65"/>
  <c r="K65"/>
  <c r="L66"/>
  <c r="K66"/>
  <c r="L63"/>
  <c r="K63"/>
  <c r="L62"/>
  <c r="K62"/>
  <c r="M69" l="1"/>
  <c r="M67"/>
  <c r="M72"/>
  <c r="M71"/>
  <c r="M70"/>
  <c r="M68"/>
  <c r="M63"/>
  <c r="M66"/>
  <c r="M64"/>
  <c r="M65"/>
  <c r="M62"/>
  <c r="L61"/>
  <c r="K61"/>
  <c r="L60"/>
  <c r="K60"/>
  <c r="L59"/>
  <c r="K59"/>
  <c r="M60" l="1"/>
  <c r="M61"/>
  <c r="M59"/>
  <c r="L53" l="1"/>
  <c r="K53"/>
  <c r="L56"/>
  <c r="K56"/>
  <c r="K58"/>
  <c r="L58"/>
  <c r="L57"/>
  <c r="K57"/>
  <c r="L55"/>
  <c r="K55"/>
  <c r="L52"/>
  <c r="K52"/>
  <c r="L54"/>
  <c r="K54"/>
  <c r="L11"/>
  <c r="K11"/>
  <c r="L51"/>
  <c r="K51"/>
  <c r="L50"/>
  <c r="K50"/>
  <c r="L49"/>
  <c r="K49"/>
  <c r="L48"/>
  <c r="K48"/>
  <c r="L47"/>
  <c r="K47"/>
  <c r="L45"/>
  <c r="K45"/>
  <c r="L46"/>
  <c r="K46"/>
  <c r="L44"/>
  <c r="K44"/>
  <c r="M52" l="1"/>
  <c r="M11"/>
  <c r="M57"/>
  <c r="M56"/>
  <c r="M55"/>
  <c r="M53"/>
  <c r="M58"/>
  <c r="M54"/>
  <c r="M48"/>
  <c r="M51"/>
  <c r="M49"/>
  <c r="M50"/>
  <c r="M45"/>
  <c r="M47"/>
  <c r="M46"/>
  <c r="M44"/>
  <c r="H305" l="1"/>
  <c r="K305" l="1"/>
  <c r="L305" s="1"/>
  <c r="K294"/>
  <c r="L294" s="1"/>
  <c r="K284"/>
  <c r="L284" s="1"/>
  <c r="K300" l="1"/>
  <c r="L300" s="1"/>
  <c r="K301" l="1"/>
  <c r="L301" s="1"/>
  <c r="K298" l="1"/>
  <c r="L298" s="1"/>
  <c r="K277"/>
  <c r="L277" s="1"/>
  <c r="K297"/>
  <c r="L297" s="1"/>
  <c r="K296"/>
  <c r="L296" s="1"/>
  <c r="K295"/>
  <c r="L295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5"/>
  <c r="L275" s="1"/>
  <c r="K274"/>
  <c r="L274" s="1"/>
  <c r="F273"/>
  <c r="K273" s="1"/>
  <c r="L273" s="1"/>
  <c r="K272"/>
  <c r="L272" s="1"/>
  <c r="K271"/>
  <c r="L271" s="1"/>
  <c r="K270"/>
  <c r="L270" s="1"/>
  <c r="K269"/>
  <c r="L269" s="1"/>
  <c r="K268"/>
  <c r="L268" s="1"/>
  <c r="F267"/>
  <c r="K267" s="1"/>
  <c r="L267" s="1"/>
  <c r="F266"/>
  <c r="K266" s="1"/>
  <c r="L266" s="1"/>
  <c r="K265"/>
  <c r="L265" s="1"/>
  <c r="F264"/>
  <c r="K264" s="1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6"/>
  <c r="L246" s="1"/>
  <c r="K245"/>
  <c r="L245" s="1"/>
  <c r="F244"/>
  <c r="K244" s="1"/>
  <c r="L244" s="1"/>
  <c r="K243"/>
  <c r="L243" s="1"/>
  <c r="K240"/>
  <c r="L240" s="1"/>
  <c r="K239"/>
  <c r="L239" s="1"/>
  <c r="K238"/>
  <c r="L238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8"/>
  <c r="L218" s="1"/>
  <c r="K216"/>
  <c r="L216" s="1"/>
  <c r="K214"/>
  <c r="L214" s="1"/>
  <c r="K212"/>
  <c r="L212" s="1"/>
  <c r="K211"/>
  <c r="L211" s="1"/>
  <c r="K210"/>
  <c r="L210" s="1"/>
  <c r="K208"/>
  <c r="L208" s="1"/>
  <c r="K207"/>
  <c r="L207" s="1"/>
  <c r="K206"/>
  <c r="L206" s="1"/>
  <c r="K205"/>
  <c r="K204"/>
  <c r="L204" s="1"/>
  <c r="K203"/>
  <c r="L203" s="1"/>
  <c r="K201"/>
  <c r="L201" s="1"/>
  <c r="K200"/>
  <c r="L200" s="1"/>
  <c r="K199"/>
  <c r="L199" s="1"/>
  <c r="K198"/>
  <c r="L198" s="1"/>
  <c r="K197"/>
  <c r="L197" s="1"/>
  <c r="F196"/>
  <c r="K196" s="1"/>
  <c r="L196" s="1"/>
  <c r="H195"/>
  <c r="K195" s="1"/>
  <c r="L195" s="1"/>
  <c r="K192"/>
  <c r="L192" s="1"/>
  <c r="K191"/>
  <c r="L191" s="1"/>
  <c r="K190"/>
  <c r="L190" s="1"/>
  <c r="K189"/>
  <c r="L189" s="1"/>
  <c r="K188"/>
  <c r="L188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H161"/>
  <c r="K161" s="1"/>
  <c r="L161" s="1"/>
  <c r="F160"/>
  <c r="K160" s="1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M7"/>
  <c r="D7" i="5"/>
  <c r="K6" i="4"/>
  <c r="K6" i="3"/>
  <c r="L6" i="2"/>
</calcChain>
</file>

<file path=xl/sharedStrings.xml><?xml version="1.0" encoding="utf-8"?>
<sst xmlns="http://schemas.openxmlformats.org/spreadsheetml/2006/main" count="3226" uniqueCount="1230">
  <si>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</si>
  <si>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</si>
  <si>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</si>
  <si>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</si>
  <si>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</si>
  <si>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</si>
  <si>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</si>
  <si>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</si>
  <si>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</si>
  <si>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</si>
  <si>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</si>
  <si>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</si>
  <si>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</si>
  <si>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</si>
  <si>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</si>
  <si>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</si>
  <si>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</si>
  <si>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</si>
  <si>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</si>
  <si>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</si>
  <si>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</si>
  <si>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</si>
  <si>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</si>
  <si>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</si>
  <si>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</si>
  <si>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</si>
  <si>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</si>
  <si>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</si>
  <si>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</si>
  <si>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</si>
  <si>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</si>
  <si>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</si>
  <si>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</si>
  <si>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</si>
  <si>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</si>
  <si>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</si>
  <si>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</si>
  <si>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</si>
  <si>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</si>
  <si>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</si>
  <si>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</si>
  <si>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</si>
  <si>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</si>
  <si>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</si>
  <si>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</si>
  <si>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</si>
  <si>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</si>
  <si>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</si>
  <si>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</si>
  <si>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</si>
  <si>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</si>
  <si>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</si>
  <si>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</si>
  <si>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</si>
  <si>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</si>
  <si>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</si>
  <si>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</si>
  <si>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</si>
  <si>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</si>
  <si>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</si>
  <si>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</si>
  <si>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</si>
  <si>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</si>
  <si>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</si>
  <si>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</si>
  <si>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</si>
  <si>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</si>
  <si>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</si>
  <si>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</si>
  <si>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</si>
  <si>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</si>
  <si>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</si>
  <si>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</si>
  <si>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</si>
  <si>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</si>
  <si>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</si>
  <si>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</si>
  <si>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</si>
  <si>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</si>
  <si>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</si>
  <si>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</si>
  <si>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</si>
  <si>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</si>
  <si>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</si>
  <si>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</si>
  <si>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</si>
  <si>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</si>
  <si>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</si>
  <si>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</si>
  <si>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</si>
  <si>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</si>
  <si>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</si>
  <si>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</si>
  <si>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</si>
  <si>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</si>
  <si>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</si>
  <si>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</si>
  <si>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</si>
  <si>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</si>
  <si>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</si>
  <si>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</si>
  <si>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</si>
  <si>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</si>
  <si>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</si>
  <si>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</si>
  <si>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</si>
  <si>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</si>
  <si>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</si>
  <si>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</si>
  <si>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</si>
  <si>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</si>
  <si>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</si>
  <si>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</si>
  <si>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</si>
  <si>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</si>
  <si>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</si>
  <si>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</si>
  <si>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</si>
  <si>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</si>
  <si>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</si>
  <si>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</si>
  <si>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</si>
  <si>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</si>
  <si>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</si>
  <si>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</si>
  <si>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</si>
  <si>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</si>
  <si>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</si>
  <si>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</si>
  <si>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</si>
  <si>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</si>
  <si>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</si>
  <si>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</si>
  <si>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</si>
  <si>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</si>
  <si>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</si>
  <si>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</si>
  <si>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</si>
  <si>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</si>
  <si>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</si>
  <si>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</si>
  <si>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</si>
  <si>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</si>
  <si>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</si>
  <si>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</si>
  <si>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</si>
  <si>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</si>
  <si>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</si>
  <si>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</si>
  <si>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</si>
  <si>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</si>
  <si>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</si>
  <si>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</si>
  <si>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</si>
  <si>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</si>
  <si>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</si>
  <si>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</si>
  <si>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</si>
  <si>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</si>
  <si>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</si>
  <si>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</si>
  <si>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</si>
  <si>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</si>
  <si>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</si>
  <si>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</si>
  <si>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</si>
  <si>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</si>
  <si>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</si>
  <si>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</si>
  <si>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</si>
  <si>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</si>
  <si>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</si>
  <si>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</si>
  <si>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</si>
  <si>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</si>
  <si>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</si>
  <si>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</si>
  <si>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</si>
  <si>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</si>
  <si>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</si>
  <si>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</si>
  <si>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</si>
  <si>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</si>
  <si>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</si>
  <si>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</si>
  <si>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</si>
  <si>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</si>
  <si>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</si>
  <si>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</si>
  <si>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</si>
  <si>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</si>
  <si>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</si>
  <si>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</si>
  <si>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</si>
  <si>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</si>
  <si>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</si>
  <si>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</si>
  <si>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</si>
  <si>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</si>
  <si>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</si>
  <si>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</si>
  <si>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</si>
  <si>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</si>
  <si>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</si>
  <si>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</si>
  <si>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</si>
  <si>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</si>
  <si>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</si>
  <si>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</si>
  <si>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</si>
  <si>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</si>
  <si>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</si>
  <si>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</si>
  <si>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</si>
  <si>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</si>
  <si>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</si>
  <si>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</si>
  <si>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</si>
  <si>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</si>
  <si>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</si>
  <si>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</si>
  <si>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</si>
  <si>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</si>
  <si>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</si>
  <si>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</si>
  <si>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</si>
  <si>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</si>
  <si>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</si>
  <si>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</si>
  <si>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</si>
  <si>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</si>
  <si>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</si>
  <si>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</si>
  <si>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</si>
  <si>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</si>
  <si>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</si>
  <si>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</si>
  <si>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</si>
  <si>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</si>
  <si>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</si>
  <si>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</si>
  <si>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</si>
  <si>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</si>
  <si>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</si>
  <si>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</si>
  <si>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</si>
  <si>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</si>
  <si>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</si>
  <si>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</si>
  <si>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</si>
  <si>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</si>
  <si>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</si>
  <si>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</si>
  <si>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</si>
  <si>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</si>
  <si>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</si>
  <si>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</si>
  <si>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</si>
  <si>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</si>
  <si>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</si>
  <si>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</si>
  <si>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</si>
  <si>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</si>
  <si>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</si>
  <si>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</si>
  <si>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</si>
  <si>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</si>
  <si>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</si>
  <si>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</si>
  <si>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</si>
  <si>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</si>
  <si>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</si>
  <si>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</si>
  <si>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</si>
  <si>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</si>
  <si>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</si>
  <si>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</si>
  <si>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</si>
  <si>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</si>
  <si>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</si>
  <si>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</si>
  <si>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</si>
  <si>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</si>
  <si>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</si>
  <si>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</si>
  <si>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</si>
  <si>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</si>
  <si>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</si>
  <si>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</si>
  <si>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</si>
  <si>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</si>
  <si>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</si>
  <si>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</si>
  <si>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</si>
  <si>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</si>
  <si>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</si>
  <si>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</si>
  <si>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</si>
  <si>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</si>
  <si>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</si>
  <si>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</si>
  <si>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</si>
  <si>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</si>
  <si>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</si>
  <si>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</si>
  <si>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</si>
  <si>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</si>
  <si>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</si>
  <si>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</si>
  <si>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</si>
  <si>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</si>
  <si>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</si>
  <si>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</si>
  <si>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</si>
  <si>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</si>
  <si>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</si>
  <si>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</si>
  <si>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</si>
  <si>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</si>
  <si>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</si>
  <si>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</si>
  <si>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</si>
  <si>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</si>
  <si>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</si>
  <si>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</si>
  <si>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</si>
  <si>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</si>
  <si>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</si>
  <si>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</si>
  <si>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</si>
  <si>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</si>
  <si>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</si>
  <si>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</si>
  <si>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</si>
  <si>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</si>
  <si>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</si>
  <si>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</si>
  <si>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</si>
  <si>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</si>
  <si>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</si>
  <si>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</si>
  <si>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</si>
  <si>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</si>
  <si>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</si>
  <si>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</si>
  <si>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</si>
  <si>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</si>
  <si>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</si>
  <si>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</si>
  <si>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</si>
  <si>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</si>
  <si>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</si>
  <si>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</si>
  <si>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</si>
  <si>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</si>
  <si>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</si>
  <si>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</si>
  <si>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</si>
  <si>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</si>
  <si>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</si>
  <si>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</si>
  <si>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</si>
  <si>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</si>
  <si>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</si>
  <si>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</si>
  <si>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</si>
  <si>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</si>
  <si>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</si>
  <si>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</si>
  <si>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</si>
  <si>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</si>
  <si>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</si>
  <si>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</si>
  <si>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</si>
  <si>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</si>
  <si>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</si>
  <si>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</si>
  <si>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</si>
  <si>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</si>
  <si>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</si>
  <si>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</si>
  <si>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</si>
  <si>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</si>
  <si>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</si>
  <si>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</si>
  <si>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</si>
  <si>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</si>
  <si>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</si>
  <si>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</si>
  <si>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</si>
  <si>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</si>
  <si>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</si>
  <si>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</si>
  <si>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</si>
  <si>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</si>
  <si>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</si>
  <si>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</si>
  <si>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</si>
  <si>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</si>
  <si>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</si>
  <si>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</si>
  <si>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</si>
  <si>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</si>
  <si>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</si>
  <si>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</si>
  <si>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</si>
  <si>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</si>
  <si>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</si>
  <si>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</si>
  <si>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</si>
  <si>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</si>
  <si>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</si>
  <si>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</si>
  <si>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</si>
  <si>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</si>
  <si>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</si>
  <si>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</si>
  <si>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</si>
  <si>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</si>
  <si>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</si>
  <si>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</si>
  <si>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</si>
  <si>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</si>
  <si>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</si>
  <si>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</si>
  <si>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</si>
  <si>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</si>
  <si>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</si>
  <si>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</si>
  <si>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</si>
  <si>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</si>
  <si>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</si>
  <si>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</si>
  <si>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</si>
  <si>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</si>
  <si>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</si>
  <si>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</si>
  <si>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</si>
  <si>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</si>
  <si>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</si>
  <si>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</si>
  <si>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</si>
  <si>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</si>
  <si>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</si>
  <si>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</si>
  <si>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</si>
  <si>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</si>
  <si>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</si>
  <si>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</si>
  <si>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</si>
  <si>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</si>
  <si>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</si>
  <si>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</si>
  <si>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</si>
  <si>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</si>
  <si>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</si>
  <si>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</si>
  <si>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</si>
  <si>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</si>
  <si>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</si>
  <si>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</si>
  <si>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</si>
  <si>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</si>
  <si>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</si>
  <si>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</si>
  <si>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</si>
  <si>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</si>
  <si>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</si>
  <si>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</si>
  <si>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</si>
  <si>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</si>
  <si>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</si>
  <si>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</si>
  <si>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</si>
  <si>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</si>
  <si>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</si>
  <si>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</si>
  <si>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</si>
  <si>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</si>
  <si>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</si>
  <si>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</si>
  <si>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</si>
  <si>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</si>
  <si>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</si>
  <si>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</si>
  <si>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</si>
  <si>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</si>
  <si>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</si>
  <si>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</si>
  <si>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</si>
  <si>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</si>
  <si>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</si>
  <si>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</si>
  <si>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</si>
  <si>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</si>
  <si>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</si>
  <si>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</si>
  <si>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</si>
  <si>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</si>
  <si>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</si>
  <si>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</si>
  <si>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</si>
  <si>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</si>
  <si>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</si>
  <si>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</si>
  <si>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</si>
  <si>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</si>
  <si>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</si>
  <si>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</si>
  <si>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</si>
  <si>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</si>
  <si>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</si>
  <si>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</si>
  <si>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</si>
  <si>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</si>
  <si>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</si>
  <si>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</si>
  <si>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</si>
  <si>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</si>
  <si>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</si>
  <si>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</si>
  <si>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</si>
  <si>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</si>
  <si>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</si>
  <si>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</si>
  <si>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</si>
  <si>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</si>
  <si>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</si>
  <si>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</si>
  <si>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</si>
  <si>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</si>
  <si>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</si>
  <si>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</si>
  <si>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</si>
  <si>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</si>
  <si>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</si>
  <si>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</si>
  <si>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</si>
  <si>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</si>
  <si>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</si>
  <si>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</si>
  <si>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</si>
  <si>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</si>
  <si>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</si>
  <si>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</si>
  <si>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</si>
  <si>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</si>
  <si>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</si>
  <si>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</si>
  <si>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</si>
  <si>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</si>
  <si>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</si>
  <si>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</si>
  <si>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</si>
  <si>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</si>
  <si>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</si>
  <si>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</si>
  <si>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</si>
  <si>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</si>
  <si>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</si>
  <si>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</si>
  <si>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</si>
  <si>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</si>
  <si>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</si>
  <si>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</si>
  <si>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</si>
  <si>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</si>
  <si>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</si>
  <si>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</si>
  <si>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</si>
  <si>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</si>
  <si>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</si>
  <si>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</si>
  <si>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</si>
  <si>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</si>
  <si>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</si>
  <si>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</si>
  <si>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</si>
  <si>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</si>
  <si>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</si>
  <si>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</si>
  <si>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</si>
  <si>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</si>
  <si>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</si>
  <si>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</si>
  <si>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</si>
  <si>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</si>
  <si>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</si>
  <si>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</si>
  <si>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</si>
  <si>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</si>
  <si>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</si>
  <si>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</si>
  <si>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</si>
  <si>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</si>
  <si>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</si>
  <si>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</si>
  <si>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</si>
  <si>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</si>
  <si>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</si>
  <si>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</si>
  <si>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</si>
  <si>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</si>
  <si>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</si>
  <si>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</si>
  <si>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</si>
  <si>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</si>
  <si>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</si>
  <si>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</si>
  <si>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</si>
  <si>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</si>
  <si>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</si>
  <si>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</si>
  <si>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</si>
  <si>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</si>
  <si>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</si>
  <si>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</si>
  <si>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</si>
  <si>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</si>
  <si>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</si>
  <si>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</si>
  <si>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</si>
  <si>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</si>
  <si>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</si>
  <si>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</si>
  <si>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</si>
  <si>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</si>
  <si>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</si>
  <si>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</si>
  <si>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</si>
  <si>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</si>
  <si>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</si>
  <si>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</si>
  <si>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</si>
  <si>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</si>
  <si>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</si>
  <si>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</si>
  <si>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</si>
  <si>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</si>
  <si>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</si>
  <si>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</si>
  <si>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</si>
  <si>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</si>
  <si>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</si>
  <si>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</si>
  <si>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</si>
  <si>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</si>
  <si>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</si>
  <si>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</si>
  <si>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</si>
  <si>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</si>
  <si>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</si>
  <si>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</si>
  <si>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</si>
  <si>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</si>
  <si>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</si>
  <si>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</si>
  <si>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</si>
  <si>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</si>
  <si>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</si>
  <si>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</si>
  <si>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</si>
  <si>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</si>
  <si>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</si>
  <si>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</si>
  <si>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</si>
  <si>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</si>
  <si>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</si>
  <si>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</si>
  <si>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</si>
  <si>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</si>
  <si>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</si>
  <si>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</si>
  <si>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</si>
  <si>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</si>
  <si>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</si>
  <si>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</si>
  <si>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</si>
  <si>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</si>
  <si>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</si>
  <si>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</si>
  <si>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</si>
  <si>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</si>
  <si>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</si>
  <si>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</si>
  <si>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</si>
  <si>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</si>
  <si>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</si>
  <si>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</si>
  <si>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</si>
  <si>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</si>
  <si>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</si>
  <si>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</si>
  <si>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</si>
  <si>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</si>
  <si>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</si>
  <si>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</si>
  <si>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</si>
  <si>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</si>
  <si>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</si>
  <si>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</si>
  <si>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</si>
  <si>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</si>
  <si>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</si>
  <si>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</si>
  <si>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</si>
  <si>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</si>
  <si>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</si>
  <si>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</si>
  <si>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</si>
  <si>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</si>
  <si>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</si>
  <si>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</si>
  <si>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</si>
  <si>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</si>
  <si>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</si>
  <si>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</si>
  <si>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</si>
  <si>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</si>
  <si>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</si>
  <si>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</si>
  <si>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</si>
  <si>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</si>
  <si>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</si>
  <si>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</si>
  <si>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</si>
  <si>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</si>
  <si>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</si>
  <si>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</si>
  <si>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</si>
  <si>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</si>
  <si>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</si>
  <si>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</si>
  <si>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</si>
  <si>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</si>
  <si>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</si>
  <si>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</si>
  <si>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</si>
  <si>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</si>
  <si>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</si>
  <si>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</si>
  <si>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</si>
  <si>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</si>
  <si>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</si>
  <si>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</si>
  <si>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</si>
  <si>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</si>
  <si>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</si>
  <si>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</si>
  <si>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</si>
  <si>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</si>
  <si>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</si>
  <si>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</si>
  <si>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</si>
  <si>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</si>
  <si>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</si>
  <si>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</si>
  <si>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</si>
  <si>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</si>
  <si>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</si>
  <si>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</si>
  <si>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</si>
  <si>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</si>
  <si>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</si>
  <si>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</si>
  <si>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</si>
  <si>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</si>
  <si>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</si>
  <si>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</si>
  <si>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</si>
  <si>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</si>
  <si>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</si>
  <si>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</si>
  <si>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</si>
  <si>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</si>
  <si>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</si>
  <si>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</si>
  <si>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</si>
  <si>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</si>
  <si>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</si>
  <si>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</si>
  <si>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</si>
  <si>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</si>
  <si>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</si>
  <si>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</si>
  <si>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</si>
  <si>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</si>
  <si>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</si>
  <si>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</si>
  <si>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</si>
  <si>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</si>
  <si>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</si>
  <si>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</si>
  <si>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</si>
  <si>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</si>
  <si>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</si>
  <si>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</si>
  <si>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</si>
  <si>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</si>
  <si>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</si>
  <si>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</si>
  <si>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</si>
  <si>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</si>
  <si>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</si>
  <si>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</si>
  <si>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</si>
  <si>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</si>
  <si>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</si>
  <si>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</si>
  <si>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</si>
  <si>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</si>
  <si>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</si>
  <si>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</si>
  <si>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</si>
  <si>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</si>
  <si>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</si>
  <si>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</si>
  <si>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</si>
  <si>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</si>
  <si>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</si>
  <si>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</si>
  <si>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</si>
  <si>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</si>
  <si>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</si>
  <si>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</si>
  <si>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</si>
  <si>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</si>
  <si>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</si>
  <si>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</si>
  <si>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</si>
  <si>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</si>
  <si>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</si>
  <si>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</si>
  <si>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</si>
  <si>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</si>
  <si>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COLPAL JULY FUT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</si>
  <si>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</si>
  <si>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</si>
  <si>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</si>
  <si>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</si>
  <si>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</si>
  <si>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</si>
  <si>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</si>
  <si>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</si>
  <si>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</si>
  <si>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</si>
  <si>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</si>
  <si>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</si>
  <si>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</si>
  <si>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</si>
  <si>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</si>
  <si>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</si>
  <si>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</si>
  <si>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</si>
  <si>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</si>
  <si>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</si>
  <si>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</si>
  <si>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</si>
  <si>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</si>
  <si>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</si>
  <si>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</si>
  <si>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</si>
  <si>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</si>
  <si>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</si>
  <si>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</si>
  <si>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</si>
  <si>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</si>
  <si>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</si>
  <si>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</si>
  <si>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</si>
  <si>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</si>
  <si>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</si>
  <si>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</si>
  <si>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</si>
  <si>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</si>
  <si>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>2450-2470</t>
  </si>
  <si>
    <t>Profit of Rs.24/-</t>
  </si>
  <si>
    <t>205-210</t>
  </si>
  <si>
    <t>ACE</t>
  </si>
  <si>
    <t>SIEMENS JULY FUT</t>
  </si>
  <si>
    <t>Profit of Rs.16/-</t>
  </si>
  <si>
    <t>AXISBANK JULY FUT</t>
  </si>
  <si>
    <t>665-675</t>
  </si>
  <si>
    <t>GRASIM JULY FUT</t>
  </si>
  <si>
    <t>1390-1410</t>
  </si>
  <si>
    <t>IRCTC JULY FUT</t>
  </si>
  <si>
    <t>590-600</t>
  </si>
  <si>
    <t>Profit of Rs.10.5/-</t>
  </si>
  <si>
    <t>Profit of Rs.22.5/-</t>
  </si>
  <si>
    <t>Profit of Rs.11/-</t>
  </si>
  <si>
    <t>755-765</t>
  </si>
  <si>
    <t xml:space="preserve">ICICIBANK JULY FUT </t>
  </si>
  <si>
    <t>Profit of Rs.8/-</t>
  </si>
  <si>
    <t>Sell</t>
  </si>
  <si>
    <t>PIIND JULY FUT</t>
  </si>
  <si>
    <t>2820-2850</t>
  </si>
  <si>
    <t>2290-2310</t>
  </si>
  <si>
    <t>NIFTY JULY FUT</t>
  </si>
  <si>
    <t>16300-16400</t>
  </si>
  <si>
    <t>Profit of Rs.42.5/-</t>
  </si>
  <si>
    <t>JSWSTEEL JULY FUT</t>
  </si>
  <si>
    <t>590-598</t>
  </si>
  <si>
    <t>Profit of Rs.2.5/-</t>
  </si>
  <si>
    <t>Loss of Rs.12.5/-</t>
  </si>
  <si>
    <t xml:space="preserve"> NIFTY JULY FUT </t>
  </si>
  <si>
    <t>BHARATFORG JULY FUT</t>
  </si>
  <si>
    <t>660-670</t>
  </si>
  <si>
    <t>Loss of Rs.10.5/-</t>
  </si>
  <si>
    <t>Loss of Rs.13/-</t>
  </si>
  <si>
    <t>BANKNIFTY JULY FUT</t>
  </si>
  <si>
    <t>35000-34700</t>
  </si>
  <si>
    <t>Profit of Rs.190/-</t>
  </si>
  <si>
    <t>Profit of Rs.15/-</t>
  </si>
  <si>
    <t>Profit of Rs.45/-</t>
  </si>
  <si>
    <t>2700-2740</t>
  </si>
  <si>
    <t>595-610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</si>
  <si>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</si>
  <si>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</si>
  <si>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</si>
  <si>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</si>
  <si>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</si>
  <si>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</si>
  <si>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</si>
  <si>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</si>
  <si>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</si>
  <si>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</si>
  <si>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</si>
  <si>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</si>
  <si>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</si>
  <si>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</si>
  <si>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</si>
  <si>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</si>
  <si>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</si>
  <si>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</si>
  <si>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</si>
  <si>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Loss of Rs.50/-</t>
  </si>
  <si>
    <t>Profit of Rs.7.5/-</t>
  </si>
  <si>
    <t>TRENT JULY FUT</t>
  </si>
  <si>
    <t>1240-1250</t>
  </si>
  <si>
    <t>Profit of Rs.85/-</t>
  </si>
  <si>
    <t>Loss of Rs.16/-</t>
  </si>
  <si>
    <t>SIEMENS AUG FUT</t>
  </si>
  <si>
    <t>2640-2600</t>
  </si>
  <si>
    <t>BATAINDIA JULY FUT</t>
  </si>
  <si>
    <t>1900-1930</t>
  </si>
  <si>
    <t>Loss of Rs.45/-</t>
  </si>
  <si>
    <t>CIPLA JULY FUT</t>
  </si>
  <si>
    <t>1000-1020</t>
  </si>
  <si>
    <t>PIDILITIND AUG FUT</t>
  </si>
  <si>
    <t>2380-2400</t>
  </si>
  <si>
    <t>AARTIIND AUG FUT</t>
  </si>
  <si>
    <t>Profit of Rs.29/-</t>
  </si>
  <si>
    <t>MPHASIS AUG FUT</t>
  </si>
  <si>
    <t>2320-2360</t>
  </si>
  <si>
    <t>TATACOMM AUG FUT</t>
  </si>
  <si>
    <t>1060-1080</t>
  </si>
  <si>
    <t>2460-2500</t>
  </si>
  <si>
    <t>380-390</t>
  </si>
  <si>
    <t>Profit of Rs.50/-</t>
  </si>
  <si>
    <t>Profit of Rs.18/-</t>
  </si>
  <si>
    <t>Profit of Rs.35/-</t>
  </si>
  <si>
    <t>SBIN AUG FUT</t>
  </si>
  <si>
    <t>520-515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</si>
  <si>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</si>
  <si>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</si>
  <si>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</si>
  <si>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</si>
  <si>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</si>
  <si>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</si>
  <si>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</si>
  <si>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</si>
  <si>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Profit of Rs.7.1/-</t>
  </si>
  <si>
    <t>Loss of Rs.171.5/-</t>
  </si>
  <si>
    <t>Profit of Rs.2.95/-</t>
  </si>
  <si>
    <t>COLPAL AUG FUT</t>
  </si>
  <si>
    <t>1630-1660</t>
  </si>
  <si>
    <t>Retail Research Technical Calls &amp; Fundamental Performance Report for the month of Aug-2022</t>
  </si>
  <si>
    <t>132-135</t>
  </si>
  <si>
    <t>Profit of Rs.63/-</t>
  </si>
  <si>
    <t>Profit of Rs.3.25/-</t>
  </si>
  <si>
    <t>2480-2530</t>
  </si>
  <si>
    <t xml:space="preserve">BALKRISIND </t>
  </si>
  <si>
    <t>560-570</t>
  </si>
  <si>
    <t>PIIND AUG FUT</t>
  </si>
  <si>
    <t>3150-3200</t>
  </si>
  <si>
    <t>31-31.5</t>
  </si>
  <si>
    <t>LT AUG FUT</t>
  </si>
  <si>
    <t>1750-1730</t>
  </si>
  <si>
    <t>INTELLECT AUG FUT</t>
  </si>
  <si>
    <t>650-660</t>
  </si>
  <si>
    <t>BALKRISIND AUG FUT</t>
  </si>
  <si>
    <t>2440-2480</t>
  </si>
  <si>
    <t>M&amp;MFIN 205 CE AUG</t>
  </si>
  <si>
    <t>1.5-0.5</t>
  </si>
  <si>
    <t>Loss of Rs.75/-</t>
  </si>
  <si>
    <t>Profit of Rs.130/-</t>
  </si>
  <si>
    <t>Loss of Rs.14/-</t>
  </si>
  <si>
    <t>NIFTY 17800 CE 25 AUG</t>
  </si>
  <si>
    <t>50-10</t>
  </si>
  <si>
    <t>KBCGLOBAL</t>
  </si>
  <si>
    <t>Profit of Rs.12.50-</t>
  </si>
  <si>
    <t>ALOKINDS</t>
  </si>
  <si>
    <t>Loss of Rs.1.5/-</t>
  </si>
  <si>
    <t>Profit of Rs.22/-</t>
  </si>
  <si>
    <t>BANKNIFTY 37500 PE 11 AUG</t>
  </si>
  <si>
    <t>500-600</t>
  </si>
  <si>
    <t>Profit of Rs.23.5/-</t>
  </si>
  <si>
    <t>2230-2270</t>
  </si>
  <si>
    <t>TOPGAIN FINANCE PRIVATE LIMITED</t>
  </si>
  <si>
    <t>SHUBHAM</t>
  </si>
  <si>
    <t>Profit of Rs.64/-</t>
  </si>
  <si>
    <t xml:space="preserve">CARBORUNIV </t>
  </si>
  <si>
    <t>855-875</t>
  </si>
  <si>
    <t>Profit of Rs.9.5/-</t>
  </si>
  <si>
    <t>Loss of Rs.155/-</t>
  </si>
  <si>
    <t>AXISBANK AUG FUT</t>
  </si>
  <si>
    <t>720-710</t>
  </si>
  <si>
    <t>Loss of Rs.10/-</t>
  </si>
  <si>
    <t>HCLTECH AUG FUT</t>
  </si>
  <si>
    <t>954-956</t>
  </si>
  <si>
    <t>930-920</t>
  </si>
  <si>
    <t>1640-1670</t>
  </si>
  <si>
    <t>COLORCHIPS</t>
  </si>
  <si>
    <t>VINIATO ADVISORS PRIVATE LIMITED</t>
  </si>
  <si>
    <t>GKP</t>
  </si>
  <si>
    <t>MOHAMED HASHIM YACOOBALI</t>
  </si>
  <si>
    <t>SOUTH GUJARAT SHARES AND SHAREBROKERS LIMITED</t>
  </si>
  <si>
    <t>GOENKA BUSINESS AND FINANCE LIMITED</t>
  </si>
  <si>
    <t>KBC Global Limited</t>
  </si>
  <si>
    <t>1593-1596</t>
  </si>
  <si>
    <t>CROMPTON AUG FUT</t>
  </si>
  <si>
    <t>383-390</t>
  </si>
  <si>
    <t>AXISBANK 750 CE AUG</t>
  </si>
  <si>
    <t>19-23</t>
  </si>
  <si>
    <t>MANSI SHARE &amp; STOCK ADVISORS PRIVATE LIMITED</t>
  </si>
  <si>
    <t>EARUM</t>
  </si>
  <si>
    <t>IFL</t>
  </si>
  <si>
    <t>JETFREIGHT</t>
  </si>
  <si>
    <t>Jet Freight Logistics Ltd</t>
  </si>
  <si>
    <t>SKSE SECURITIES LTD</t>
  </si>
  <si>
    <t>Profit of Rs.41/-</t>
  </si>
  <si>
    <t>BHARTIARTL AUG FUT</t>
  </si>
  <si>
    <t>700-690</t>
  </si>
  <si>
    <t>Profit of Rs.2/-</t>
  </si>
  <si>
    <t>485-495</t>
  </si>
  <si>
    <t>MULTIPLIER SHARE &amp; STOCK ADVISORS PRIVATE LIMITED</t>
  </si>
  <si>
    <t>PANTH</t>
  </si>
  <si>
    <t>NAKSHATRA GARMENTS PRIVATE LIMITED</t>
  </si>
  <si>
    <t>72.6-74.6</t>
  </si>
  <si>
    <t>BIRLACROPN</t>
  </si>
  <si>
    <t>980-1000</t>
  </si>
  <si>
    <t>Profit of Rs.12.5/-</t>
  </si>
  <si>
    <t>Profit of Rs.6/-</t>
  </si>
  <si>
    <t>2100-2200</t>
  </si>
  <si>
    <t>RELIANCE 2640 CE AUG</t>
  </si>
  <si>
    <t>39-41</t>
  </si>
  <si>
    <t>60-80</t>
  </si>
  <si>
    <t>150-152</t>
  </si>
  <si>
    <t>PAYAL BHUMISHTH PATEL</t>
  </si>
  <si>
    <t>PARESH DHIRAJLAL SHAH</t>
  </si>
  <si>
    <t>TANGO COMMOSALES LLP</t>
  </si>
  <si>
    <t>MRP</t>
  </si>
  <si>
    <t>ANMOL COMTRADE</t>
  </si>
  <si>
    <t>TTIL</t>
  </si>
  <si>
    <t>AGNI</t>
  </si>
  <si>
    <t>Agni Green Power Ltd</t>
  </si>
  <si>
    <t>YUGA STOCKS AND COMMODITIES PRIVATE LIMITED  .</t>
  </si>
  <si>
    <t>CHETAN RASIKLAL SHAH</t>
  </si>
  <si>
    <t>Profit of Rs.4.10/-</t>
  </si>
  <si>
    <t>Part profit of Rs.77.5/-</t>
  </si>
  <si>
    <t>Profit of Rs.11.5/-</t>
  </si>
  <si>
    <t>17780-17800</t>
  </si>
  <si>
    <t>17600-17500</t>
  </si>
  <si>
    <t>Profit of Rs.26.5/-</t>
  </si>
  <si>
    <t xml:space="preserve">BANKNIFY 39400 PE 18-AUG </t>
  </si>
  <si>
    <t>350-400</t>
  </si>
  <si>
    <t>MCDOWELL-N AUG FUT</t>
  </si>
  <si>
    <t>820-830</t>
  </si>
  <si>
    <t>Profit of Rs.8.5/-</t>
  </si>
  <si>
    <t>Profit of Rs.13/-</t>
  </si>
  <si>
    <t>GLENMARK AUG FUT</t>
  </si>
  <si>
    <t>385-387</t>
  </si>
  <si>
    <t>400-405</t>
  </si>
  <si>
    <t>GSPL AUG FUT</t>
  </si>
  <si>
    <t>244-245</t>
  </si>
  <si>
    <t>250-254</t>
  </si>
  <si>
    <t>CUMMINSIND AUG FUT</t>
  </si>
  <si>
    <t>1264-1266</t>
  </si>
  <si>
    <t>1290-1305</t>
  </si>
  <si>
    <t>NIFTY 18000 CE AUG</t>
  </si>
  <si>
    <t>90-95</t>
  </si>
  <si>
    <t>10-5.0</t>
  </si>
  <si>
    <t>CSL</t>
  </si>
  <si>
    <t>SUMAN BAGRA</t>
  </si>
  <si>
    <t>GHANSHYAMBHAI MANSUKHBHAI KHAMBHAYATA</t>
  </si>
  <si>
    <t>FIVEXTRADE</t>
  </si>
  <si>
    <t>ARTLINK VINTRADE LIMITED</t>
  </si>
  <si>
    <t>BHAVENKUMAR HARISHANKAR PASTA</t>
  </si>
  <si>
    <t>YACOOBALI VENTURE COMMODITY BROKING PVT. LTD.</t>
  </si>
  <si>
    <t>HARIAAPL</t>
  </si>
  <si>
    <t>DISHA KUNAL SHAH</t>
  </si>
  <si>
    <t>GOURAVINGLE</t>
  </si>
  <si>
    <t>ABRDN INVESTMENT MANAGEMENT LIMITED</t>
  </si>
  <si>
    <t>FAIZAN AJMERWALA</t>
  </si>
  <si>
    <t>SKSE SECURITIES LIMITED CORP CM/TM PROP A/C</t>
  </si>
  <si>
    <t>JETMALL</t>
  </si>
  <si>
    <t>SUNIL MADANCHAND DARDA</t>
  </si>
  <si>
    <t>RATANCHAND LODHA *</t>
  </si>
  <si>
    <t>HITESH KUMAR</t>
  </si>
  <si>
    <t>JINESH SURESHBHAI SHAH HUF</t>
  </si>
  <si>
    <t>JONJUA</t>
  </si>
  <si>
    <t>L7 HITECH PRIVATE LIMITED</t>
  </si>
  <si>
    <t>KCLINFRA</t>
  </si>
  <si>
    <t>KPEL</t>
  </si>
  <si>
    <t>ASHISH ASHWIN MITHANI</t>
  </si>
  <si>
    <t>SURESH AMRITLAL GANDHI</t>
  </si>
  <si>
    <t>NEW WORLD FUND, INC</t>
  </si>
  <si>
    <t>SMALLER CAP WORLD FUND INC</t>
  </si>
  <si>
    <t>WF ASIAN SMALLER COMPANIES FUND LIMITED</t>
  </si>
  <si>
    <t>WF ASIAN RECONNAISSANCE FUND LIMITED</t>
  </si>
  <si>
    <t>GOVERNMENT OF SINGAPORE</t>
  </si>
  <si>
    <t>MONETARY AUTHORITY OF SINGAPORE</t>
  </si>
  <si>
    <t>KAYAK INVESTMENTS HOLDING PTE. LTD.</t>
  </si>
  <si>
    <t>BNP PARIBAS ARBITRAGE</t>
  </si>
  <si>
    <t>NCLRESE</t>
  </si>
  <si>
    <t>VISAGAR FINANCIAL SERVICES LIMITED</t>
  </si>
  <si>
    <t>DEVIKABEN DINESHBHAI SHAH</t>
  </si>
  <si>
    <t>ALPESHBHAI DHARAMSHIBHAI MALANKIYA</t>
  </si>
  <si>
    <t>RAJESHKUMAR CHITHARBHAI NAKUM</t>
  </si>
  <si>
    <t>CHHOTELAL CHOUDHARY</t>
  </si>
  <si>
    <t>B.W.TRADERS</t>
  </si>
  <si>
    <t>SINGER</t>
  </si>
  <si>
    <t>SEVEN HILLS CAPITAL</t>
  </si>
  <si>
    <t>RETAIL HOLDINGS (INDIA) B.V.</t>
  </si>
  <si>
    <t>INSUREXCELLENCE ADVISORS PRIVATE LIMITED</t>
  </si>
  <si>
    <t>TIA ADVISORS LLP</t>
  </si>
  <si>
    <t>VEENA KUMARI TANDON</t>
  </si>
  <si>
    <t>GAURI TANDON</t>
  </si>
  <si>
    <t>ILLINGWORTH ADVISORS LLP</t>
  </si>
  <si>
    <t>PIVOTAL BUSINESS MANAGERS LLP</t>
  </si>
  <si>
    <t>PGA SECURITIES PVT LIMITED</t>
  </si>
  <si>
    <t>RARE INVESTMENTS</t>
  </si>
  <si>
    <t>AUTHUM INVESTMENT &amp; INFRASTRUCTURE LIMITED</t>
  </si>
  <si>
    <t>STURDY</t>
  </si>
  <si>
    <t>SYLPH</t>
  </si>
  <si>
    <t>KABEELON SALES CORP</t>
  </si>
  <si>
    <t>GHANSHYAM SONI</t>
  </si>
  <si>
    <t>PARAG COMMOSALES</t>
  </si>
  <si>
    <t>ABHINAV COMMOSALES</t>
  </si>
  <si>
    <t>ZUBER TRADING LLP</t>
  </si>
  <si>
    <t>GAURI NANDAN TRADERS</t>
  </si>
  <si>
    <t>AVANI PARESH SHAH</t>
  </si>
  <si>
    <t>RUKHMANI GARMENTS LLP</t>
  </si>
  <si>
    <t>PAKHI MULTITRADE LLP</t>
  </si>
  <si>
    <t>BETAL TRADERS LLP</t>
  </si>
  <si>
    <t>AKARSHIKA TRADERS LLP</t>
  </si>
  <si>
    <t>VANICOM</t>
  </si>
  <si>
    <t>SUMITRA NARANG</t>
  </si>
  <si>
    <t>WITS</t>
  </si>
  <si>
    <t>JAGRUTIBEN JAYANTILAL VYAS</t>
  </si>
  <si>
    <t>GOHEL RAJESH M HUIF</t>
  </si>
  <si>
    <t>ZODIACVEN</t>
  </si>
  <si>
    <t>SUNITA AGARWAL</t>
  </si>
  <si>
    <t>AMDIND</t>
  </si>
  <si>
    <t>AMD Industries Limited</t>
  </si>
  <si>
    <t>GRAVITON RESEARCH CAPITAL LLP</t>
  </si>
  <si>
    <t>AMJUMBO</t>
  </si>
  <si>
    <t>A and M Jumbo Bags Ltd</t>
  </si>
  <si>
    <t>HANSABEN BHARATKUMAR PATEL</t>
  </si>
  <si>
    <t>ASIANHOTNR</t>
  </si>
  <si>
    <t>Asian Hotels (North) Ltd</t>
  </si>
  <si>
    <t>MITTAL RIMPY</t>
  </si>
  <si>
    <t>BTML</t>
  </si>
  <si>
    <t>Bodhi Tree Multimedia Ltd</t>
  </si>
  <si>
    <t>VEENA RAJESH SHAH</t>
  </si>
  <si>
    <t>RONIT SHAH</t>
  </si>
  <si>
    <t>CTE</t>
  </si>
  <si>
    <t>Cambridge Technology Ente</t>
  </si>
  <si>
    <t>ARIHANT CAPITAL MARKETS LIMTED</t>
  </si>
  <si>
    <t>Gujarat Alkalies &amp; Chem</t>
  </si>
  <si>
    <t>MERIDIAN CHEM BOND PRIVATE LIMITED</t>
  </si>
  <si>
    <t>HARIOMPIPE</t>
  </si>
  <si>
    <t>Hariom Pipe Industries L</t>
  </si>
  <si>
    <t>HBSL</t>
  </si>
  <si>
    <t>HB Stockholdings Limited</t>
  </si>
  <si>
    <t>SHIRISH PURUSHOTTAMRAO PANDE</t>
  </si>
  <si>
    <t>HARSHA ISHVARBHAI SOLANKI</t>
  </si>
  <si>
    <t>LIBAS</t>
  </si>
  <si>
    <t>Libas Consu Products Ltd</t>
  </si>
  <si>
    <t>TEAM INDIA MANAGERS LTD</t>
  </si>
  <si>
    <t>P S SHETH</t>
  </si>
  <si>
    <t>NAVKARCORP</t>
  </si>
  <si>
    <t>Navkar Corporation Ltd.</t>
  </si>
  <si>
    <t>XTX MARKETS LLP</t>
  </si>
  <si>
    <t>NDRAUTO</t>
  </si>
  <si>
    <t>NDR Auto Components Ltd</t>
  </si>
  <si>
    <t>MADHU JAIN</t>
  </si>
  <si>
    <t>NECCLTD</t>
  </si>
  <si>
    <t>North East Carry Corp Ltd</t>
  </si>
  <si>
    <t>NIRAJ RAJNIKANT SHAH</t>
  </si>
  <si>
    <t>PARTYCRUS</t>
  </si>
  <si>
    <t>Party Cruisers Limited</t>
  </si>
  <si>
    <t>DIPAKMATHURBHAISALVI</t>
  </si>
  <si>
    <t>SAHNI BALVINDER SINGH</t>
  </si>
  <si>
    <t>RIIL</t>
  </si>
  <si>
    <t>Reliance Indl Infra Ltd</t>
  </si>
  <si>
    <t>USASEEDS</t>
  </si>
  <si>
    <t>Upsurge Seeds of Agri Ltd</t>
  </si>
  <si>
    <t>HIREN NARANBHAI RAMANI</t>
  </si>
  <si>
    <t>NITUBEN BHUPATBHAI SIROLIYA</t>
  </si>
  <si>
    <t>VIPULLTD</t>
  </si>
  <si>
    <t>Vipul Limited</t>
  </si>
  <si>
    <t>RATHOD SAAJAN S</t>
  </si>
  <si>
    <t>WILLAMAGOR</t>
  </si>
  <si>
    <t>Williamson Magor &amp; Co</t>
  </si>
  <si>
    <t>PATEL MANIBHAI BHAGABHAI</t>
  </si>
  <si>
    <t>SACHIN KISHOR BAKHAI HUF</t>
  </si>
  <si>
    <t>CUBEXTUB</t>
  </si>
  <si>
    <t>Cubex Tubings Ltd</t>
  </si>
  <si>
    <t>SHAH DIPAK KANAYALAL</t>
  </si>
  <si>
    <t>DANGEE</t>
  </si>
  <si>
    <t>Dangee Dums Limited</t>
  </si>
  <si>
    <t>D.K KOTHARI (HUF)</t>
  </si>
  <si>
    <t>KOTHARI MEENAXI DILIP</t>
  </si>
  <si>
    <t>AGNES FRANCIS THEKNATH</t>
  </si>
  <si>
    <t>YUVAN TRADING AND CONSULTANCY LLP</t>
  </si>
  <si>
    <t>SCAPDVR</t>
  </si>
  <si>
    <t>Stampede Capital Limited</t>
  </si>
  <si>
    <t>GAYI ADI HOLDINGS PRIVATE LIMITED</t>
  </si>
  <si>
    <t>SUBHASH PHOOTARMAL RATHOD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</si>
</sst>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4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0" fillId="17" borderId="20" xfId="0" applyFont="1" applyFill="1" applyBorder="1" applyAlignment="1"/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165" fontId="40" fillId="22" borderId="23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2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3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0" borderId="20" xfId="0" applyFont="1" applyFill="1" applyBorder="1" applyAlignment="1">
      <alignment horizontal="center" vertical="center"/>
    </xf>
    <xf numFmtId="0" fontId="40" fillId="20" borderId="20" xfId="0" applyFont="1" applyFill="1" applyBorder="1"/>
    <xf numFmtId="165" fontId="40" fillId="20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center"/>
    </xf>
    <xf numFmtId="165" fontId="31" fillId="11" borderId="25" xfId="0" applyNumberFormat="1" applyFont="1" applyFill="1" applyBorder="1" applyAlignment="1">
      <alignment horizontal="center" vertical="center"/>
    </xf>
    <xf numFmtId="15" fontId="31" fillId="11" borderId="25" xfId="0" applyNumberFormat="1" applyFont="1" applyFill="1" applyBorder="1" applyAlignment="1">
      <alignment horizontal="center" vertical="center"/>
    </xf>
    <xf numFmtId="0" fontId="32" fillId="11" borderId="25" xfId="0" applyFont="1" applyFill="1" applyBorder="1"/>
    <xf numFmtId="43" fontId="31" fillId="11" borderId="25" xfId="0" applyNumberFormat="1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" xfId="0" applyFont="1" applyFill="1" applyBorder="1" applyAlignment="1">
      <alignment horizontal="center" vertical="center"/>
    </xf>
    <xf numFmtId="2" fontId="32" fillId="25" borderId="2" xfId="0" applyNumberFormat="1" applyFont="1" applyFill="1" applyBorder="1" applyAlignment="1">
      <alignment horizontal="center" vertical="center"/>
    </xf>
    <xf numFmtId="10" fontId="32" fillId="25" borderId="5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514</xdr:row>
      <xdr:rowOff>4482</xdr:rowOff>
    </xdr:from>
    <xdr:to>
      <xdr:col>12</xdr:col>
      <xdr:colOff>208430</xdr:colOff>
      <xdr:row>523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513</xdr:row>
      <xdr:rowOff>100852</xdr:rowOff>
    </xdr:from>
    <xdr:to>
      <xdr:col>5</xdr:col>
      <xdr:colOff>212911</xdr:colOff>
      <xdr:row>517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44790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C31" sqref="C3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44790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7" t="s">
        <v>16</v>
      </c>
      <c r="B9" s="429" t="s">
        <v>17</v>
      </c>
      <c r="C9" s="429" t="s">
        <v>18</v>
      </c>
      <c r="D9" s="429" t="s">
        <v>19</v>
      </c>
      <c r="E9" s="23" t="s">
        <v>20</v>
      </c>
      <c r="F9" s="23" t="s">
        <v>21</v>
      </c>
      <c r="G9" s="424" t="s">
        <v>22</v>
      </c>
      <c r="H9" s="425"/>
      <c r="I9" s="426"/>
      <c r="J9" s="424" t="s">
        <v>23</v>
      </c>
      <c r="K9" s="425"/>
      <c r="L9" s="426"/>
      <c r="M9" s="23"/>
      <c r="N9" s="24"/>
      <c r="O9" s="24"/>
      <c r="P9" s="24"/>
    </row>
    <row r="10" spans="1:16" ht="59.25" customHeight="1">
      <c r="A10" s="428"/>
      <c r="B10" s="430"/>
      <c r="C10" s="430"/>
      <c r="D10" s="43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17850.650000000001</v>
      </c>
      <c r="F11" s="32">
        <v>17841.95</v>
      </c>
      <c r="G11" s="33">
        <v>17788.900000000001</v>
      </c>
      <c r="H11" s="33">
        <v>17727.150000000001</v>
      </c>
      <c r="I11" s="33">
        <v>17674.100000000002</v>
      </c>
      <c r="J11" s="33">
        <v>17903.7</v>
      </c>
      <c r="K11" s="33">
        <v>17956.749999999996</v>
      </c>
      <c r="L11" s="33">
        <v>18018.5</v>
      </c>
      <c r="M11" s="34">
        <v>17895</v>
      </c>
      <c r="N11" s="34">
        <v>17780.2</v>
      </c>
      <c r="O11" s="35">
        <v>13859200</v>
      </c>
      <c r="P11" s="36">
        <v>4.3449454529027792E-2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39308.65</v>
      </c>
      <c r="F12" s="37">
        <v>39312.216666666667</v>
      </c>
      <c r="G12" s="38">
        <v>39151.433333333334</v>
      </c>
      <c r="H12" s="38">
        <v>38994.216666666667</v>
      </c>
      <c r="I12" s="38">
        <v>38833.433333333334</v>
      </c>
      <c r="J12" s="38">
        <v>39469.433333333334</v>
      </c>
      <c r="K12" s="38">
        <v>39630.216666666674</v>
      </c>
      <c r="L12" s="38">
        <v>39787.433333333334</v>
      </c>
      <c r="M12" s="28">
        <v>39473</v>
      </c>
      <c r="N12" s="28">
        <v>39155</v>
      </c>
      <c r="O12" s="39">
        <v>3258400</v>
      </c>
      <c r="P12" s="40">
        <v>-5.6868917109880963E-2</v>
      </c>
    </row>
    <row r="13" spans="1:16" ht="12.75" customHeight="1">
      <c r="A13" s="28">
        <v>3</v>
      </c>
      <c r="B13" s="29" t="s">
        <v>35</v>
      </c>
      <c r="C13" s="30" t="s">
        <v>792</v>
      </c>
      <c r="D13" s="31">
        <v>44803</v>
      </c>
      <c r="E13" s="37">
        <v>18190.8</v>
      </c>
      <c r="F13" s="37">
        <v>18193.95</v>
      </c>
      <c r="G13" s="38">
        <v>18154.350000000002</v>
      </c>
      <c r="H13" s="38">
        <v>18117.900000000001</v>
      </c>
      <c r="I13" s="38">
        <v>18078.300000000003</v>
      </c>
      <c r="J13" s="38">
        <v>18230.400000000001</v>
      </c>
      <c r="K13" s="38">
        <v>18270</v>
      </c>
      <c r="L13" s="38">
        <v>18306.45</v>
      </c>
      <c r="M13" s="28">
        <v>18233.55</v>
      </c>
      <c r="N13" s="28">
        <v>18157.5</v>
      </c>
      <c r="O13" s="39">
        <v>7080</v>
      </c>
      <c r="P13" s="40">
        <v>0.14193548387096774</v>
      </c>
    </row>
    <row r="14" spans="1:16" ht="12.75" customHeight="1">
      <c r="A14" s="28">
        <v>4</v>
      </c>
      <c r="B14" s="29" t="s">
        <v>35</v>
      </c>
      <c r="C14" s="30" t="s">
        <v>821</v>
      </c>
      <c r="D14" s="31">
        <v>44803</v>
      </c>
      <c r="E14" s="37">
        <v>7294.9</v>
      </c>
      <c r="F14" s="37">
        <v>2431.6333333333332</v>
      </c>
      <c r="G14" s="38">
        <v>4863.2666666666664</v>
      </c>
      <c r="H14" s="38">
        <v>2431.6333333333332</v>
      </c>
      <c r="I14" s="38">
        <v>4863.2666666666664</v>
      </c>
      <c r="J14" s="38">
        <v>4863.2666666666664</v>
      </c>
      <c r="K14" s="38">
        <v>2431.6333333333332</v>
      </c>
      <c r="L14" s="38">
        <v>4863.2666666666664</v>
      </c>
      <c r="M14" s="28">
        <v>0</v>
      </c>
      <c r="N14" s="28">
        <v>0</v>
      </c>
      <c r="O14" s="39">
        <v>300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832.65</v>
      </c>
      <c r="F15" s="37">
        <v>829.85</v>
      </c>
      <c r="G15" s="38">
        <v>821.7</v>
      </c>
      <c r="H15" s="38">
        <v>810.75</v>
      </c>
      <c r="I15" s="38">
        <v>802.6</v>
      </c>
      <c r="J15" s="38">
        <v>840.80000000000007</v>
      </c>
      <c r="K15" s="38">
        <v>848.94999999999993</v>
      </c>
      <c r="L15" s="38">
        <v>859.90000000000009</v>
      </c>
      <c r="M15" s="28">
        <v>838</v>
      </c>
      <c r="N15" s="28">
        <v>818.9</v>
      </c>
      <c r="O15" s="39">
        <v>3257200</v>
      </c>
      <c r="P15" s="40">
        <v>-2.2947475777664456E-2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2906.05</v>
      </c>
      <c r="F16" s="37">
        <v>2880.8166666666671</v>
      </c>
      <c r="G16" s="38">
        <v>2848.5333333333342</v>
      </c>
      <c r="H16" s="38">
        <v>2791.0166666666673</v>
      </c>
      <c r="I16" s="38">
        <v>2758.7333333333345</v>
      </c>
      <c r="J16" s="38">
        <v>2938.3333333333339</v>
      </c>
      <c r="K16" s="38">
        <v>2970.6166666666668</v>
      </c>
      <c r="L16" s="38">
        <v>3028.1333333333337</v>
      </c>
      <c r="M16" s="28">
        <v>2913.1</v>
      </c>
      <c r="N16" s="28">
        <v>2823.3</v>
      </c>
      <c r="O16" s="39">
        <v>1013250</v>
      </c>
      <c r="P16" s="40">
        <v>2.0906801007556677E-2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19192.400000000001</v>
      </c>
      <c r="F17" s="37">
        <v>19166</v>
      </c>
      <c r="G17" s="38">
        <v>18892</v>
      </c>
      <c r="H17" s="38">
        <v>18591.599999999999</v>
      </c>
      <c r="I17" s="38">
        <v>18317.599999999999</v>
      </c>
      <c r="J17" s="38">
        <v>19466.400000000001</v>
      </c>
      <c r="K17" s="38">
        <v>19740.400000000001</v>
      </c>
      <c r="L17" s="38">
        <v>20040.800000000003</v>
      </c>
      <c r="M17" s="28">
        <v>19440</v>
      </c>
      <c r="N17" s="28">
        <v>18865.599999999999</v>
      </c>
      <c r="O17" s="39">
        <v>43840</v>
      </c>
      <c r="P17" s="40">
        <v>1.3876040703052728E-2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113.8</v>
      </c>
      <c r="F18" s="37">
        <v>112.61666666666666</v>
      </c>
      <c r="G18" s="38">
        <v>111.13333333333333</v>
      </c>
      <c r="H18" s="38">
        <v>108.46666666666667</v>
      </c>
      <c r="I18" s="38">
        <v>106.98333333333333</v>
      </c>
      <c r="J18" s="38">
        <v>115.28333333333332</v>
      </c>
      <c r="K18" s="38">
        <v>116.76666666666664</v>
      </c>
      <c r="L18" s="38">
        <v>119.43333333333331</v>
      </c>
      <c r="M18" s="28">
        <v>114.1</v>
      </c>
      <c r="N18" s="28">
        <v>109.95</v>
      </c>
      <c r="O18" s="39">
        <v>21643200</v>
      </c>
      <c r="P18" s="40">
        <v>-1.7887772604753736E-2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291.14999999999998</v>
      </c>
      <c r="F19" s="37">
        <v>292.23333333333335</v>
      </c>
      <c r="G19" s="38">
        <v>288.9666666666667</v>
      </c>
      <c r="H19" s="38">
        <v>286.78333333333336</v>
      </c>
      <c r="I19" s="38">
        <v>283.51666666666671</v>
      </c>
      <c r="J19" s="38">
        <v>294.41666666666669</v>
      </c>
      <c r="K19" s="38">
        <v>297.68333333333334</v>
      </c>
      <c r="L19" s="38">
        <v>299.86666666666667</v>
      </c>
      <c r="M19" s="28">
        <v>295.5</v>
      </c>
      <c r="N19" s="28">
        <v>290.05</v>
      </c>
      <c r="O19" s="39">
        <v>12747800</v>
      </c>
      <c r="P19" s="40">
        <v>2.2485690923957483E-3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2280.9</v>
      </c>
      <c r="F20" s="37">
        <v>2272.4666666666667</v>
      </c>
      <c r="G20" s="38">
        <v>2257.4833333333336</v>
      </c>
      <c r="H20" s="38">
        <v>2234.0666666666671</v>
      </c>
      <c r="I20" s="38">
        <v>2219.0833333333339</v>
      </c>
      <c r="J20" s="38">
        <v>2295.8833333333332</v>
      </c>
      <c r="K20" s="38">
        <v>2310.8666666666659</v>
      </c>
      <c r="L20" s="38">
        <v>2334.2833333333328</v>
      </c>
      <c r="M20" s="28">
        <v>2287.4499999999998</v>
      </c>
      <c r="N20" s="28">
        <v>2249.0500000000002</v>
      </c>
      <c r="O20" s="39">
        <v>2437750</v>
      </c>
      <c r="P20" s="40">
        <v>-9.7491621813750387E-3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2981.7</v>
      </c>
      <c r="F21" s="37">
        <v>2951.1333333333332</v>
      </c>
      <c r="G21" s="38">
        <v>2909.4666666666662</v>
      </c>
      <c r="H21" s="38">
        <v>2837.2333333333331</v>
      </c>
      <c r="I21" s="38">
        <v>2795.5666666666662</v>
      </c>
      <c r="J21" s="38">
        <v>3023.3666666666663</v>
      </c>
      <c r="K21" s="38">
        <v>3065.0333333333333</v>
      </c>
      <c r="L21" s="38">
        <v>3137.2666666666664</v>
      </c>
      <c r="M21" s="28">
        <v>2992.8</v>
      </c>
      <c r="N21" s="28">
        <v>2878.9</v>
      </c>
      <c r="O21" s="39">
        <v>19354500</v>
      </c>
      <c r="P21" s="40">
        <v>-1.3406397349305467E-2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827</v>
      </c>
      <c r="F22" s="37">
        <v>816.53333333333342</v>
      </c>
      <c r="G22" s="38">
        <v>804.16666666666686</v>
      </c>
      <c r="H22" s="38">
        <v>781.33333333333348</v>
      </c>
      <c r="I22" s="38">
        <v>768.96666666666692</v>
      </c>
      <c r="J22" s="38">
        <v>839.36666666666679</v>
      </c>
      <c r="K22" s="38">
        <v>851.73333333333335</v>
      </c>
      <c r="L22" s="38">
        <v>874.56666666666672</v>
      </c>
      <c r="M22" s="28">
        <v>828.9</v>
      </c>
      <c r="N22" s="28">
        <v>793.7</v>
      </c>
      <c r="O22" s="39">
        <v>75067500</v>
      </c>
      <c r="P22" s="40">
        <v>4.8187932938459997E-3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2960.6</v>
      </c>
      <c r="F23" s="37">
        <v>2949.7666666666664</v>
      </c>
      <c r="G23" s="38">
        <v>2878.5333333333328</v>
      </c>
      <c r="H23" s="38">
        <v>2796.4666666666662</v>
      </c>
      <c r="I23" s="38">
        <v>2725.2333333333327</v>
      </c>
      <c r="J23" s="38">
        <v>3031.833333333333</v>
      </c>
      <c r="K23" s="38">
        <v>3103.0666666666666</v>
      </c>
      <c r="L23" s="38">
        <v>3185.1333333333332</v>
      </c>
      <c r="M23" s="28">
        <v>3021</v>
      </c>
      <c r="N23" s="28">
        <v>2867.7</v>
      </c>
      <c r="O23" s="39">
        <v>413800</v>
      </c>
      <c r="P23" s="40">
        <v>-4.0797403801576267E-2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524.15</v>
      </c>
      <c r="F24" s="37">
        <v>521.88333333333333</v>
      </c>
      <c r="G24" s="38">
        <v>517.26666666666665</v>
      </c>
      <c r="H24" s="38">
        <v>510.38333333333333</v>
      </c>
      <c r="I24" s="38">
        <v>505.76666666666665</v>
      </c>
      <c r="J24" s="38">
        <v>528.76666666666665</v>
      </c>
      <c r="K24" s="38">
        <v>533.38333333333321</v>
      </c>
      <c r="L24" s="38">
        <v>540.26666666666665</v>
      </c>
      <c r="M24" s="28">
        <v>526.5</v>
      </c>
      <c r="N24" s="28">
        <v>515</v>
      </c>
      <c r="O24" s="39">
        <v>6250000</v>
      </c>
      <c r="P24" s="40">
        <v>4.6616299630284517E-3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398.35</v>
      </c>
      <c r="F25" s="37">
        <v>395.18333333333339</v>
      </c>
      <c r="G25" s="38">
        <v>389.56666666666678</v>
      </c>
      <c r="H25" s="38">
        <v>380.78333333333336</v>
      </c>
      <c r="I25" s="38">
        <v>375.16666666666674</v>
      </c>
      <c r="J25" s="38">
        <v>403.96666666666681</v>
      </c>
      <c r="K25" s="38">
        <v>409.58333333333337</v>
      </c>
      <c r="L25" s="38">
        <v>418.36666666666684</v>
      </c>
      <c r="M25" s="28">
        <v>400.8</v>
      </c>
      <c r="N25" s="28">
        <v>386.4</v>
      </c>
      <c r="O25" s="39">
        <v>59619600</v>
      </c>
      <c r="P25" s="40">
        <v>0.12167699549595314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44798</v>
      </c>
      <c r="E26" s="37">
        <v>4356</v>
      </c>
      <c r="F26" s="37">
        <v>4313.416666666667</v>
      </c>
      <c r="G26" s="38">
        <v>4243.8333333333339</v>
      </c>
      <c r="H26" s="38">
        <v>4131.666666666667</v>
      </c>
      <c r="I26" s="38">
        <v>4062.0833333333339</v>
      </c>
      <c r="J26" s="38">
        <v>4425.5833333333339</v>
      </c>
      <c r="K26" s="38">
        <v>4495.1666666666679</v>
      </c>
      <c r="L26" s="38">
        <v>4607.3333333333339</v>
      </c>
      <c r="M26" s="28">
        <v>4383</v>
      </c>
      <c r="N26" s="28">
        <v>4201.25</v>
      </c>
      <c r="O26" s="39">
        <v>1978375</v>
      </c>
      <c r="P26" s="40">
        <v>-6.0290146329209319E-3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251.3</v>
      </c>
      <c r="F27" s="37">
        <v>248.76666666666665</v>
      </c>
      <c r="G27" s="38">
        <v>239.13333333333333</v>
      </c>
      <c r="H27" s="38">
        <v>226.96666666666667</v>
      </c>
      <c r="I27" s="38">
        <v>217.33333333333334</v>
      </c>
      <c r="J27" s="38">
        <v>260.93333333333328</v>
      </c>
      <c r="K27" s="38">
        <v>270.56666666666661</v>
      </c>
      <c r="L27" s="38">
        <v>282.73333333333329</v>
      </c>
      <c r="M27" s="28">
        <v>258.39999999999998</v>
      </c>
      <c r="N27" s="28">
        <v>236.6</v>
      </c>
      <c r="O27" s="39">
        <v>14301000</v>
      </c>
      <c r="P27" s="40">
        <v>0.11608850040972411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150.15</v>
      </c>
      <c r="F28" s="37">
        <v>149.43333333333331</v>
      </c>
      <c r="G28" s="38">
        <v>148.11666666666662</v>
      </c>
      <c r="H28" s="38">
        <v>146.08333333333331</v>
      </c>
      <c r="I28" s="38">
        <v>144.76666666666662</v>
      </c>
      <c r="J28" s="38">
        <v>151.46666666666661</v>
      </c>
      <c r="K28" s="38">
        <v>152.78333333333327</v>
      </c>
      <c r="L28" s="38">
        <v>154.81666666666661</v>
      </c>
      <c r="M28" s="28">
        <v>150.75</v>
      </c>
      <c r="N28" s="28">
        <v>147.4</v>
      </c>
      <c r="O28" s="39">
        <v>42690000</v>
      </c>
      <c r="P28" s="40">
        <v>2.3005032350826744E-2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44798</v>
      </c>
      <c r="E29" s="37">
        <v>3511</v>
      </c>
      <c r="F29" s="37">
        <v>3498.4666666666667</v>
      </c>
      <c r="G29" s="38">
        <v>3475.4333333333334</v>
      </c>
      <c r="H29" s="38">
        <v>3439.8666666666668</v>
      </c>
      <c r="I29" s="38">
        <v>3416.8333333333335</v>
      </c>
      <c r="J29" s="38">
        <v>3534.0333333333333</v>
      </c>
      <c r="K29" s="38">
        <v>3557.0666666666671</v>
      </c>
      <c r="L29" s="38">
        <v>3592.6333333333332</v>
      </c>
      <c r="M29" s="28">
        <v>3521.5</v>
      </c>
      <c r="N29" s="28">
        <v>3462.9</v>
      </c>
      <c r="O29" s="39">
        <v>6024600</v>
      </c>
      <c r="P29" s="40">
        <v>5.4070291378792434E-3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44798</v>
      </c>
      <c r="E30" s="37">
        <v>1991.35</v>
      </c>
      <c r="F30" s="37">
        <v>1950.2666666666664</v>
      </c>
      <c r="G30" s="38">
        <v>1900.6833333333329</v>
      </c>
      <c r="H30" s="38">
        <v>1810.0166666666664</v>
      </c>
      <c r="I30" s="38">
        <v>1760.4333333333329</v>
      </c>
      <c r="J30" s="38">
        <v>2040.9333333333329</v>
      </c>
      <c r="K30" s="38">
        <v>2090.5166666666664</v>
      </c>
      <c r="L30" s="38">
        <v>2181.1833333333329</v>
      </c>
      <c r="M30" s="28">
        <v>1999.85</v>
      </c>
      <c r="N30" s="28">
        <v>1859.6</v>
      </c>
      <c r="O30" s="39">
        <v>666875</v>
      </c>
      <c r="P30" s="40">
        <v>1.1259382819015847E-2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44798</v>
      </c>
      <c r="E31" s="37">
        <v>9354</v>
      </c>
      <c r="F31" s="37">
        <v>9360.5499999999993</v>
      </c>
      <c r="G31" s="38">
        <v>9284.9999999999982</v>
      </c>
      <c r="H31" s="38">
        <v>9215.9999999999982</v>
      </c>
      <c r="I31" s="38">
        <v>9140.4499999999971</v>
      </c>
      <c r="J31" s="38">
        <v>9429.5499999999993</v>
      </c>
      <c r="K31" s="38">
        <v>9505.1000000000022</v>
      </c>
      <c r="L31" s="38">
        <v>9574.1</v>
      </c>
      <c r="M31" s="28">
        <v>9436.1</v>
      </c>
      <c r="N31" s="28">
        <v>9291.5499999999993</v>
      </c>
      <c r="O31" s="39">
        <v>108300</v>
      </c>
      <c r="P31" s="40">
        <v>4.8712595685455815E-3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640.35</v>
      </c>
      <c r="F32" s="37">
        <v>641.1</v>
      </c>
      <c r="G32" s="38">
        <v>634.55000000000007</v>
      </c>
      <c r="H32" s="38">
        <v>628.75</v>
      </c>
      <c r="I32" s="38">
        <v>622.20000000000005</v>
      </c>
      <c r="J32" s="38">
        <v>646.90000000000009</v>
      </c>
      <c r="K32" s="38">
        <v>653.45000000000005</v>
      </c>
      <c r="L32" s="38">
        <v>659.25000000000011</v>
      </c>
      <c r="M32" s="28">
        <v>647.65</v>
      </c>
      <c r="N32" s="28">
        <v>635.29999999999995</v>
      </c>
      <c r="O32" s="39">
        <v>6998000</v>
      </c>
      <c r="P32" s="40">
        <v>-4.1632429471377706E-2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585.45000000000005</v>
      </c>
      <c r="F33" s="37">
        <v>590.96666666666658</v>
      </c>
      <c r="G33" s="38">
        <v>578.03333333333319</v>
      </c>
      <c r="H33" s="38">
        <v>570.61666666666656</v>
      </c>
      <c r="I33" s="38">
        <v>557.68333333333317</v>
      </c>
      <c r="J33" s="38">
        <v>598.38333333333321</v>
      </c>
      <c r="K33" s="38">
        <v>611.31666666666661</v>
      </c>
      <c r="L33" s="38">
        <v>618.73333333333323</v>
      </c>
      <c r="M33" s="28">
        <v>603.9</v>
      </c>
      <c r="N33" s="28">
        <v>583.54999999999995</v>
      </c>
      <c r="O33" s="39">
        <v>13609000</v>
      </c>
      <c r="P33" s="40">
        <v>3.6718214367334502E-2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766.25</v>
      </c>
      <c r="F34" s="37">
        <v>766</v>
      </c>
      <c r="G34" s="38">
        <v>759.45</v>
      </c>
      <c r="H34" s="38">
        <v>752.65000000000009</v>
      </c>
      <c r="I34" s="38">
        <v>746.10000000000014</v>
      </c>
      <c r="J34" s="38">
        <v>772.8</v>
      </c>
      <c r="K34" s="38">
        <v>779.34999999999991</v>
      </c>
      <c r="L34" s="38">
        <v>786.14999999999986</v>
      </c>
      <c r="M34" s="28">
        <v>772.55</v>
      </c>
      <c r="N34" s="28">
        <v>759.2</v>
      </c>
      <c r="O34" s="39">
        <v>47847600</v>
      </c>
      <c r="P34" s="40">
        <v>-2.3964554978948401E-2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4099</v>
      </c>
      <c r="F35" s="37">
        <v>4082.2833333333333</v>
      </c>
      <c r="G35" s="38">
        <v>4055.9666666666662</v>
      </c>
      <c r="H35" s="38">
        <v>4012.9333333333329</v>
      </c>
      <c r="I35" s="38">
        <v>3986.6166666666659</v>
      </c>
      <c r="J35" s="38">
        <v>4125.3166666666666</v>
      </c>
      <c r="K35" s="38">
        <v>4151.6333333333332</v>
      </c>
      <c r="L35" s="38">
        <v>4194.666666666667</v>
      </c>
      <c r="M35" s="28">
        <v>4108.6000000000004</v>
      </c>
      <c r="N35" s="28">
        <v>4039.25</v>
      </c>
      <c r="O35" s="39">
        <v>1898000</v>
      </c>
      <c r="P35" s="40">
        <v>-4.327868852459016E-3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15948.7</v>
      </c>
      <c r="F36" s="37">
        <v>15938.083333333334</v>
      </c>
      <c r="G36" s="38">
        <v>15876.166666666668</v>
      </c>
      <c r="H36" s="38">
        <v>15803.633333333333</v>
      </c>
      <c r="I36" s="38">
        <v>15741.716666666667</v>
      </c>
      <c r="J36" s="38">
        <v>16010.616666666669</v>
      </c>
      <c r="K36" s="38">
        <v>16072.533333333336</v>
      </c>
      <c r="L36" s="38">
        <v>16145.066666666669</v>
      </c>
      <c r="M36" s="28">
        <v>16000</v>
      </c>
      <c r="N36" s="28">
        <v>15865.55</v>
      </c>
      <c r="O36" s="39">
        <v>775100</v>
      </c>
      <c r="P36" s="40">
        <v>1.8929932956487445E-2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7317.1</v>
      </c>
      <c r="F37" s="37">
        <v>7343.0333333333328</v>
      </c>
      <c r="G37" s="38">
        <v>7274.0666666666657</v>
      </c>
      <c r="H37" s="38">
        <v>7231.0333333333328</v>
      </c>
      <c r="I37" s="38">
        <v>7162.0666666666657</v>
      </c>
      <c r="J37" s="38">
        <v>7386.0666666666657</v>
      </c>
      <c r="K37" s="38">
        <v>7455.0333333333328</v>
      </c>
      <c r="L37" s="38">
        <v>7498.0666666666657</v>
      </c>
      <c r="M37" s="28">
        <v>7412</v>
      </c>
      <c r="N37" s="28">
        <v>7300</v>
      </c>
      <c r="O37" s="39">
        <v>4493500</v>
      </c>
      <c r="P37" s="40">
        <v>1.0911136107986502E-2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2215.85</v>
      </c>
      <c r="F38" s="37">
        <v>2213.4333333333329</v>
      </c>
      <c r="G38" s="38">
        <v>2187.3166666666657</v>
      </c>
      <c r="H38" s="38">
        <v>2158.7833333333328</v>
      </c>
      <c r="I38" s="38">
        <v>2132.6666666666656</v>
      </c>
      <c r="J38" s="38">
        <v>2241.9666666666658</v>
      </c>
      <c r="K38" s="38">
        <v>2268.0833333333335</v>
      </c>
      <c r="L38" s="38">
        <v>2296.6166666666659</v>
      </c>
      <c r="M38" s="28">
        <v>2239.5500000000002</v>
      </c>
      <c r="N38" s="28">
        <v>2184.9</v>
      </c>
      <c r="O38" s="39">
        <v>2020200</v>
      </c>
      <c r="P38" s="40">
        <v>-2.2641509433962263E-2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44798</v>
      </c>
      <c r="E39" s="37">
        <v>341.35</v>
      </c>
      <c r="F39" s="37">
        <v>341.40000000000003</v>
      </c>
      <c r="G39" s="38">
        <v>336.80000000000007</v>
      </c>
      <c r="H39" s="38">
        <v>332.25000000000006</v>
      </c>
      <c r="I39" s="38">
        <v>327.65000000000009</v>
      </c>
      <c r="J39" s="38">
        <v>345.95000000000005</v>
      </c>
      <c r="K39" s="38">
        <v>350.55000000000007</v>
      </c>
      <c r="L39" s="38">
        <v>355.1</v>
      </c>
      <c r="M39" s="28">
        <v>346</v>
      </c>
      <c r="N39" s="28">
        <v>336.85</v>
      </c>
      <c r="O39" s="39">
        <v>8305600</v>
      </c>
      <c r="P39" s="40">
        <v>-1.424230915305735E-2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281.60000000000002</v>
      </c>
      <c r="F40" s="37">
        <v>279.25</v>
      </c>
      <c r="G40" s="38">
        <v>275.85000000000002</v>
      </c>
      <c r="H40" s="38">
        <v>270.10000000000002</v>
      </c>
      <c r="I40" s="38">
        <v>266.70000000000005</v>
      </c>
      <c r="J40" s="38">
        <v>285</v>
      </c>
      <c r="K40" s="38">
        <v>288.39999999999998</v>
      </c>
      <c r="L40" s="38">
        <v>294.14999999999998</v>
      </c>
      <c r="M40" s="28">
        <v>282.64999999999998</v>
      </c>
      <c r="N40" s="28">
        <v>273.5</v>
      </c>
      <c r="O40" s="39">
        <v>32137200</v>
      </c>
      <c r="P40" s="40">
        <v>-2.2823052925400909E-2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121.95</v>
      </c>
      <c r="F41" s="37">
        <v>122.81666666666668</v>
      </c>
      <c r="G41" s="38">
        <v>120.23333333333335</v>
      </c>
      <c r="H41" s="38">
        <v>118.51666666666667</v>
      </c>
      <c r="I41" s="38">
        <v>115.93333333333334</v>
      </c>
      <c r="J41" s="38">
        <v>124.53333333333336</v>
      </c>
      <c r="K41" s="38">
        <v>127.1166666666667</v>
      </c>
      <c r="L41" s="38">
        <v>128.83333333333337</v>
      </c>
      <c r="M41" s="28">
        <v>125.4</v>
      </c>
      <c r="N41" s="28">
        <v>121.1</v>
      </c>
      <c r="O41" s="39">
        <v>94424850</v>
      </c>
      <c r="P41" s="40">
        <v>-7.1181954194959138E-2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1978.85</v>
      </c>
      <c r="F42" s="37">
        <v>1964.25</v>
      </c>
      <c r="G42" s="38">
        <v>1934.6</v>
      </c>
      <c r="H42" s="38">
        <v>1890.35</v>
      </c>
      <c r="I42" s="38">
        <v>1860.6999999999998</v>
      </c>
      <c r="J42" s="38">
        <v>2008.5</v>
      </c>
      <c r="K42" s="38">
        <v>2038.15</v>
      </c>
      <c r="L42" s="38">
        <v>2082.4</v>
      </c>
      <c r="M42" s="28">
        <v>1993.9</v>
      </c>
      <c r="N42" s="28">
        <v>1920</v>
      </c>
      <c r="O42" s="39">
        <v>2337500</v>
      </c>
      <c r="P42" s="40">
        <v>4.5639069996309511E-2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294.3</v>
      </c>
      <c r="F43" s="37">
        <v>293.51666666666665</v>
      </c>
      <c r="G43" s="38">
        <v>291.5333333333333</v>
      </c>
      <c r="H43" s="38">
        <v>288.76666666666665</v>
      </c>
      <c r="I43" s="38">
        <v>286.7833333333333</v>
      </c>
      <c r="J43" s="38">
        <v>296.2833333333333</v>
      </c>
      <c r="K43" s="38">
        <v>298.26666666666665</v>
      </c>
      <c r="L43" s="38">
        <v>301.0333333333333</v>
      </c>
      <c r="M43" s="28">
        <v>295.5</v>
      </c>
      <c r="N43" s="28">
        <v>290.75</v>
      </c>
      <c r="O43" s="39">
        <v>26155400</v>
      </c>
      <c r="P43" s="40">
        <v>-8.213256484149856E-3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680.2</v>
      </c>
      <c r="F44" s="37">
        <v>682.35</v>
      </c>
      <c r="G44" s="38">
        <v>675.1</v>
      </c>
      <c r="H44" s="38">
        <v>670</v>
      </c>
      <c r="I44" s="38">
        <v>662.75</v>
      </c>
      <c r="J44" s="38">
        <v>687.45</v>
      </c>
      <c r="K44" s="38">
        <v>694.7</v>
      </c>
      <c r="L44" s="38">
        <v>699.80000000000007</v>
      </c>
      <c r="M44" s="28">
        <v>689.6</v>
      </c>
      <c r="N44" s="28">
        <v>677.25</v>
      </c>
      <c r="O44" s="39">
        <v>7272100</v>
      </c>
      <c r="P44" s="40">
        <v>3.8648860958366067E-2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782.4</v>
      </c>
      <c r="F45" s="37">
        <v>788.13333333333333</v>
      </c>
      <c r="G45" s="38">
        <v>774.86666666666667</v>
      </c>
      <c r="H45" s="38">
        <v>767.33333333333337</v>
      </c>
      <c r="I45" s="38">
        <v>754.06666666666672</v>
      </c>
      <c r="J45" s="38">
        <v>795.66666666666663</v>
      </c>
      <c r="K45" s="38">
        <v>808.93333333333328</v>
      </c>
      <c r="L45" s="38">
        <v>816.46666666666658</v>
      </c>
      <c r="M45" s="28">
        <v>801.4</v>
      </c>
      <c r="N45" s="28">
        <v>780.6</v>
      </c>
      <c r="O45" s="39">
        <v>7639000</v>
      </c>
      <c r="P45" s="40">
        <v>-4.1891383419039259E-2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706.95</v>
      </c>
      <c r="F46" s="37">
        <v>708.68333333333339</v>
      </c>
      <c r="G46" s="38">
        <v>701.36666666666679</v>
      </c>
      <c r="H46" s="38">
        <v>695.78333333333342</v>
      </c>
      <c r="I46" s="38">
        <v>688.46666666666681</v>
      </c>
      <c r="J46" s="38">
        <v>714.26666666666677</v>
      </c>
      <c r="K46" s="38">
        <v>721.58333333333337</v>
      </c>
      <c r="L46" s="38">
        <v>727.16666666666674</v>
      </c>
      <c r="M46" s="28">
        <v>716</v>
      </c>
      <c r="N46" s="28">
        <v>703.1</v>
      </c>
      <c r="O46" s="39">
        <v>46987000</v>
      </c>
      <c r="P46" s="40">
        <v>2.0993745226348493E-2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54.1</v>
      </c>
      <c r="F47" s="37">
        <v>53.833333333333336</v>
      </c>
      <c r="G47" s="38">
        <v>53.31666666666667</v>
      </c>
      <c r="H47" s="38">
        <v>52.533333333333331</v>
      </c>
      <c r="I47" s="38">
        <v>52.016666666666666</v>
      </c>
      <c r="J47" s="38">
        <v>54.616666666666674</v>
      </c>
      <c r="K47" s="38">
        <v>55.13333333333334</v>
      </c>
      <c r="L47" s="38">
        <v>55.916666666666679</v>
      </c>
      <c r="M47" s="28">
        <v>54.35</v>
      </c>
      <c r="N47" s="28">
        <v>53.05</v>
      </c>
      <c r="O47" s="39">
        <v>94699500</v>
      </c>
      <c r="P47" s="40">
        <v>8.4982668008498265E-3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318.39999999999998</v>
      </c>
      <c r="F48" s="37">
        <v>316.59999999999997</v>
      </c>
      <c r="G48" s="38">
        <v>313.49999999999994</v>
      </c>
      <c r="H48" s="38">
        <v>308.59999999999997</v>
      </c>
      <c r="I48" s="38">
        <v>305.49999999999994</v>
      </c>
      <c r="J48" s="38">
        <v>321.49999999999994</v>
      </c>
      <c r="K48" s="38">
        <v>324.59999999999997</v>
      </c>
      <c r="L48" s="38">
        <v>329.49999999999994</v>
      </c>
      <c r="M48" s="28">
        <v>319.7</v>
      </c>
      <c r="N48" s="28">
        <v>311.7</v>
      </c>
      <c r="O48" s="39">
        <v>16619800</v>
      </c>
      <c r="P48" s="40">
        <v>-4.745583970471922E-2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18129.900000000001</v>
      </c>
      <c r="F49" s="37">
        <v>17895.400000000001</v>
      </c>
      <c r="G49" s="38">
        <v>17606.400000000001</v>
      </c>
      <c r="H49" s="38">
        <v>17082.900000000001</v>
      </c>
      <c r="I49" s="38">
        <v>16793.900000000001</v>
      </c>
      <c r="J49" s="38">
        <v>18418.900000000001</v>
      </c>
      <c r="K49" s="38">
        <v>18707.900000000001</v>
      </c>
      <c r="L49" s="38">
        <v>19231.400000000001</v>
      </c>
      <c r="M49" s="28">
        <v>18184.400000000001</v>
      </c>
      <c r="N49" s="28">
        <v>17371.900000000001</v>
      </c>
      <c r="O49" s="39">
        <v>165000</v>
      </c>
      <c r="P49" s="40">
        <v>-4.1255084253341082E-2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341.1</v>
      </c>
      <c r="F50" s="37">
        <v>337.05</v>
      </c>
      <c r="G50" s="38">
        <v>332.25</v>
      </c>
      <c r="H50" s="38">
        <v>323.39999999999998</v>
      </c>
      <c r="I50" s="38">
        <v>318.59999999999997</v>
      </c>
      <c r="J50" s="38">
        <v>345.90000000000003</v>
      </c>
      <c r="K50" s="38">
        <v>350.7000000000001</v>
      </c>
      <c r="L50" s="38">
        <v>359.55000000000007</v>
      </c>
      <c r="M50" s="28">
        <v>341.85</v>
      </c>
      <c r="N50" s="28">
        <v>328.2</v>
      </c>
      <c r="O50" s="39">
        <v>15197400</v>
      </c>
      <c r="P50" s="40">
        <v>7.2774994034836551E-3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3700.75</v>
      </c>
      <c r="F51" s="37">
        <v>3702.6333333333332</v>
      </c>
      <c r="G51" s="38">
        <v>3675.2166666666662</v>
      </c>
      <c r="H51" s="38">
        <v>3649.6833333333329</v>
      </c>
      <c r="I51" s="38">
        <v>3622.266666666666</v>
      </c>
      <c r="J51" s="38">
        <v>3728.1666666666665</v>
      </c>
      <c r="K51" s="38">
        <v>3755.5833333333335</v>
      </c>
      <c r="L51" s="38">
        <v>3781.1166666666668</v>
      </c>
      <c r="M51" s="28">
        <v>3730.05</v>
      </c>
      <c r="N51" s="28">
        <v>3677.1</v>
      </c>
      <c r="O51" s="39">
        <v>1810800</v>
      </c>
      <c r="P51" s="40">
        <v>-6.2561738557787294E-3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44798</v>
      </c>
      <c r="E52" s="37">
        <v>337.65</v>
      </c>
      <c r="F52" s="37">
        <v>339.31666666666666</v>
      </c>
      <c r="G52" s="38">
        <v>333.63333333333333</v>
      </c>
      <c r="H52" s="38">
        <v>329.61666666666667</v>
      </c>
      <c r="I52" s="38">
        <v>323.93333333333334</v>
      </c>
      <c r="J52" s="38">
        <v>343.33333333333331</v>
      </c>
      <c r="K52" s="38">
        <v>349.01666666666659</v>
      </c>
      <c r="L52" s="38">
        <v>353.0333333333333</v>
      </c>
      <c r="M52" s="28">
        <v>345</v>
      </c>
      <c r="N52" s="28">
        <v>335.3</v>
      </c>
      <c r="O52" s="39">
        <v>6220500</v>
      </c>
      <c r="P52" s="40">
        <v>3.6162841056734514E-2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232.65</v>
      </c>
      <c r="F53" s="37">
        <v>232.78333333333333</v>
      </c>
      <c r="G53" s="38">
        <v>230.76666666666665</v>
      </c>
      <c r="H53" s="38">
        <v>228.88333333333333</v>
      </c>
      <c r="I53" s="38">
        <v>226.86666666666665</v>
      </c>
      <c r="J53" s="38">
        <v>234.66666666666666</v>
      </c>
      <c r="K53" s="38">
        <v>236.68333333333337</v>
      </c>
      <c r="L53" s="38">
        <v>238.56666666666666</v>
      </c>
      <c r="M53" s="28">
        <v>234.8</v>
      </c>
      <c r="N53" s="28">
        <v>230.9</v>
      </c>
      <c r="O53" s="39">
        <v>38877300</v>
      </c>
      <c r="P53" s="40">
        <v>-2.3266856600189935E-2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44798</v>
      </c>
      <c r="E54" s="37">
        <v>617.04999999999995</v>
      </c>
      <c r="F54" s="37">
        <v>613.48333333333323</v>
      </c>
      <c r="G54" s="38">
        <v>604.56666666666649</v>
      </c>
      <c r="H54" s="38">
        <v>592.08333333333326</v>
      </c>
      <c r="I54" s="38">
        <v>583.16666666666652</v>
      </c>
      <c r="J54" s="38">
        <v>625.96666666666647</v>
      </c>
      <c r="K54" s="38">
        <v>634.88333333333321</v>
      </c>
      <c r="L54" s="38">
        <v>647.36666666666645</v>
      </c>
      <c r="M54" s="28">
        <v>622.4</v>
      </c>
      <c r="N54" s="28">
        <v>601</v>
      </c>
      <c r="O54" s="39">
        <v>2980575</v>
      </c>
      <c r="P54" s="40">
        <v>5.7053941908713691E-2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44798</v>
      </c>
      <c r="E55" s="37">
        <v>340.25</v>
      </c>
      <c r="F55" s="37">
        <v>339.56666666666666</v>
      </c>
      <c r="G55" s="38">
        <v>335.38333333333333</v>
      </c>
      <c r="H55" s="38">
        <v>330.51666666666665</v>
      </c>
      <c r="I55" s="38">
        <v>326.33333333333331</v>
      </c>
      <c r="J55" s="38">
        <v>344.43333333333334</v>
      </c>
      <c r="K55" s="38">
        <v>348.61666666666662</v>
      </c>
      <c r="L55" s="38">
        <v>353.48333333333335</v>
      </c>
      <c r="M55" s="28">
        <v>343.75</v>
      </c>
      <c r="N55" s="28">
        <v>334.7</v>
      </c>
      <c r="O55" s="39">
        <v>8772000</v>
      </c>
      <c r="P55" s="40">
        <v>-1.3328834148810528E-2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791.35</v>
      </c>
      <c r="F56" s="37">
        <v>789.48333333333323</v>
      </c>
      <c r="G56" s="38">
        <v>782.96666666666647</v>
      </c>
      <c r="H56" s="38">
        <v>774.58333333333326</v>
      </c>
      <c r="I56" s="38">
        <v>768.06666666666649</v>
      </c>
      <c r="J56" s="38">
        <v>797.86666666666645</v>
      </c>
      <c r="K56" s="38">
        <v>804.3833333333331</v>
      </c>
      <c r="L56" s="38">
        <v>812.76666666666642</v>
      </c>
      <c r="M56" s="28">
        <v>796</v>
      </c>
      <c r="N56" s="28">
        <v>781.1</v>
      </c>
      <c r="O56" s="39">
        <v>7397500</v>
      </c>
      <c r="P56" s="40">
        <v>-1.6453382084095063E-2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1037.55</v>
      </c>
      <c r="F57" s="37">
        <v>1035.1833333333332</v>
      </c>
      <c r="G57" s="38">
        <v>1031.5166666666664</v>
      </c>
      <c r="H57" s="38">
        <v>1025.4833333333333</v>
      </c>
      <c r="I57" s="38">
        <v>1021.8166666666666</v>
      </c>
      <c r="J57" s="38">
        <v>1041.2166666666662</v>
      </c>
      <c r="K57" s="38">
        <v>1044.8833333333328</v>
      </c>
      <c r="L57" s="38">
        <v>1050.9166666666661</v>
      </c>
      <c r="M57" s="28">
        <v>1038.8499999999999</v>
      </c>
      <c r="N57" s="28">
        <v>1029.1500000000001</v>
      </c>
      <c r="O57" s="39">
        <v>8645650</v>
      </c>
      <c r="P57" s="40">
        <v>-1.4264264264264265E-3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223.1</v>
      </c>
      <c r="F58" s="37">
        <v>222.65</v>
      </c>
      <c r="G58" s="38">
        <v>221.05</v>
      </c>
      <c r="H58" s="38">
        <v>219</v>
      </c>
      <c r="I58" s="38">
        <v>217.4</v>
      </c>
      <c r="J58" s="38">
        <v>224.70000000000002</v>
      </c>
      <c r="K58" s="38">
        <v>226.29999999999998</v>
      </c>
      <c r="L58" s="38">
        <v>228.35000000000002</v>
      </c>
      <c r="M58" s="28">
        <v>224.25</v>
      </c>
      <c r="N58" s="28">
        <v>220.6</v>
      </c>
      <c r="O58" s="39">
        <v>35637000</v>
      </c>
      <c r="P58" s="40">
        <v>-4.2865200225606317E-2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3832.15</v>
      </c>
      <c r="F59" s="37">
        <v>3822.75</v>
      </c>
      <c r="G59" s="38">
        <v>3795.8</v>
      </c>
      <c r="H59" s="38">
        <v>3759.4500000000003</v>
      </c>
      <c r="I59" s="38">
        <v>3732.5000000000005</v>
      </c>
      <c r="J59" s="38">
        <v>3859.1</v>
      </c>
      <c r="K59" s="38">
        <v>3886.0499999999997</v>
      </c>
      <c r="L59" s="38">
        <v>3922.3999999999996</v>
      </c>
      <c r="M59" s="28">
        <v>3849.7</v>
      </c>
      <c r="N59" s="28">
        <v>3786.4</v>
      </c>
      <c r="O59" s="39">
        <v>846000</v>
      </c>
      <c r="P59" s="40">
        <v>-1.0626992561105207E-3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1573.25</v>
      </c>
      <c r="F60" s="37">
        <v>1572.8500000000001</v>
      </c>
      <c r="G60" s="38">
        <v>1562.4000000000003</v>
      </c>
      <c r="H60" s="38">
        <v>1551.5500000000002</v>
      </c>
      <c r="I60" s="38">
        <v>1541.1000000000004</v>
      </c>
      <c r="J60" s="38">
        <v>1583.7000000000003</v>
      </c>
      <c r="K60" s="38">
        <v>1594.15</v>
      </c>
      <c r="L60" s="38">
        <v>1605.0000000000002</v>
      </c>
      <c r="M60" s="28">
        <v>1583.3</v>
      </c>
      <c r="N60" s="28">
        <v>1562</v>
      </c>
      <c r="O60" s="39">
        <v>2994600</v>
      </c>
      <c r="P60" s="40">
        <v>1.168907071887785E-4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719.55</v>
      </c>
      <c r="F61" s="37">
        <v>714.25</v>
      </c>
      <c r="G61" s="38">
        <v>704</v>
      </c>
      <c r="H61" s="38">
        <v>688.45</v>
      </c>
      <c r="I61" s="38">
        <v>678.2</v>
      </c>
      <c r="J61" s="38">
        <v>729.8</v>
      </c>
      <c r="K61" s="38">
        <v>740.05</v>
      </c>
      <c r="L61" s="38">
        <v>755.59999999999991</v>
      </c>
      <c r="M61" s="28">
        <v>724.5</v>
      </c>
      <c r="N61" s="28">
        <v>698.7</v>
      </c>
      <c r="O61" s="39">
        <v>4961000</v>
      </c>
      <c r="P61" s="40">
        <v>-3.3696922477600311E-2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1084.5999999999999</v>
      </c>
      <c r="F62" s="37">
        <v>1081.2833333333333</v>
      </c>
      <c r="G62" s="38">
        <v>1073.5666666666666</v>
      </c>
      <c r="H62" s="38">
        <v>1062.5333333333333</v>
      </c>
      <c r="I62" s="38">
        <v>1054.8166666666666</v>
      </c>
      <c r="J62" s="38">
        <v>1092.3166666666666</v>
      </c>
      <c r="K62" s="38">
        <v>1100.0333333333333</v>
      </c>
      <c r="L62" s="38">
        <v>1111.0666666666666</v>
      </c>
      <c r="M62" s="28">
        <v>1089</v>
      </c>
      <c r="N62" s="28">
        <v>1070.25</v>
      </c>
      <c r="O62" s="39">
        <v>1256500</v>
      </c>
      <c r="P62" s="40">
        <v>-1.4277869302580999E-2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385.75</v>
      </c>
      <c r="F63" s="37">
        <v>387.61666666666662</v>
      </c>
      <c r="G63" s="38">
        <v>380.88333333333321</v>
      </c>
      <c r="H63" s="38">
        <v>376.01666666666659</v>
      </c>
      <c r="I63" s="38">
        <v>369.28333333333319</v>
      </c>
      <c r="J63" s="38">
        <v>392.48333333333323</v>
      </c>
      <c r="K63" s="38">
        <v>399.2166666666667</v>
      </c>
      <c r="L63" s="38">
        <v>404.08333333333326</v>
      </c>
      <c r="M63" s="28">
        <v>394.35</v>
      </c>
      <c r="N63" s="28">
        <v>382.75</v>
      </c>
      <c r="O63" s="39">
        <v>3829500</v>
      </c>
      <c r="P63" s="40">
        <v>3.4860154033238749E-2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179.15</v>
      </c>
      <c r="F64" s="37">
        <v>178.7166666666667</v>
      </c>
      <c r="G64" s="38">
        <v>177.73333333333341</v>
      </c>
      <c r="H64" s="38">
        <v>176.31666666666672</v>
      </c>
      <c r="I64" s="38">
        <v>175.33333333333343</v>
      </c>
      <c r="J64" s="38">
        <v>180.13333333333338</v>
      </c>
      <c r="K64" s="38">
        <v>181.11666666666667</v>
      </c>
      <c r="L64" s="38">
        <v>182.53333333333336</v>
      </c>
      <c r="M64" s="28">
        <v>179.7</v>
      </c>
      <c r="N64" s="28">
        <v>177.3</v>
      </c>
      <c r="O64" s="39">
        <v>6135000</v>
      </c>
      <c r="P64" s="40">
        <v>-2.4642289348171701E-2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1265.6500000000001</v>
      </c>
      <c r="F65" s="37">
        <v>1264.3833333333334</v>
      </c>
      <c r="G65" s="38">
        <v>1255.5666666666668</v>
      </c>
      <c r="H65" s="38">
        <v>1245.4833333333333</v>
      </c>
      <c r="I65" s="38">
        <v>1236.6666666666667</v>
      </c>
      <c r="J65" s="38">
        <v>1274.4666666666669</v>
      </c>
      <c r="K65" s="38">
        <v>1283.2833333333335</v>
      </c>
      <c r="L65" s="38">
        <v>1293.366666666667</v>
      </c>
      <c r="M65" s="28">
        <v>1273.2</v>
      </c>
      <c r="N65" s="28">
        <v>1254.3</v>
      </c>
      <c r="O65" s="39">
        <v>3172800</v>
      </c>
      <c r="P65" s="40">
        <v>-3.9555471840271236E-3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582</v>
      </c>
      <c r="F66" s="37">
        <v>583.56666666666672</v>
      </c>
      <c r="G66" s="38">
        <v>577.18333333333339</v>
      </c>
      <c r="H66" s="38">
        <v>572.36666666666667</v>
      </c>
      <c r="I66" s="38">
        <v>565.98333333333335</v>
      </c>
      <c r="J66" s="38">
        <v>588.38333333333344</v>
      </c>
      <c r="K66" s="38">
        <v>594.76666666666688</v>
      </c>
      <c r="L66" s="38">
        <v>599.58333333333348</v>
      </c>
      <c r="M66" s="28">
        <v>589.95000000000005</v>
      </c>
      <c r="N66" s="28">
        <v>578.75</v>
      </c>
      <c r="O66" s="39">
        <v>10700000</v>
      </c>
      <c r="P66" s="40">
        <v>-3.1674208144796379E-2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1591.15</v>
      </c>
      <c r="F67" s="37">
        <v>1583.0166666666667</v>
      </c>
      <c r="G67" s="38">
        <v>1568.1333333333332</v>
      </c>
      <c r="H67" s="38">
        <v>1545.1166666666666</v>
      </c>
      <c r="I67" s="38">
        <v>1530.2333333333331</v>
      </c>
      <c r="J67" s="38">
        <v>1606.0333333333333</v>
      </c>
      <c r="K67" s="38">
        <v>1620.916666666667</v>
      </c>
      <c r="L67" s="38">
        <v>1643.9333333333334</v>
      </c>
      <c r="M67" s="28">
        <v>1597.9</v>
      </c>
      <c r="N67" s="28">
        <v>1560</v>
      </c>
      <c r="O67" s="39">
        <v>1378000</v>
      </c>
      <c r="P67" s="40">
        <v>1.6974169741697416E-2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2100</v>
      </c>
      <c r="F68" s="37">
        <v>2086.4166666666665</v>
      </c>
      <c r="G68" s="38">
        <v>2068.5333333333328</v>
      </c>
      <c r="H68" s="38">
        <v>2037.0666666666662</v>
      </c>
      <c r="I68" s="38">
        <v>2019.1833333333325</v>
      </c>
      <c r="J68" s="38">
        <v>2117.8833333333332</v>
      </c>
      <c r="K68" s="38">
        <v>2135.7666666666673</v>
      </c>
      <c r="L68" s="38">
        <v>2167.2333333333336</v>
      </c>
      <c r="M68" s="28">
        <v>2104.3000000000002</v>
      </c>
      <c r="N68" s="28">
        <v>2054.9499999999998</v>
      </c>
      <c r="O68" s="39">
        <v>2564500</v>
      </c>
      <c r="P68" s="40">
        <v>1.5621948838117556E-3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44798</v>
      </c>
      <c r="E69" s="37">
        <v>196.55</v>
      </c>
      <c r="F69" s="37">
        <v>197.23333333333335</v>
      </c>
      <c r="G69" s="38">
        <v>195.06666666666669</v>
      </c>
      <c r="H69" s="38">
        <v>193.58333333333334</v>
      </c>
      <c r="I69" s="38">
        <v>191.41666666666669</v>
      </c>
      <c r="J69" s="38">
        <v>198.7166666666667</v>
      </c>
      <c r="K69" s="38">
        <v>200.88333333333333</v>
      </c>
      <c r="L69" s="38">
        <v>202.3666666666667</v>
      </c>
      <c r="M69" s="28">
        <v>199.4</v>
      </c>
      <c r="N69" s="28">
        <v>195.75</v>
      </c>
      <c r="O69" s="39">
        <v>18388500</v>
      </c>
      <c r="P69" s="40">
        <v>-1.7571884984025558E-2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3744.6</v>
      </c>
      <c r="F70" s="37">
        <v>3748.9166666666665</v>
      </c>
      <c r="G70" s="38">
        <v>3704.9333333333329</v>
      </c>
      <c r="H70" s="38">
        <v>3665.2666666666664</v>
      </c>
      <c r="I70" s="38">
        <v>3621.2833333333328</v>
      </c>
      <c r="J70" s="38">
        <v>3788.583333333333</v>
      </c>
      <c r="K70" s="38">
        <v>3832.5666666666666</v>
      </c>
      <c r="L70" s="38">
        <v>3872.2333333333331</v>
      </c>
      <c r="M70" s="28">
        <v>3792.9</v>
      </c>
      <c r="N70" s="28">
        <v>3709.25</v>
      </c>
      <c r="O70" s="39">
        <v>3265350</v>
      </c>
      <c r="P70" s="40">
        <v>-2.2001191731218775E-3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3915</v>
      </c>
      <c r="F71" s="37">
        <v>3881.7833333333333</v>
      </c>
      <c r="G71" s="38">
        <v>3825.7166666666667</v>
      </c>
      <c r="H71" s="38">
        <v>3736.4333333333334</v>
      </c>
      <c r="I71" s="38">
        <v>3680.3666666666668</v>
      </c>
      <c r="J71" s="38">
        <v>3971.0666666666666</v>
      </c>
      <c r="K71" s="38">
        <v>4027.1333333333332</v>
      </c>
      <c r="L71" s="38">
        <v>4116.4166666666661</v>
      </c>
      <c r="M71" s="28">
        <v>3937.85</v>
      </c>
      <c r="N71" s="28">
        <v>3792.5</v>
      </c>
      <c r="O71" s="39">
        <v>686000</v>
      </c>
      <c r="P71" s="40">
        <v>-9.7437748105377118E-3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379.75</v>
      </c>
      <c r="F72" s="37">
        <v>379.43333333333334</v>
      </c>
      <c r="G72" s="38">
        <v>375.26666666666665</v>
      </c>
      <c r="H72" s="38">
        <v>370.7833333333333</v>
      </c>
      <c r="I72" s="38">
        <v>366.61666666666662</v>
      </c>
      <c r="J72" s="38">
        <v>383.91666666666669</v>
      </c>
      <c r="K72" s="38">
        <v>388.08333333333331</v>
      </c>
      <c r="L72" s="38">
        <v>392.56666666666672</v>
      </c>
      <c r="M72" s="28">
        <v>383.6</v>
      </c>
      <c r="N72" s="28">
        <v>374.95</v>
      </c>
      <c r="O72" s="39">
        <v>42334050</v>
      </c>
      <c r="P72" s="40">
        <v>-2.6632269812967107E-2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4311.5</v>
      </c>
      <c r="F73" s="37">
        <v>4300.916666666667</v>
      </c>
      <c r="G73" s="38">
        <v>4278.1333333333341</v>
      </c>
      <c r="H73" s="38">
        <v>4244.7666666666673</v>
      </c>
      <c r="I73" s="38">
        <v>4221.9833333333345</v>
      </c>
      <c r="J73" s="38">
        <v>4334.2833333333338</v>
      </c>
      <c r="K73" s="38">
        <v>4357.0666666666666</v>
      </c>
      <c r="L73" s="38">
        <v>4390.4333333333334</v>
      </c>
      <c r="M73" s="28">
        <v>4323.7</v>
      </c>
      <c r="N73" s="28">
        <v>4267.55</v>
      </c>
      <c r="O73" s="39">
        <v>1963750</v>
      </c>
      <c r="P73" s="40">
        <v>-3.0426464235018207E-2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44798</v>
      </c>
      <c r="E74" s="37">
        <v>3341.35</v>
      </c>
      <c r="F74" s="37">
        <v>3298.1333333333337</v>
      </c>
      <c r="G74" s="38">
        <v>3250.2666666666673</v>
      </c>
      <c r="H74" s="38">
        <v>3159.1833333333338</v>
      </c>
      <c r="I74" s="38">
        <v>3111.3166666666675</v>
      </c>
      <c r="J74" s="38">
        <v>3389.2166666666672</v>
      </c>
      <c r="K74" s="38">
        <v>3437.083333333333</v>
      </c>
      <c r="L74" s="38">
        <v>3528.166666666667</v>
      </c>
      <c r="M74" s="28">
        <v>3346</v>
      </c>
      <c r="N74" s="28">
        <v>3207.05</v>
      </c>
      <c r="O74" s="39">
        <v>3439450</v>
      </c>
      <c r="P74" s="40">
        <v>-3.0435223698894189E-3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1847.8</v>
      </c>
      <c r="F75" s="37">
        <v>1792.0666666666666</v>
      </c>
      <c r="G75" s="38">
        <v>1730.6833333333332</v>
      </c>
      <c r="H75" s="38">
        <v>1613.5666666666666</v>
      </c>
      <c r="I75" s="38">
        <v>1552.1833333333332</v>
      </c>
      <c r="J75" s="38">
        <v>1909.1833333333332</v>
      </c>
      <c r="K75" s="38">
        <v>1970.5666666666664</v>
      </c>
      <c r="L75" s="38">
        <v>2087.6833333333334</v>
      </c>
      <c r="M75" s="28">
        <v>1853.45</v>
      </c>
      <c r="N75" s="28">
        <v>1674.95</v>
      </c>
      <c r="O75" s="39">
        <v>2220900</v>
      </c>
      <c r="P75" s="40">
        <v>-0.10006685981724983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164.85</v>
      </c>
      <c r="F76" s="37">
        <v>163.48333333333332</v>
      </c>
      <c r="G76" s="38">
        <v>160.91666666666663</v>
      </c>
      <c r="H76" s="38">
        <v>156.98333333333332</v>
      </c>
      <c r="I76" s="38">
        <v>154.41666666666663</v>
      </c>
      <c r="J76" s="38">
        <v>167.41666666666663</v>
      </c>
      <c r="K76" s="38">
        <v>169.98333333333329</v>
      </c>
      <c r="L76" s="38">
        <v>173.91666666666663</v>
      </c>
      <c r="M76" s="28">
        <v>166.05</v>
      </c>
      <c r="N76" s="28">
        <v>159.55000000000001</v>
      </c>
      <c r="O76" s="39">
        <v>24732000</v>
      </c>
      <c r="P76" s="40">
        <v>2.3692445239159587E-2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110.5</v>
      </c>
      <c r="F77" s="37">
        <v>110.7</v>
      </c>
      <c r="G77" s="38">
        <v>109.4</v>
      </c>
      <c r="H77" s="38">
        <v>108.3</v>
      </c>
      <c r="I77" s="38">
        <v>107</v>
      </c>
      <c r="J77" s="38">
        <v>111.80000000000001</v>
      </c>
      <c r="K77" s="38">
        <v>113.1</v>
      </c>
      <c r="L77" s="38">
        <v>114.20000000000002</v>
      </c>
      <c r="M77" s="28">
        <v>112</v>
      </c>
      <c r="N77" s="28">
        <v>109.6</v>
      </c>
      <c r="O77" s="39">
        <v>100140000</v>
      </c>
      <c r="P77" s="40">
        <v>-7.3354480570975416E-3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44798</v>
      </c>
      <c r="E78" s="37">
        <v>106.9</v>
      </c>
      <c r="F78" s="37">
        <v>106.76666666666665</v>
      </c>
      <c r="G78" s="38">
        <v>105.48333333333331</v>
      </c>
      <c r="H78" s="38">
        <v>104.06666666666665</v>
      </c>
      <c r="I78" s="38">
        <v>102.7833333333333</v>
      </c>
      <c r="J78" s="38">
        <v>108.18333333333331</v>
      </c>
      <c r="K78" s="38">
        <v>109.46666666666667</v>
      </c>
      <c r="L78" s="38">
        <v>110.88333333333331</v>
      </c>
      <c r="M78" s="28">
        <v>108.05</v>
      </c>
      <c r="N78" s="28">
        <v>105.35</v>
      </c>
      <c r="O78" s="39">
        <v>17763200</v>
      </c>
      <c r="P78" s="40">
        <v>-5.1637978900610775E-2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135.6</v>
      </c>
      <c r="F79" s="37">
        <v>134.28333333333333</v>
      </c>
      <c r="G79" s="38">
        <v>132.76666666666665</v>
      </c>
      <c r="H79" s="38">
        <v>129.93333333333331</v>
      </c>
      <c r="I79" s="38">
        <v>128.41666666666663</v>
      </c>
      <c r="J79" s="38">
        <v>137.11666666666667</v>
      </c>
      <c r="K79" s="38">
        <v>138.63333333333338</v>
      </c>
      <c r="L79" s="38">
        <v>141.4666666666667</v>
      </c>
      <c r="M79" s="28">
        <v>135.80000000000001</v>
      </c>
      <c r="N79" s="28">
        <v>131.44999999999999</v>
      </c>
      <c r="O79" s="39">
        <v>54186300</v>
      </c>
      <c r="P79" s="40">
        <v>-3.5400152025192748E-2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391.1</v>
      </c>
      <c r="F80" s="37">
        <v>389.91666666666669</v>
      </c>
      <c r="G80" s="38">
        <v>386.93333333333339</v>
      </c>
      <c r="H80" s="38">
        <v>382.76666666666671</v>
      </c>
      <c r="I80" s="38">
        <v>379.78333333333342</v>
      </c>
      <c r="J80" s="38">
        <v>394.08333333333337</v>
      </c>
      <c r="K80" s="38">
        <v>397.06666666666661</v>
      </c>
      <c r="L80" s="38">
        <v>401.23333333333335</v>
      </c>
      <c r="M80" s="28">
        <v>392.9</v>
      </c>
      <c r="N80" s="28">
        <v>385.75</v>
      </c>
      <c r="O80" s="39">
        <v>8029300</v>
      </c>
      <c r="P80" s="40">
        <v>-2.9469001946066165E-2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35.049999999999997</v>
      </c>
      <c r="F81" s="37">
        <v>34.949999999999996</v>
      </c>
      <c r="G81" s="38">
        <v>34.599999999999994</v>
      </c>
      <c r="H81" s="38">
        <v>34.15</v>
      </c>
      <c r="I81" s="38">
        <v>33.799999999999997</v>
      </c>
      <c r="J81" s="38">
        <v>35.399999999999991</v>
      </c>
      <c r="K81" s="38">
        <v>35.75</v>
      </c>
      <c r="L81" s="38">
        <v>36.199999999999989</v>
      </c>
      <c r="M81" s="28">
        <v>35.299999999999997</v>
      </c>
      <c r="N81" s="28">
        <v>34.5</v>
      </c>
      <c r="O81" s="39">
        <v>120780000</v>
      </c>
      <c r="P81" s="40">
        <v>2.9733358910416268E-2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44798</v>
      </c>
      <c r="E82" s="37">
        <v>763.7</v>
      </c>
      <c r="F82" s="37">
        <v>761.5333333333333</v>
      </c>
      <c r="G82" s="38">
        <v>755.16666666666663</v>
      </c>
      <c r="H82" s="38">
        <v>746.63333333333333</v>
      </c>
      <c r="I82" s="38">
        <v>740.26666666666665</v>
      </c>
      <c r="J82" s="38">
        <v>770.06666666666661</v>
      </c>
      <c r="K82" s="38">
        <v>776.43333333333339</v>
      </c>
      <c r="L82" s="38">
        <v>784.96666666666658</v>
      </c>
      <c r="M82" s="28">
        <v>767.9</v>
      </c>
      <c r="N82" s="28">
        <v>753</v>
      </c>
      <c r="O82" s="39">
        <v>4542200</v>
      </c>
      <c r="P82" s="40">
        <v>-3.2936617769166898E-2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893.75</v>
      </c>
      <c r="F83" s="37">
        <v>904.73333333333323</v>
      </c>
      <c r="G83" s="38">
        <v>868.36666666666645</v>
      </c>
      <c r="H83" s="38">
        <v>842.98333333333323</v>
      </c>
      <c r="I83" s="38">
        <v>806.61666666666645</v>
      </c>
      <c r="J83" s="38">
        <v>930.11666666666645</v>
      </c>
      <c r="K83" s="38">
        <v>966.48333333333323</v>
      </c>
      <c r="L83" s="38">
        <v>991.86666666666645</v>
      </c>
      <c r="M83" s="28">
        <v>941.1</v>
      </c>
      <c r="N83" s="28">
        <v>879.35</v>
      </c>
      <c r="O83" s="39">
        <v>7481000</v>
      </c>
      <c r="P83" s="40">
        <v>0.11957497755163125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1368.95</v>
      </c>
      <c r="F84" s="37">
        <v>1368.7333333333333</v>
      </c>
      <c r="G84" s="38">
        <v>1355.7166666666667</v>
      </c>
      <c r="H84" s="38">
        <v>1342.4833333333333</v>
      </c>
      <c r="I84" s="38">
        <v>1329.4666666666667</v>
      </c>
      <c r="J84" s="38">
        <v>1381.9666666666667</v>
      </c>
      <c r="K84" s="38">
        <v>1394.9833333333336</v>
      </c>
      <c r="L84" s="38">
        <v>1408.2166666666667</v>
      </c>
      <c r="M84" s="28">
        <v>1381.75</v>
      </c>
      <c r="N84" s="28">
        <v>1355.5</v>
      </c>
      <c r="O84" s="39">
        <v>4306900</v>
      </c>
      <c r="P84" s="40">
        <v>-2.6341536840520808E-3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44798</v>
      </c>
      <c r="E85" s="37">
        <v>316.39999999999998</v>
      </c>
      <c r="F85" s="37">
        <v>316.51666666666665</v>
      </c>
      <c r="G85" s="38">
        <v>312.7833333333333</v>
      </c>
      <c r="H85" s="38">
        <v>309.16666666666663</v>
      </c>
      <c r="I85" s="38">
        <v>305.43333333333328</v>
      </c>
      <c r="J85" s="38">
        <v>320.13333333333333</v>
      </c>
      <c r="K85" s="38">
        <v>323.86666666666667</v>
      </c>
      <c r="L85" s="38">
        <v>327.48333333333335</v>
      </c>
      <c r="M85" s="28">
        <v>320.25</v>
      </c>
      <c r="N85" s="28">
        <v>312.89999999999998</v>
      </c>
      <c r="O85" s="39">
        <v>11532000</v>
      </c>
      <c r="P85" s="40">
        <v>-5.1956593225912527E-2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1593.8</v>
      </c>
      <c r="F86" s="37">
        <v>1590.5666666666666</v>
      </c>
      <c r="G86" s="38">
        <v>1546.2833333333333</v>
      </c>
      <c r="H86" s="38">
        <v>1498.7666666666667</v>
      </c>
      <c r="I86" s="38">
        <v>1454.4833333333333</v>
      </c>
      <c r="J86" s="38">
        <v>1638.0833333333333</v>
      </c>
      <c r="K86" s="38">
        <v>1682.3666666666666</v>
      </c>
      <c r="L86" s="38">
        <v>1729.8833333333332</v>
      </c>
      <c r="M86" s="28">
        <v>1634.85</v>
      </c>
      <c r="N86" s="28">
        <v>1543.05</v>
      </c>
      <c r="O86" s="39">
        <v>10747350</v>
      </c>
      <c r="P86" s="40">
        <v>5.3064473335102144E-4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246.65</v>
      </c>
      <c r="F87" s="37">
        <v>247.58333333333334</v>
      </c>
      <c r="G87" s="38">
        <v>243.41666666666669</v>
      </c>
      <c r="H87" s="38">
        <v>240.18333333333334</v>
      </c>
      <c r="I87" s="38">
        <v>236.01666666666668</v>
      </c>
      <c r="J87" s="38">
        <v>250.81666666666669</v>
      </c>
      <c r="K87" s="38">
        <v>254.98333333333338</v>
      </c>
      <c r="L87" s="38">
        <v>258.2166666666667</v>
      </c>
      <c r="M87" s="28">
        <v>251.75</v>
      </c>
      <c r="N87" s="28">
        <v>244.35</v>
      </c>
      <c r="O87" s="39">
        <v>4300000</v>
      </c>
      <c r="P87" s="40">
        <v>5.1344743276283619E-2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477.85</v>
      </c>
      <c r="F88" s="37">
        <v>475.95</v>
      </c>
      <c r="G88" s="38">
        <v>471.9</v>
      </c>
      <c r="H88" s="38">
        <v>465.95</v>
      </c>
      <c r="I88" s="38">
        <v>461.9</v>
      </c>
      <c r="J88" s="38">
        <v>481.9</v>
      </c>
      <c r="K88" s="38">
        <v>485.95000000000005</v>
      </c>
      <c r="L88" s="38">
        <v>491.9</v>
      </c>
      <c r="M88" s="28">
        <v>480</v>
      </c>
      <c r="N88" s="28">
        <v>470</v>
      </c>
      <c r="O88" s="39">
        <v>6118750</v>
      </c>
      <c r="P88" s="40">
        <v>8.7053075727292914E-2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2290.9</v>
      </c>
      <c r="F89" s="37">
        <v>2273.7333333333331</v>
      </c>
      <c r="G89" s="38">
        <v>2244.6166666666663</v>
      </c>
      <c r="H89" s="38">
        <v>2198.333333333333</v>
      </c>
      <c r="I89" s="38">
        <v>2169.2166666666662</v>
      </c>
      <c r="J89" s="38">
        <v>2320.0166666666664</v>
      </c>
      <c r="K89" s="38">
        <v>2349.1333333333332</v>
      </c>
      <c r="L89" s="38">
        <v>2395.4166666666665</v>
      </c>
      <c r="M89" s="28">
        <v>2302.85</v>
      </c>
      <c r="N89" s="28">
        <v>2227.4499999999998</v>
      </c>
      <c r="O89" s="39">
        <v>2694200</v>
      </c>
      <c r="P89" s="40">
        <v>-2.6767330130404943E-2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1305.7</v>
      </c>
      <c r="F90" s="37">
        <v>1305.7</v>
      </c>
      <c r="G90" s="38">
        <v>1294.5</v>
      </c>
      <c r="H90" s="38">
        <v>1283.3</v>
      </c>
      <c r="I90" s="38">
        <v>1272.0999999999999</v>
      </c>
      <c r="J90" s="38">
        <v>1316.9</v>
      </c>
      <c r="K90" s="38">
        <v>1328.1000000000004</v>
      </c>
      <c r="L90" s="38">
        <v>1339.3000000000002</v>
      </c>
      <c r="M90" s="28">
        <v>1316.9</v>
      </c>
      <c r="N90" s="28">
        <v>1294.5</v>
      </c>
      <c r="O90" s="39">
        <v>5192000</v>
      </c>
      <c r="P90" s="40">
        <v>1.0018480692539636E-2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960.4</v>
      </c>
      <c r="F91" s="37">
        <v>962.9666666666667</v>
      </c>
      <c r="G91" s="38">
        <v>952.43333333333339</v>
      </c>
      <c r="H91" s="38">
        <v>944.4666666666667</v>
      </c>
      <c r="I91" s="38">
        <v>933.93333333333339</v>
      </c>
      <c r="J91" s="38">
        <v>970.93333333333339</v>
      </c>
      <c r="K91" s="38">
        <v>981.4666666666667</v>
      </c>
      <c r="L91" s="38">
        <v>989.43333333333339</v>
      </c>
      <c r="M91" s="28">
        <v>973.5</v>
      </c>
      <c r="N91" s="28">
        <v>955</v>
      </c>
      <c r="O91" s="39">
        <v>21636300</v>
      </c>
      <c r="P91" s="40">
        <v>2.0424042015172146E-3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2487.6</v>
      </c>
      <c r="F92" s="37">
        <v>2484.3166666666666</v>
      </c>
      <c r="G92" s="38">
        <v>2472.833333333333</v>
      </c>
      <c r="H92" s="38">
        <v>2458.0666666666666</v>
      </c>
      <c r="I92" s="38">
        <v>2446.583333333333</v>
      </c>
      <c r="J92" s="38">
        <v>2499.083333333333</v>
      </c>
      <c r="K92" s="38">
        <v>2510.5666666666666</v>
      </c>
      <c r="L92" s="38">
        <v>2525.333333333333</v>
      </c>
      <c r="M92" s="28">
        <v>2495.8000000000002</v>
      </c>
      <c r="N92" s="28">
        <v>2469.5500000000002</v>
      </c>
      <c r="O92" s="39">
        <v>20258400</v>
      </c>
      <c r="P92" s="40">
        <v>-2.7615742449974157E-3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2190.9</v>
      </c>
      <c r="F93" s="37">
        <v>2115.8500000000004</v>
      </c>
      <c r="G93" s="38">
        <v>2030.1500000000005</v>
      </c>
      <c r="H93" s="38">
        <v>1869.4</v>
      </c>
      <c r="I93" s="38">
        <v>1783.7000000000003</v>
      </c>
      <c r="J93" s="38">
        <v>2276.6000000000008</v>
      </c>
      <c r="K93" s="38">
        <v>2362.3000000000006</v>
      </c>
      <c r="L93" s="38">
        <v>2523.0500000000011</v>
      </c>
      <c r="M93" s="28">
        <v>2201.5500000000002</v>
      </c>
      <c r="N93" s="28">
        <v>1955.1</v>
      </c>
      <c r="O93" s="39">
        <v>2828100</v>
      </c>
      <c r="P93" s="40">
        <v>-6.9765147029800675E-2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1504.35</v>
      </c>
      <c r="F94" s="37">
        <v>1501.6333333333332</v>
      </c>
      <c r="G94" s="38">
        <v>1492.4166666666665</v>
      </c>
      <c r="H94" s="38">
        <v>1480.4833333333333</v>
      </c>
      <c r="I94" s="38">
        <v>1471.2666666666667</v>
      </c>
      <c r="J94" s="38">
        <v>1513.5666666666664</v>
      </c>
      <c r="K94" s="38">
        <v>1522.7833333333331</v>
      </c>
      <c r="L94" s="38">
        <v>1534.7166666666662</v>
      </c>
      <c r="M94" s="28">
        <v>1510.85</v>
      </c>
      <c r="N94" s="28">
        <v>1489.7</v>
      </c>
      <c r="O94" s="39">
        <v>61876100</v>
      </c>
      <c r="P94" s="40">
        <v>-9.2904884771524438E-3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571.15</v>
      </c>
      <c r="F95" s="37">
        <v>563.79999999999995</v>
      </c>
      <c r="G95" s="38">
        <v>554.29999999999995</v>
      </c>
      <c r="H95" s="38">
        <v>537.45000000000005</v>
      </c>
      <c r="I95" s="38">
        <v>527.95000000000005</v>
      </c>
      <c r="J95" s="38">
        <v>580.64999999999986</v>
      </c>
      <c r="K95" s="38">
        <v>590.14999999999986</v>
      </c>
      <c r="L95" s="38">
        <v>606.99999999999977</v>
      </c>
      <c r="M95" s="28">
        <v>573.29999999999995</v>
      </c>
      <c r="N95" s="28">
        <v>546.95000000000005</v>
      </c>
      <c r="O95" s="39">
        <v>29276500</v>
      </c>
      <c r="P95" s="40">
        <v>-5.8376083495489124E-2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2828.65</v>
      </c>
      <c r="F96" s="37">
        <v>2824.7666666666664</v>
      </c>
      <c r="G96" s="38">
        <v>2795.8833333333328</v>
      </c>
      <c r="H96" s="38">
        <v>2763.1166666666663</v>
      </c>
      <c r="I96" s="38">
        <v>2734.2333333333327</v>
      </c>
      <c r="J96" s="38">
        <v>2857.5333333333328</v>
      </c>
      <c r="K96" s="38">
        <v>2886.4166666666661</v>
      </c>
      <c r="L96" s="38">
        <v>2919.1833333333329</v>
      </c>
      <c r="M96" s="28">
        <v>2853.65</v>
      </c>
      <c r="N96" s="28">
        <v>2792</v>
      </c>
      <c r="O96" s="39">
        <v>3652800</v>
      </c>
      <c r="P96" s="40">
        <v>-5.4731775483269934E-2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429.35</v>
      </c>
      <c r="F97" s="37">
        <v>428.84999999999997</v>
      </c>
      <c r="G97" s="38">
        <v>422.79999999999995</v>
      </c>
      <c r="H97" s="38">
        <v>416.25</v>
      </c>
      <c r="I97" s="38">
        <v>410.2</v>
      </c>
      <c r="J97" s="38">
        <v>435.39999999999992</v>
      </c>
      <c r="K97" s="38">
        <v>441.45</v>
      </c>
      <c r="L97" s="38">
        <v>447.99999999999989</v>
      </c>
      <c r="M97" s="28">
        <v>434.9</v>
      </c>
      <c r="N97" s="28">
        <v>422.3</v>
      </c>
      <c r="O97" s="39">
        <v>27514625</v>
      </c>
      <c r="P97" s="40">
        <v>-2.2942433959383113E-2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44798</v>
      </c>
      <c r="E98" s="37">
        <v>114.5</v>
      </c>
      <c r="F98" s="37">
        <v>113.28333333333335</v>
      </c>
      <c r="G98" s="38">
        <v>111.31666666666669</v>
      </c>
      <c r="H98" s="38">
        <v>108.13333333333334</v>
      </c>
      <c r="I98" s="38">
        <v>106.16666666666669</v>
      </c>
      <c r="J98" s="38">
        <v>116.4666666666667</v>
      </c>
      <c r="K98" s="38">
        <v>118.43333333333337</v>
      </c>
      <c r="L98" s="38">
        <v>121.6166666666667</v>
      </c>
      <c r="M98" s="28">
        <v>115.25</v>
      </c>
      <c r="N98" s="28">
        <v>110.1</v>
      </c>
      <c r="O98" s="39">
        <v>14577000</v>
      </c>
      <c r="P98" s="40">
        <v>1.4059228238109482E-2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256.39999999999998</v>
      </c>
      <c r="F99" s="37">
        <v>253.45000000000002</v>
      </c>
      <c r="G99" s="38">
        <v>249.55</v>
      </c>
      <c r="H99" s="38">
        <v>242.7</v>
      </c>
      <c r="I99" s="38">
        <v>238.79999999999998</v>
      </c>
      <c r="J99" s="38">
        <v>260.30000000000007</v>
      </c>
      <c r="K99" s="38">
        <v>264.20000000000005</v>
      </c>
      <c r="L99" s="38">
        <v>271.05000000000007</v>
      </c>
      <c r="M99" s="28">
        <v>257.35000000000002</v>
      </c>
      <c r="N99" s="28">
        <v>246.6</v>
      </c>
      <c r="O99" s="39">
        <v>20142000</v>
      </c>
      <c r="P99" s="40">
        <v>1.8291018291018292E-2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2653.5</v>
      </c>
      <c r="F100" s="37">
        <v>2637.2999999999997</v>
      </c>
      <c r="G100" s="38">
        <v>2617.8499999999995</v>
      </c>
      <c r="H100" s="38">
        <v>2582.1999999999998</v>
      </c>
      <c r="I100" s="38">
        <v>2562.7499999999995</v>
      </c>
      <c r="J100" s="38">
        <v>2672.9499999999994</v>
      </c>
      <c r="K100" s="38">
        <v>2692.3999999999992</v>
      </c>
      <c r="L100" s="38">
        <v>2728.0499999999993</v>
      </c>
      <c r="M100" s="28">
        <v>2656.75</v>
      </c>
      <c r="N100" s="28">
        <v>2601.65</v>
      </c>
      <c r="O100" s="39">
        <v>10337100</v>
      </c>
      <c r="P100" s="40">
        <v>-6.0289620954249116E-3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44798</v>
      </c>
      <c r="E101" s="37">
        <v>42682.3</v>
      </c>
      <c r="F101" s="37">
        <v>42337.4</v>
      </c>
      <c r="G101" s="38">
        <v>40230.300000000003</v>
      </c>
      <c r="H101" s="38">
        <v>37778.300000000003</v>
      </c>
      <c r="I101" s="38">
        <v>35671.200000000004</v>
      </c>
      <c r="J101" s="38">
        <v>44789.4</v>
      </c>
      <c r="K101" s="38">
        <v>46896.499999999993</v>
      </c>
      <c r="L101" s="38">
        <v>49348.5</v>
      </c>
      <c r="M101" s="28">
        <v>44444.5</v>
      </c>
      <c r="N101" s="28">
        <v>39885.4</v>
      </c>
      <c r="O101" s="39">
        <v>11025</v>
      </c>
      <c r="P101" s="40">
        <v>-0.27083333333333331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129.1</v>
      </c>
      <c r="F102" s="37">
        <v>127.16666666666667</v>
      </c>
      <c r="G102" s="38">
        <v>124.33333333333334</v>
      </c>
      <c r="H102" s="38">
        <v>119.56666666666668</v>
      </c>
      <c r="I102" s="38">
        <v>116.73333333333335</v>
      </c>
      <c r="J102" s="38">
        <v>131.93333333333334</v>
      </c>
      <c r="K102" s="38">
        <v>134.76666666666668</v>
      </c>
      <c r="L102" s="38">
        <v>139.53333333333333</v>
      </c>
      <c r="M102" s="28">
        <v>130</v>
      </c>
      <c r="N102" s="28">
        <v>122.4</v>
      </c>
      <c r="O102" s="39">
        <v>31736000</v>
      </c>
      <c r="P102" s="40">
        <v>2.9320186818889465E-2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883.45</v>
      </c>
      <c r="F103" s="37">
        <v>883.4666666666667</v>
      </c>
      <c r="G103" s="38">
        <v>879.48333333333335</v>
      </c>
      <c r="H103" s="38">
        <v>875.51666666666665</v>
      </c>
      <c r="I103" s="38">
        <v>871.5333333333333</v>
      </c>
      <c r="J103" s="38">
        <v>887.43333333333339</v>
      </c>
      <c r="K103" s="38">
        <v>891.41666666666674</v>
      </c>
      <c r="L103" s="38">
        <v>895.38333333333344</v>
      </c>
      <c r="M103" s="28">
        <v>887.45</v>
      </c>
      <c r="N103" s="28">
        <v>879.5</v>
      </c>
      <c r="O103" s="39">
        <v>83408875</v>
      </c>
      <c r="P103" s="40">
        <v>5.8176045773296582E-2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1299.6500000000001</v>
      </c>
      <c r="F104" s="37">
        <v>1282.7</v>
      </c>
      <c r="G104" s="38">
        <v>1257.95</v>
      </c>
      <c r="H104" s="38">
        <v>1216.25</v>
      </c>
      <c r="I104" s="38">
        <v>1191.5</v>
      </c>
      <c r="J104" s="38">
        <v>1324.4</v>
      </c>
      <c r="K104" s="38">
        <v>1349.15</v>
      </c>
      <c r="L104" s="38">
        <v>1390.8500000000001</v>
      </c>
      <c r="M104" s="28">
        <v>1307.45</v>
      </c>
      <c r="N104" s="28">
        <v>1241</v>
      </c>
      <c r="O104" s="39">
        <v>3684750</v>
      </c>
      <c r="P104" s="40">
        <v>-9.2187139893984784E-4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577.20000000000005</v>
      </c>
      <c r="F105" s="37">
        <v>572.5</v>
      </c>
      <c r="G105" s="38">
        <v>566</v>
      </c>
      <c r="H105" s="38">
        <v>554.79999999999995</v>
      </c>
      <c r="I105" s="38">
        <v>548.29999999999995</v>
      </c>
      <c r="J105" s="38">
        <v>583.70000000000005</v>
      </c>
      <c r="K105" s="38">
        <v>590.20000000000005</v>
      </c>
      <c r="L105" s="38">
        <v>601.40000000000009</v>
      </c>
      <c r="M105" s="28">
        <v>579</v>
      </c>
      <c r="N105" s="28">
        <v>561.29999999999995</v>
      </c>
      <c r="O105" s="39">
        <v>9288000</v>
      </c>
      <c r="P105" s="40">
        <v>9.6200880482634928E-3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8.9</v>
      </c>
      <c r="F106" s="37">
        <v>8.8666666666666654</v>
      </c>
      <c r="G106" s="38">
        <v>8.7333333333333307</v>
      </c>
      <c r="H106" s="38">
        <v>8.5666666666666647</v>
      </c>
      <c r="I106" s="38">
        <v>8.43333333333333</v>
      </c>
      <c r="J106" s="38">
        <v>9.0333333333333314</v>
      </c>
      <c r="K106" s="38">
        <v>9.1666666666666679</v>
      </c>
      <c r="L106" s="38">
        <v>9.3333333333333321</v>
      </c>
      <c r="M106" s="28">
        <v>9</v>
      </c>
      <c r="N106" s="28">
        <v>8.6999999999999993</v>
      </c>
      <c r="O106" s="39">
        <v>601580000</v>
      </c>
      <c r="P106" s="40">
        <v>-1.1729530818767249E-2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44798</v>
      </c>
      <c r="E107" s="37">
        <v>63.55</v>
      </c>
      <c r="F107" s="37">
        <v>63.733333333333327</v>
      </c>
      <c r="G107" s="38">
        <v>63.11666666666666</v>
      </c>
      <c r="H107" s="38">
        <v>62.68333333333333</v>
      </c>
      <c r="I107" s="38">
        <v>62.066666666666663</v>
      </c>
      <c r="J107" s="38">
        <v>64.166666666666657</v>
      </c>
      <c r="K107" s="38">
        <v>64.783333333333317</v>
      </c>
      <c r="L107" s="38">
        <v>65.216666666666654</v>
      </c>
      <c r="M107" s="28">
        <v>64.349999999999994</v>
      </c>
      <c r="N107" s="28">
        <v>63.3</v>
      </c>
      <c r="O107" s="39">
        <v>120760000</v>
      </c>
      <c r="P107" s="40">
        <v>6.3333333333333332E-3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45.2</v>
      </c>
      <c r="F108" s="37">
        <v>45.333333333333336</v>
      </c>
      <c r="G108" s="38">
        <v>44.916666666666671</v>
      </c>
      <c r="H108" s="38">
        <v>44.633333333333333</v>
      </c>
      <c r="I108" s="38">
        <v>44.216666666666669</v>
      </c>
      <c r="J108" s="38">
        <v>45.616666666666674</v>
      </c>
      <c r="K108" s="38">
        <v>46.033333333333346</v>
      </c>
      <c r="L108" s="38">
        <v>46.316666666666677</v>
      </c>
      <c r="M108" s="28">
        <v>45.75</v>
      </c>
      <c r="N108" s="28">
        <v>45.05</v>
      </c>
      <c r="O108" s="39">
        <v>193980000</v>
      </c>
      <c r="P108" s="40">
        <v>-2.3336605996525941E-2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44798</v>
      </c>
      <c r="E109" s="37">
        <v>172.6</v>
      </c>
      <c r="F109" s="37">
        <v>170.63333333333333</v>
      </c>
      <c r="G109" s="38">
        <v>167.11666666666665</v>
      </c>
      <c r="H109" s="38">
        <v>161.63333333333333</v>
      </c>
      <c r="I109" s="38">
        <v>158.11666666666665</v>
      </c>
      <c r="J109" s="38">
        <v>176.11666666666665</v>
      </c>
      <c r="K109" s="38">
        <v>179.6333333333333</v>
      </c>
      <c r="L109" s="38">
        <v>185.11666666666665</v>
      </c>
      <c r="M109" s="28">
        <v>174.15</v>
      </c>
      <c r="N109" s="28">
        <v>165.15</v>
      </c>
      <c r="O109" s="39">
        <v>57198750</v>
      </c>
      <c r="P109" s="40">
        <v>-1.3197903862327748E-2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439.5</v>
      </c>
      <c r="F110" s="37">
        <v>435.2</v>
      </c>
      <c r="G110" s="38">
        <v>429.5</v>
      </c>
      <c r="H110" s="38">
        <v>419.5</v>
      </c>
      <c r="I110" s="38">
        <v>413.8</v>
      </c>
      <c r="J110" s="38">
        <v>445.2</v>
      </c>
      <c r="K110" s="38">
        <v>450.89999999999992</v>
      </c>
      <c r="L110" s="38">
        <v>460.9</v>
      </c>
      <c r="M110" s="28">
        <v>440.9</v>
      </c>
      <c r="N110" s="28">
        <v>425.2</v>
      </c>
      <c r="O110" s="39">
        <v>15820750</v>
      </c>
      <c r="P110" s="40">
        <v>2.2482893450635387E-2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275.89999999999998</v>
      </c>
      <c r="F111" s="37">
        <v>275.38333333333333</v>
      </c>
      <c r="G111" s="38">
        <v>272.91666666666663</v>
      </c>
      <c r="H111" s="38">
        <v>269.93333333333328</v>
      </c>
      <c r="I111" s="38">
        <v>267.46666666666658</v>
      </c>
      <c r="J111" s="38">
        <v>278.36666666666667</v>
      </c>
      <c r="K111" s="38">
        <v>280.83333333333337</v>
      </c>
      <c r="L111" s="38">
        <v>283.81666666666672</v>
      </c>
      <c r="M111" s="28">
        <v>277.85000000000002</v>
      </c>
      <c r="N111" s="28">
        <v>272.39999999999998</v>
      </c>
      <c r="O111" s="39">
        <v>25962010</v>
      </c>
      <c r="P111" s="40">
        <v>-2.7568544742392287E-2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44798</v>
      </c>
      <c r="E112" s="37">
        <v>191.85</v>
      </c>
      <c r="F112" s="37">
        <v>191.45000000000002</v>
      </c>
      <c r="G112" s="38">
        <v>188.40000000000003</v>
      </c>
      <c r="H112" s="38">
        <v>184.95000000000002</v>
      </c>
      <c r="I112" s="38">
        <v>181.90000000000003</v>
      </c>
      <c r="J112" s="38">
        <v>194.90000000000003</v>
      </c>
      <c r="K112" s="38">
        <v>197.95000000000005</v>
      </c>
      <c r="L112" s="38">
        <v>201.40000000000003</v>
      </c>
      <c r="M112" s="28">
        <v>194.5</v>
      </c>
      <c r="N112" s="28">
        <v>188</v>
      </c>
      <c r="O112" s="39">
        <v>15712200</v>
      </c>
      <c r="P112" s="40">
        <v>3.4759358288770054E-2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4403.6000000000004</v>
      </c>
      <c r="F113" s="37">
        <v>4363.75</v>
      </c>
      <c r="G113" s="38">
        <v>4308.5</v>
      </c>
      <c r="H113" s="38">
        <v>4213.3999999999996</v>
      </c>
      <c r="I113" s="38">
        <v>4158.1499999999996</v>
      </c>
      <c r="J113" s="38">
        <v>4458.8500000000004</v>
      </c>
      <c r="K113" s="38">
        <v>4514.1000000000004</v>
      </c>
      <c r="L113" s="38">
        <v>4609.2000000000007</v>
      </c>
      <c r="M113" s="28">
        <v>4419</v>
      </c>
      <c r="N113" s="28">
        <v>4268.6499999999996</v>
      </c>
      <c r="O113" s="39">
        <v>279450</v>
      </c>
      <c r="P113" s="40">
        <v>4.4282511210762335E-2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2077.5</v>
      </c>
      <c r="F114" s="37">
        <v>2066.5500000000002</v>
      </c>
      <c r="G114" s="38">
        <v>2049.7500000000005</v>
      </c>
      <c r="H114" s="38">
        <v>2022.0000000000002</v>
      </c>
      <c r="I114" s="38">
        <v>2005.2000000000005</v>
      </c>
      <c r="J114" s="38">
        <v>2094.3000000000002</v>
      </c>
      <c r="K114" s="38">
        <v>2111.0999999999995</v>
      </c>
      <c r="L114" s="38">
        <v>2138.8500000000004</v>
      </c>
      <c r="M114" s="28">
        <v>2083.35</v>
      </c>
      <c r="N114" s="28">
        <v>2038.8</v>
      </c>
      <c r="O114" s="39">
        <v>2474700</v>
      </c>
      <c r="P114" s="40">
        <v>5.3625837903717244E-3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1085.45</v>
      </c>
      <c r="F115" s="37">
        <v>1086.5166666666667</v>
      </c>
      <c r="G115" s="38">
        <v>1075.2333333333333</v>
      </c>
      <c r="H115" s="38">
        <v>1065.0166666666667</v>
      </c>
      <c r="I115" s="38">
        <v>1053.7333333333333</v>
      </c>
      <c r="J115" s="38">
        <v>1096.7333333333333</v>
      </c>
      <c r="K115" s="38">
        <v>1108.0166666666667</v>
      </c>
      <c r="L115" s="38">
        <v>1118.2333333333333</v>
      </c>
      <c r="M115" s="28">
        <v>1097.8</v>
      </c>
      <c r="N115" s="28">
        <v>1076.3</v>
      </c>
      <c r="O115" s="39">
        <v>26151300</v>
      </c>
      <c r="P115" s="40">
        <v>-3.452286018075492E-2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196.65</v>
      </c>
      <c r="F116" s="37">
        <v>196.81666666666669</v>
      </c>
      <c r="G116" s="38">
        <v>195.13333333333338</v>
      </c>
      <c r="H116" s="38">
        <v>193.6166666666667</v>
      </c>
      <c r="I116" s="38">
        <v>191.93333333333339</v>
      </c>
      <c r="J116" s="38">
        <v>198.33333333333337</v>
      </c>
      <c r="K116" s="38">
        <v>200.01666666666671</v>
      </c>
      <c r="L116" s="38">
        <v>201.53333333333336</v>
      </c>
      <c r="M116" s="28">
        <v>198.5</v>
      </c>
      <c r="N116" s="28">
        <v>195.3</v>
      </c>
      <c r="O116" s="39">
        <v>23436000</v>
      </c>
      <c r="P116" s="40">
        <v>3.4994435513787558E-2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1601.1</v>
      </c>
      <c r="F117" s="37">
        <v>1602.3666666666668</v>
      </c>
      <c r="G117" s="38">
        <v>1593.2333333333336</v>
      </c>
      <c r="H117" s="38">
        <v>1585.3666666666668</v>
      </c>
      <c r="I117" s="38">
        <v>1576.2333333333336</v>
      </c>
      <c r="J117" s="38">
        <v>1610.2333333333336</v>
      </c>
      <c r="K117" s="38">
        <v>1619.3666666666668</v>
      </c>
      <c r="L117" s="38">
        <v>1627.2333333333336</v>
      </c>
      <c r="M117" s="28">
        <v>1611.5</v>
      </c>
      <c r="N117" s="28">
        <v>1594.5</v>
      </c>
      <c r="O117" s="39">
        <v>36724800</v>
      </c>
      <c r="P117" s="40">
        <v>-2.2170057381324989E-3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44798</v>
      </c>
      <c r="E118" s="37">
        <v>634</v>
      </c>
      <c r="F118" s="37">
        <v>629.5333333333333</v>
      </c>
      <c r="G118" s="38">
        <v>615.81666666666661</v>
      </c>
      <c r="H118" s="38">
        <v>597.63333333333333</v>
      </c>
      <c r="I118" s="38">
        <v>583.91666666666663</v>
      </c>
      <c r="J118" s="38">
        <v>647.71666666666658</v>
      </c>
      <c r="K118" s="38">
        <v>661.43333333333328</v>
      </c>
      <c r="L118" s="38">
        <v>679.61666666666656</v>
      </c>
      <c r="M118" s="28">
        <v>643.25</v>
      </c>
      <c r="N118" s="28">
        <v>611.35</v>
      </c>
      <c r="O118" s="39">
        <v>2059500</v>
      </c>
      <c r="P118" s="40">
        <v>2.9218407596785976E-3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73.5</v>
      </c>
      <c r="F119" s="37">
        <v>72.86666666666666</v>
      </c>
      <c r="G119" s="38">
        <v>72.133333333333326</v>
      </c>
      <c r="H119" s="38">
        <v>70.766666666666666</v>
      </c>
      <c r="I119" s="38">
        <v>70.033333333333331</v>
      </c>
      <c r="J119" s="38">
        <v>74.23333333333332</v>
      </c>
      <c r="K119" s="38">
        <v>74.96666666666664</v>
      </c>
      <c r="L119" s="38">
        <v>76.333333333333314</v>
      </c>
      <c r="M119" s="28">
        <v>73.599999999999994</v>
      </c>
      <c r="N119" s="28">
        <v>71.5</v>
      </c>
      <c r="O119" s="39">
        <v>86219250</v>
      </c>
      <c r="P119" s="40">
        <v>2.7061556329849013E-2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918.6</v>
      </c>
      <c r="F120" s="37">
        <v>919.31666666666661</v>
      </c>
      <c r="G120" s="38">
        <v>909.23333333333323</v>
      </c>
      <c r="H120" s="38">
        <v>899.86666666666667</v>
      </c>
      <c r="I120" s="38">
        <v>889.7833333333333</v>
      </c>
      <c r="J120" s="38">
        <v>928.68333333333317</v>
      </c>
      <c r="K120" s="38">
        <v>938.76666666666665</v>
      </c>
      <c r="L120" s="38">
        <v>948.1333333333331</v>
      </c>
      <c r="M120" s="28">
        <v>929.4</v>
      </c>
      <c r="N120" s="28">
        <v>909.95</v>
      </c>
      <c r="O120" s="39">
        <v>1805050</v>
      </c>
      <c r="P120" s="40">
        <v>3.2725920416511713E-2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664.15</v>
      </c>
      <c r="F121" s="37">
        <v>663.11666666666667</v>
      </c>
      <c r="G121" s="38">
        <v>659.23333333333335</v>
      </c>
      <c r="H121" s="38">
        <v>654.31666666666672</v>
      </c>
      <c r="I121" s="38">
        <v>650.43333333333339</v>
      </c>
      <c r="J121" s="38">
        <v>668.0333333333333</v>
      </c>
      <c r="K121" s="38">
        <v>671.91666666666674</v>
      </c>
      <c r="L121" s="38">
        <v>676.83333333333326</v>
      </c>
      <c r="M121" s="28">
        <v>667</v>
      </c>
      <c r="N121" s="28">
        <v>658.2</v>
      </c>
      <c r="O121" s="39">
        <v>16406250</v>
      </c>
      <c r="P121" s="40">
        <v>1.9772350772190458E-3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311</v>
      </c>
      <c r="F122" s="37">
        <v>310.68333333333334</v>
      </c>
      <c r="G122" s="38">
        <v>309.41666666666669</v>
      </c>
      <c r="H122" s="38">
        <v>307.83333333333337</v>
      </c>
      <c r="I122" s="38">
        <v>306.56666666666672</v>
      </c>
      <c r="J122" s="38">
        <v>312.26666666666665</v>
      </c>
      <c r="K122" s="38">
        <v>313.5333333333333</v>
      </c>
      <c r="L122" s="38">
        <v>315.11666666666662</v>
      </c>
      <c r="M122" s="28">
        <v>311.95</v>
      </c>
      <c r="N122" s="28">
        <v>309.10000000000002</v>
      </c>
      <c r="O122" s="39">
        <v>77030400</v>
      </c>
      <c r="P122" s="40">
        <v>-9.0156848215388417E-3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411.1</v>
      </c>
      <c r="F123" s="37">
        <v>408.23333333333335</v>
      </c>
      <c r="G123" s="38">
        <v>402.4666666666667</v>
      </c>
      <c r="H123" s="38">
        <v>393.83333333333337</v>
      </c>
      <c r="I123" s="38">
        <v>388.06666666666672</v>
      </c>
      <c r="J123" s="38">
        <v>416.86666666666667</v>
      </c>
      <c r="K123" s="38">
        <v>422.63333333333333</v>
      </c>
      <c r="L123" s="38">
        <v>431.26666666666665</v>
      </c>
      <c r="M123" s="28">
        <v>414</v>
      </c>
      <c r="N123" s="28">
        <v>399.6</v>
      </c>
      <c r="O123" s="39">
        <v>33391250</v>
      </c>
      <c r="P123" s="40">
        <v>-1.0959309859676403E-2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44798</v>
      </c>
      <c r="E124" s="37">
        <v>2657.4</v>
      </c>
      <c r="F124" s="37">
        <v>2660.3833333333332</v>
      </c>
      <c r="G124" s="38">
        <v>2612.1166666666663</v>
      </c>
      <c r="H124" s="38">
        <v>2566.833333333333</v>
      </c>
      <c r="I124" s="38">
        <v>2518.5666666666662</v>
      </c>
      <c r="J124" s="38">
        <v>2705.6666666666665</v>
      </c>
      <c r="K124" s="38">
        <v>2753.9333333333329</v>
      </c>
      <c r="L124" s="38">
        <v>2799.2166666666667</v>
      </c>
      <c r="M124" s="28">
        <v>2708.65</v>
      </c>
      <c r="N124" s="28">
        <v>2615.1</v>
      </c>
      <c r="O124" s="39">
        <v>486000</v>
      </c>
      <c r="P124" s="40">
        <v>-8.7752229000469265E-2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674.8</v>
      </c>
      <c r="F125" s="37">
        <v>675.83333333333337</v>
      </c>
      <c r="G125" s="38">
        <v>669.9666666666667</v>
      </c>
      <c r="H125" s="38">
        <v>665.13333333333333</v>
      </c>
      <c r="I125" s="38">
        <v>659.26666666666665</v>
      </c>
      <c r="J125" s="38">
        <v>680.66666666666674</v>
      </c>
      <c r="K125" s="38">
        <v>686.5333333333333</v>
      </c>
      <c r="L125" s="38">
        <v>691.36666666666679</v>
      </c>
      <c r="M125" s="28">
        <v>681.7</v>
      </c>
      <c r="N125" s="28">
        <v>671</v>
      </c>
      <c r="O125" s="39">
        <v>38599200</v>
      </c>
      <c r="P125" s="40">
        <v>-2.7118990098336113E-2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586.5</v>
      </c>
      <c r="F126" s="37">
        <v>581.73333333333335</v>
      </c>
      <c r="G126" s="38">
        <v>576.06666666666672</v>
      </c>
      <c r="H126" s="38">
        <v>565.63333333333333</v>
      </c>
      <c r="I126" s="38">
        <v>559.9666666666667</v>
      </c>
      <c r="J126" s="38">
        <v>592.16666666666674</v>
      </c>
      <c r="K126" s="38">
        <v>597.83333333333326</v>
      </c>
      <c r="L126" s="38">
        <v>608.26666666666677</v>
      </c>
      <c r="M126" s="28">
        <v>587.4</v>
      </c>
      <c r="N126" s="28">
        <v>571.29999999999995</v>
      </c>
      <c r="O126" s="39">
        <v>12498750</v>
      </c>
      <c r="P126" s="40">
        <v>-1.7297297297297298E-2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1851.15</v>
      </c>
      <c r="F127" s="37">
        <v>1855.0666666666666</v>
      </c>
      <c r="G127" s="38">
        <v>1841.6333333333332</v>
      </c>
      <c r="H127" s="38">
        <v>1832.1166666666666</v>
      </c>
      <c r="I127" s="38">
        <v>1818.6833333333332</v>
      </c>
      <c r="J127" s="38">
        <v>1864.5833333333333</v>
      </c>
      <c r="K127" s="38">
        <v>1878.0166666666667</v>
      </c>
      <c r="L127" s="38">
        <v>1887.5333333333333</v>
      </c>
      <c r="M127" s="28">
        <v>1868.5</v>
      </c>
      <c r="N127" s="28">
        <v>1845.55</v>
      </c>
      <c r="O127" s="39">
        <v>18080800</v>
      </c>
      <c r="P127" s="40">
        <v>7.6686432743323374E-3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78.05</v>
      </c>
      <c r="F128" s="37">
        <v>77.666666666666671</v>
      </c>
      <c r="G128" s="38">
        <v>76.583333333333343</v>
      </c>
      <c r="H128" s="38">
        <v>75.116666666666674</v>
      </c>
      <c r="I128" s="38">
        <v>74.033333333333346</v>
      </c>
      <c r="J128" s="38">
        <v>79.13333333333334</v>
      </c>
      <c r="K128" s="38">
        <v>80.216666666666683</v>
      </c>
      <c r="L128" s="38">
        <v>81.683333333333337</v>
      </c>
      <c r="M128" s="28">
        <v>78.75</v>
      </c>
      <c r="N128" s="28">
        <v>76.2</v>
      </c>
      <c r="O128" s="39">
        <v>52937168</v>
      </c>
      <c r="P128" s="40">
        <v>3.8151907595379772E-2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2438.65</v>
      </c>
      <c r="F129" s="37">
        <v>2414.65</v>
      </c>
      <c r="G129" s="38">
        <v>2384.15</v>
      </c>
      <c r="H129" s="38">
        <v>2329.65</v>
      </c>
      <c r="I129" s="38">
        <v>2299.15</v>
      </c>
      <c r="J129" s="38">
        <v>2469.15</v>
      </c>
      <c r="K129" s="38">
        <v>2499.65</v>
      </c>
      <c r="L129" s="38">
        <v>2554.15</v>
      </c>
      <c r="M129" s="28">
        <v>2445.15</v>
      </c>
      <c r="N129" s="28">
        <v>2360.15</v>
      </c>
      <c r="O129" s="39">
        <v>1256500</v>
      </c>
      <c r="P129" s="40">
        <v>3.9288668320926388E-2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577.95000000000005</v>
      </c>
      <c r="F130" s="37">
        <v>575.65</v>
      </c>
      <c r="G130" s="38">
        <v>571.79999999999995</v>
      </c>
      <c r="H130" s="38">
        <v>565.65</v>
      </c>
      <c r="I130" s="38">
        <v>561.79999999999995</v>
      </c>
      <c r="J130" s="38">
        <v>581.79999999999995</v>
      </c>
      <c r="K130" s="38">
        <v>585.65000000000009</v>
      </c>
      <c r="L130" s="38">
        <v>591.79999999999995</v>
      </c>
      <c r="M130" s="28">
        <v>579.5</v>
      </c>
      <c r="N130" s="28">
        <v>569.5</v>
      </c>
      <c r="O130" s="39">
        <v>5778900</v>
      </c>
      <c r="P130" s="40">
        <v>9.4324791699418337E-3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395</v>
      </c>
      <c r="F131" s="37">
        <v>392.5333333333333</v>
      </c>
      <c r="G131" s="38">
        <v>389.36666666666662</v>
      </c>
      <c r="H131" s="38">
        <v>383.73333333333329</v>
      </c>
      <c r="I131" s="38">
        <v>380.56666666666661</v>
      </c>
      <c r="J131" s="38">
        <v>398.16666666666663</v>
      </c>
      <c r="K131" s="38">
        <v>401.33333333333337</v>
      </c>
      <c r="L131" s="38">
        <v>406.96666666666664</v>
      </c>
      <c r="M131" s="28">
        <v>395.7</v>
      </c>
      <c r="N131" s="28">
        <v>386.9</v>
      </c>
      <c r="O131" s="39">
        <v>14660000</v>
      </c>
      <c r="P131" s="40">
        <v>-2.3138696066421667E-3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1856.5</v>
      </c>
      <c r="F132" s="37">
        <v>1856.3</v>
      </c>
      <c r="G132" s="38">
        <v>1847.3</v>
      </c>
      <c r="H132" s="38">
        <v>1838.1</v>
      </c>
      <c r="I132" s="38">
        <v>1829.1</v>
      </c>
      <c r="J132" s="38">
        <v>1865.5</v>
      </c>
      <c r="K132" s="38">
        <v>1874.5</v>
      </c>
      <c r="L132" s="38">
        <v>1883.7</v>
      </c>
      <c r="M132" s="28">
        <v>1865.3</v>
      </c>
      <c r="N132" s="28">
        <v>1847.1</v>
      </c>
      <c r="O132" s="39">
        <v>9592800</v>
      </c>
      <c r="P132" s="40">
        <v>1.215497594327678E-2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4908.6000000000004</v>
      </c>
      <c r="F133" s="37">
        <v>4924.5333333333338</v>
      </c>
      <c r="G133" s="38">
        <v>4871.0666666666675</v>
      </c>
      <c r="H133" s="38">
        <v>4833.5333333333338</v>
      </c>
      <c r="I133" s="38">
        <v>4780.0666666666675</v>
      </c>
      <c r="J133" s="38">
        <v>4962.0666666666675</v>
      </c>
      <c r="K133" s="38">
        <v>5015.5333333333328</v>
      </c>
      <c r="L133" s="38">
        <v>5053.0666666666675</v>
      </c>
      <c r="M133" s="28">
        <v>4978</v>
      </c>
      <c r="N133" s="28">
        <v>4887</v>
      </c>
      <c r="O133" s="39">
        <v>1433400</v>
      </c>
      <c r="P133" s="40">
        <v>2.3674343867166579E-2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3693.25</v>
      </c>
      <c r="F134" s="37">
        <v>3684.4</v>
      </c>
      <c r="G134" s="38">
        <v>3662.55</v>
      </c>
      <c r="H134" s="38">
        <v>3631.85</v>
      </c>
      <c r="I134" s="38">
        <v>3610</v>
      </c>
      <c r="J134" s="38">
        <v>3715.1000000000004</v>
      </c>
      <c r="K134" s="38">
        <v>3736.95</v>
      </c>
      <c r="L134" s="38">
        <v>3767.6500000000005</v>
      </c>
      <c r="M134" s="28">
        <v>3706.25</v>
      </c>
      <c r="N134" s="28">
        <v>3653.7</v>
      </c>
      <c r="O134" s="39">
        <v>976800</v>
      </c>
      <c r="P134" s="40">
        <v>-6.4547021643363345E-2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685.3</v>
      </c>
      <c r="F135" s="37">
        <v>684.43333333333339</v>
      </c>
      <c r="G135" s="38">
        <v>676.86666666666679</v>
      </c>
      <c r="H135" s="38">
        <v>668.43333333333339</v>
      </c>
      <c r="I135" s="38">
        <v>660.86666666666679</v>
      </c>
      <c r="J135" s="38">
        <v>692.86666666666679</v>
      </c>
      <c r="K135" s="38">
        <v>700.43333333333339</v>
      </c>
      <c r="L135" s="38">
        <v>708.86666666666679</v>
      </c>
      <c r="M135" s="28">
        <v>692</v>
      </c>
      <c r="N135" s="28">
        <v>676</v>
      </c>
      <c r="O135" s="39">
        <v>9622000</v>
      </c>
      <c r="P135" s="40">
        <v>8.8417329796640137E-4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1291.3</v>
      </c>
      <c r="F136" s="37">
        <v>1290.9666666666665</v>
      </c>
      <c r="G136" s="38">
        <v>1280.633333333333</v>
      </c>
      <c r="H136" s="38">
        <v>1269.9666666666665</v>
      </c>
      <c r="I136" s="38">
        <v>1259.633333333333</v>
      </c>
      <c r="J136" s="38">
        <v>1301.633333333333</v>
      </c>
      <c r="K136" s="38">
        <v>1311.9666666666665</v>
      </c>
      <c r="L136" s="38">
        <v>1322.633333333333</v>
      </c>
      <c r="M136" s="28">
        <v>1301.3</v>
      </c>
      <c r="N136" s="28">
        <v>1280.3</v>
      </c>
      <c r="O136" s="39">
        <v>12895400</v>
      </c>
      <c r="P136" s="40">
        <v>2.2762602709304906E-2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198.45</v>
      </c>
      <c r="F137" s="37">
        <v>197.93333333333331</v>
      </c>
      <c r="G137" s="38">
        <v>196.91666666666663</v>
      </c>
      <c r="H137" s="38">
        <v>195.38333333333333</v>
      </c>
      <c r="I137" s="38">
        <v>194.36666666666665</v>
      </c>
      <c r="J137" s="38">
        <v>199.46666666666661</v>
      </c>
      <c r="K137" s="38">
        <v>200.48333333333332</v>
      </c>
      <c r="L137" s="38">
        <v>202.01666666666659</v>
      </c>
      <c r="M137" s="28">
        <v>198.95</v>
      </c>
      <c r="N137" s="28">
        <v>196.4</v>
      </c>
      <c r="O137" s="39">
        <v>26172000</v>
      </c>
      <c r="P137" s="40">
        <v>-4.1037666715521032E-2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106.05</v>
      </c>
      <c r="F138" s="37">
        <v>106.11666666666667</v>
      </c>
      <c r="G138" s="38">
        <v>101.93333333333335</v>
      </c>
      <c r="H138" s="38">
        <v>97.816666666666677</v>
      </c>
      <c r="I138" s="38">
        <v>93.633333333333354</v>
      </c>
      <c r="J138" s="38">
        <v>110.23333333333335</v>
      </c>
      <c r="K138" s="38">
        <v>114.41666666666669</v>
      </c>
      <c r="L138" s="38">
        <v>118.53333333333335</v>
      </c>
      <c r="M138" s="28">
        <v>110.3</v>
      </c>
      <c r="N138" s="28">
        <v>102</v>
      </c>
      <c r="O138" s="39">
        <v>32058000</v>
      </c>
      <c r="P138" s="40">
        <v>2.8153153153153152E-3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513.85</v>
      </c>
      <c r="F139" s="37">
        <v>515.30000000000007</v>
      </c>
      <c r="G139" s="38">
        <v>507.80000000000018</v>
      </c>
      <c r="H139" s="38">
        <v>501.75000000000011</v>
      </c>
      <c r="I139" s="38">
        <v>494.25000000000023</v>
      </c>
      <c r="J139" s="38">
        <v>521.35000000000014</v>
      </c>
      <c r="K139" s="38">
        <v>528.84999999999991</v>
      </c>
      <c r="L139" s="38">
        <v>534.90000000000009</v>
      </c>
      <c r="M139" s="28">
        <v>522.79999999999995</v>
      </c>
      <c r="N139" s="28">
        <v>509.25</v>
      </c>
      <c r="O139" s="39">
        <v>9578400</v>
      </c>
      <c r="P139" s="40">
        <v>-1.2373174956693888E-2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9041.75</v>
      </c>
      <c r="F140" s="37">
        <v>8952.4166666666661</v>
      </c>
      <c r="G140" s="38">
        <v>8829.9333333333325</v>
      </c>
      <c r="H140" s="38">
        <v>8618.1166666666668</v>
      </c>
      <c r="I140" s="38">
        <v>8495.6333333333332</v>
      </c>
      <c r="J140" s="38">
        <v>9164.2333333333318</v>
      </c>
      <c r="K140" s="38">
        <v>9286.7166666666653</v>
      </c>
      <c r="L140" s="38">
        <v>9498.533333333331</v>
      </c>
      <c r="M140" s="28">
        <v>9074.9</v>
      </c>
      <c r="N140" s="28">
        <v>8740.6</v>
      </c>
      <c r="O140" s="39">
        <v>4212900</v>
      </c>
      <c r="P140" s="40">
        <v>3.5975999606550929E-2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813.5</v>
      </c>
      <c r="F141" s="37">
        <v>806.41666666666663</v>
      </c>
      <c r="G141" s="38">
        <v>797.23333333333323</v>
      </c>
      <c r="H141" s="38">
        <v>780.96666666666658</v>
      </c>
      <c r="I141" s="38">
        <v>771.78333333333319</v>
      </c>
      <c r="J141" s="38">
        <v>822.68333333333328</v>
      </c>
      <c r="K141" s="38">
        <v>831.86666666666667</v>
      </c>
      <c r="L141" s="38">
        <v>848.13333333333333</v>
      </c>
      <c r="M141" s="28">
        <v>815.6</v>
      </c>
      <c r="N141" s="28">
        <v>790.15</v>
      </c>
      <c r="O141" s="39">
        <v>15270625</v>
      </c>
      <c r="P141" s="40">
        <v>1.1509004346926102E-2</v>
      </c>
    </row>
    <row r="142" spans="1:16" ht="12.75" customHeight="1">
      <c r="A142" s="28">
        <v>132</v>
      </c>
      <c r="B142" s="29" t="s">
        <v>44</v>
      </c>
      <c r="C142" s="30" t="s">
        <v>434</v>
      </c>
      <c r="D142" s="31">
        <v>44798</v>
      </c>
      <c r="E142" s="37">
        <v>1319.9</v>
      </c>
      <c r="F142" s="37">
        <v>1327.7666666666667</v>
      </c>
      <c r="G142" s="38">
        <v>1302.1333333333332</v>
      </c>
      <c r="H142" s="38">
        <v>1284.3666666666666</v>
      </c>
      <c r="I142" s="38">
        <v>1258.7333333333331</v>
      </c>
      <c r="J142" s="38">
        <v>1345.5333333333333</v>
      </c>
      <c r="K142" s="38">
        <v>1371.166666666667</v>
      </c>
      <c r="L142" s="38">
        <v>1388.9333333333334</v>
      </c>
      <c r="M142" s="28">
        <v>1353.4</v>
      </c>
      <c r="N142" s="28">
        <v>1310</v>
      </c>
      <c r="O142" s="39">
        <v>3226400</v>
      </c>
      <c r="P142" s="40">
        <v>4.2522941708672615E-2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1449.9</v>
      </c>
      <c r="F143" s="37">
        <v>1460.95</v>
      </c>
      <c r="G143" s="38">
        <v>1424.3500000000001</v>
      </c>
      <c r="H143" s="38">
        <v>1398.8000000000002</v>
      </c>
      <c r="I143" s="38">
        <v>1362.2000000000003</v>
      </c>
      <c r="J143" s="38">
        <v>1486.5</v>
      </c>
      <c r="K143" s="38">
        <v>1523.1</v>
      </c>
      <c r="L143" s="38">
        <v>1548.6499999999999</v>
      </c>
      <c r="M143" s="28">
        <v>1497.55</v>
      </c>
      <c r="N143" s="28">
        <v>1435.4</v>
      </c>
      <c r="O143" s="39">
        <v>941400</v>
      </c>
      <c r="P143" s="40">
        <v>0.11434659090909091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817.35</v>
      </c>
      <c r="F144" s="37">
        <v>813.4666666666667</v>
      </c>
      <c r="G144" s="38">
        <v>803.98333333333335</v>
      </c>
      <c r="H144" s="38">
        <v>790.61666666666667</v>
      </c>
      <c r="I144" s="38">
        <v>781.13333333333333</v>
      </c>
      <c r="J144" s="38">
        <v>826.83333333333337</v>
      </c>
      <c r="K144" s="38">
        <v>836.31666666666672</v>
      </c>
      <c r="L144" s="38">
        <v>849.68333333333339</v>
      </c>
      <c r="M144" s="28">
        <v>822.95</v>
      </c>
      <c r="N144" s="28">
        <v>800.1</v>
      </c>
      <c r="O144" s="39">
        <v>1970150</v>
      </c>
      <c r="P144" s="40">
        <v>1.6523463317911435E-3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923.75</v>
      </c>
      <c r="F145" s="37">
        <v>914.13333333333333</v>
      </c>
      <c r="G145" s="38">
        <v>901.56666666666661</v>
      </c>
      <c r="H145" s="38">
        <v>879.38333333333333</v>
      </c>
      <c r="I145" s="38">
        <v>866.81666666666661</v>
      </c>
      <c r="J145" s="38">
        <v>936.31666666666661</v>
      </c>
      <c r="K145" s="38">
        <v>948.88333333333344</v>
      </c>
      <c r="L145" s="38">
        <v>971.06666666666661</v>
      </c>
      <c r="M145" s="28">
        <v>926.7</v>
      </c>
      <c r="N145" s="28">
        <v>891.95</v>
      </c>
      <c r="O145" s="39">
        <v>3318400</v>
      </c>
      <c r="P145" s="40">
        <v>-3.363767419509851E-3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3542.65</v>
      </c>
      <c r="F146" s="37">
        <v>3550.1666666666665</v>
      </c>
      <c r="G146" s="38">
        <v>3515.333333333333</v>
      </c>
      <c r="H146" s="38">
        <v>3488.0166666666664</v>
      </c>
      <c r="I146" s="38">
        <v>3453.1833333333329</v>
      </c>
      <c r="J146" s="38">
        <v>3577.4833333333331</v>
      </c>
      <c r="K146" s="38">
        <v>3612.3166666666662</v>
      </c>
      <c r="L146" s="38">
        <v>3639.6333333333332</v>
      </c>
      <c r="M146" s="28">
        <v>3585</v>
      </c>
      <c r="N146" s="28">
        <v>3522.85</v>
      </c>
      <c r="O146" s="39">
        <v>2855600</v>
      </c>
      <c r="P146" s="40">
        <v>1.8243053606511366E-3</v>
      </c>
    </row>
    <row r="147" spans="1:16" ht="12.75" customHeight="1">
      <c r="A147" s="28">
        <v>137</v>
      </c>
      <c r="B147" s="29" t="s">
        <v>49</v>
      </c>
      <c r="C147" s="30" t="s">
        <v>834</v>
      </c>
      <c r="D147" s="31">
        <v>44798</v>
      </c>
      <c r="E147" s="37">
        <v>128.85</v>
      </c>
      <c r="F147" s="37">
        <v>127.28333333333332</v>
      </c>
      <c r="G147" s="38">
        <v>125.01666666666662</v>
      </c>
      <c r="H147" s="38">
        <v>121.18333333333331</v>
      </c>
      <c r="I147" s="38">
        <v>118.91666666666661</v>
      </c>
      <c r="J147" s="38">
        <v>131.11666666666662</v>
      </c>
      <c r="K147" s="38">
        <v>133.38333333333333</v>
      </c>
      <c r="L147" s="38">
        <v>137.21666666666664</v>
      </c>
      <c r="M147" s="28">
        <v>129.55000000000001</v>
      </c>
      <c r="N147" s="28">
        <v>123.45</v>
      </c>
      <c r="O147" s="39">
        <v>46453500</v>
      </c>
      <c r="P147" s="40">
        <v>-6.2142273098937037E-2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2364.25</v>
      </c>
      <c r="F148" s="37">
        <v>2373.9500000000003</v>
      </c>
      <c r="G148" s="38">
        <v>2342.9500000000007</v>
      </c>
      <c r="H148" s="38">
        <v>2321.6500000000005</v>
      </c>
      <c r="I148" s="38">
        <v>2290.650000000001</v>
      </c>
      <c r="J148" s="38">
        <v>2395.2500000000005</v>
      </c>
      <c r="K148" s="38">
        <v>2426.2499999999995</v>
      </c>
      <c r="L148" s="38">
        <v>2447.5500000000002</v>
      </c>
      <c r="M148" s="28">
        <v>2404.9499999999998</v>
      </c>
      <c r="N148" s="28">
        <v>2352.65</v>
      </c>
      <c r="O148" s="39">
        <v>2183125</v>
      </c>
      <c r="P148" s="40">
        <v>6.697869593285991E-3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86946.55</v>
      </c>
      <c r="F149" s="37">
        <v>85997.05</v>
      </c>
      <c r="G149" s="38">
        <v>84349.450000000012</v>
      </c>
      <c r="H149" s="38">
        <v>81752.350000000006</v>
      </c>
      <c r="I149" s="38">
        <v>80104.750000000015</v>
      </c>
      <c r="J149" s="38">
        <v>88594.150000000009</v>
      </c>
      <c r="K149" s="38">
        <v>90241.750000000015</v>
      </c>
      <c r="L149" s="38">
        <v>92838.85</v>
      </c>
      <c r="M149" s="28">
        <v>87644.65</v>
      </c>
      <c r="N149" s="28">
        <v>83399.95</v>
      </c>
      <c r="O149" s="39">
        <v>84190</v>
      </c>
      <c r="P149" s="40">
        <v>-3.8048446069469832E-2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1042.3499999999999</v>
      </c>
      <c r="F150" s="37">
        <v>1046.0333333333333</v>
      </c>
      <c r="G150" s="38">
        <v>1003.0666666666666</v>
      </c>
      <c r="H150" s="38">
        <v>963.7833333333333</v>
      </c>
      <c r="I150" s="38">
        <v>920.81666666666661</v>
      </c>
      <c r="J150" s="38">
        <v>1085.3166666666666</v>
      </c>
      <c r="K150" s="38">
        <v>1128.2833333333333</v>
      </c>
      <c r="L150" s="38">
        <v>1167.5666666666666</v>
      </c>
      <c r="M150" s="28">
        <v>1089</v>
      </c>
      <c r="N150" s="28">
        <v>1006.75</v>
      </c>
      <c r="O150" s="39">
        <v>6529125</v>
      </c>
      <c r="P150" s="40">
        <v>0.228809372573929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315.35000000000002</v>
      </c>
      <c r="F151" s="37">
        <v>317.15000000000003</v>
      </c>
      <c r="G151" s="38">
        <v>306.90000000000009</v>
      </c>
      <c r="H151" s="38">
        <v>298.45000000000005</v>
      </c>
      <c r="I151" s="38">
        <v>288.2000000000001</v>
      </c>
      <c r="J151" s="38">
        <v>325.60000000000008</v>
      </c>
      <c r="K151" s="38">
        <v>335.84999999999997</v>
      </c>
      <c r="L151" s="38">
        <v>344.30000000000007</v>
      </c>
      <c r="M151" s="28">
        <v>327.39999999999998</v>
      </c>
      <c r="N151" s="28">
        <v>308.7</v>
      </c>
      <c r="O151" s="39">
        <v>2561600</v>
      </c>
      <c r="P151" s="40">
        <v>0.11257817929117443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79.45</v>
      </c>
      <c r="F152" s="37">
        <v>79.033333333333331</v>
      </c>
      <c r="G152" s="38">
        <v>78.016666666666666</v>
      </c>
      <c r="H152" s="38">
        <v>76.583333333333329</v>
      </c>
      <c r="I152" s="38">
        <v>75.566666666666663</v>
      </c>
      <c r="J152" s="38">
        <v>80.466666666666669</v>
      </c>
      <c r="K152" s="38">
        <v>81.48333333333332</v>
      </c>
      <c r="L152" s="38">
        <v>82.916666666666671</v>
      </c>
      <c r="M152" s="28">
        <v>80.05</v>
      </c>
      <c r="N152" s="28">
        <v>77.599999999999994</v>
      </c>
      <c r="O152" s="39">
        <v>60018500</v>
      </c>
      <c r="P152" s="40">
        <v>-2.6538912249258979E-2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4442.8999999999996</v>
      </c>
      <c r="F153" s="37">
        <v>4444.4000000000005</v>
      </c>
      <c r="G153" s="38">
        <v>4389.8000000000011</v>
      </c>
      <c r="H153" s="38">
        <v>4336.7000000000007</v>
      </c>
      <c r="I153" s="38">
        <v>4282.1000000000013</v>
      </c>
      <c r="J153" s="38">
        <v>4497.5000000000009</v>
      </c>
      <c r="K153" s="38">
        <v>4552.1000000000013</v>
      </c>
      <c r="L153" s="38">
        <v>4605.2000000000007</v>
      </c>
      <c r="M153" s="28">
        <v>4499</v>
      </c>
      <c r="N153" s="28">
        <v>4391.3</v>
      </c>
      <c r="O153" s="39">
        <v>1690000</v>
      </c>
      <c r="P153" s="40">
        <v>2.2194273877339647E-4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4421.8</v>
      </c>
      <c r="F154" s="37">
        <v>4431.3166666666666</v>
      </c>
      <c r="G154" s="38">
        <v>4389.3833333333332</v>
      </c>
      <c r="H154" s="38">
        <v>4356.9666666666662</v>
      </c>
      <c r="I154" s="38">
        <v>4315.0333333333328</v>
      </c>
      <c r="J154" s="38">
        <v>4463.7333333333336</v>
      </c>
      <c r="K154" s="38">
        <v>4505.6666666666661</v>
      </c>
      <c r="L154" s="38">
        <v>4538.0833333333339</v>
      </c>
      <c r="M154" s="28">
        <v>4473.25</v>
      </c>
      <c r="N154" s="28">
        <v>4398.8999999999996</v>
      </c>
      <c r="O154" s="39">
        <v>626400</v>
      </c>
      <c r="P154" s="40">
        <v>6.5075921908893707E-3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19763.650000000001</v>
      </c>
      <c r="F155" s="37">
        <v>19757.883333333335</v>
      </c>
      <c r="G155" s="38">
        <v>19594.116666666669</v>
      </c>
      <c r="H155" s="38">
        <v>19424.583333333332</v>
      </c>
      <c r="I155" s="38">
        <v>19260.816666666666</v>
      </c>
      <c r="J155" s="38">
        <v>19927.416666666672</v>
      </c>
      <c r="K155" s="38">
        <v>20091.183333333342</v>
      </c>
      <c r="L155" s="38">
        <v>20260.716666666674</v>
      </c>
      <c r="M155" s="28">
        <v>19921.650000000001</v>
      </c>
      <c r="N155" s="28">
        <v>19588.349999999999</v>
      </c>
      <c r="O155" s="39">
        <v>400320</v>
      </c>
      <c r="P155" s="40">
        <v>-2.7899561578318055E-3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117.5</v>
      </c>
      <c r="F156" s="37">
        <v>117.10000000000001</v>
      </c>
      <c r="G156" s="38">
        <v>115.65000000000002</v>
      </c>
      <c r="H156" s="38">
        <v>113.80000000000001</v>
      </c>
      <c r="I156" s="38">
        <v>112.35000000000002</v>
      </c>
      <c r="J156" s="38">
        <v>118.95000000000002</v>
      </c>
      <c r="K156" s="38">
        <v>120.4</v>
      </c>
      <c r="L156" s="38">
        <v>122.25000000000001</v>
      </c>
      <c r="M156" s="28">
        <v>118.55</v>
      </c>
      <c r="N156" s="28">
        <v>115.25</v>
      </c>
      <c r="O156" s="39">
        <v>78852300</v>
      </c>
      <c r="P156" s="40">
        <v>-2.9560915275200991E-2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159.4</v>
      </c>
      <c r="F157" s="37">
        <v>159</v>
      </c>
      <c r="G157" s="38">
        <v>157.9</v>
      </c>
      <c r="H157" s="38">
        <v>156.4</v>
      </c>
      <c r="I157" s="38">
        <v>155.30000000000001</v>
      </c>
      <c r="J157" s="38">
        <v>160.5</v>
      </c>
      <c r="K157" s="38">
        <v>161.60000000000002</v>
      </c>
      <c r="L157" s="38">
        <v>163.1</v>
      </c>
      <c r="M157" s="28">
        <v>160.1</v>
      </c>
      <c r="N157" s="28">
        <v>157.5</v>
      </c>
      <c r="O157" s="39">
        <v>69579900</v>
      </c>
      <c r="P157" s="40">
        <v>7.7602575745067282E-3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961.4</v>
      </c>
      <c r="F158" s="37">
        <v>958.93333333333339</v>
      </c>
      <c r="G158" s="38">
        <v>951.26666666666677</v>
      </c>
      <c r="H158" s="38">
        <v>941.13333333333333</v>
      </c>
      <c r="I158" s="38">
        <v>933.4666666666667</v>
      </c>
      <c r="J158" s="38">
        <v>969.06666666666683</v>
      </c>
      <c r="K158" s="38">
        <v>976.73333333333335</v>
      </c>
      <c r="L158" s="38">
        <v>986.8666666666669</v>
      </c>
      <c r="M158" s="28">
        <v>966.6</v>
      </c>
      <c r="N158" s="28">
        <v>948.8</v>
      </c>
      <c r="O158" s="39">
        <v>4414200</v>
      </c>
      <c r="P158" s="40">
        <v>-4.0474741326841146E-2</v>
      </c>
    </row>
    <row r="159" spans="1:16" ht="12.75" customHeight="1">
      <c r="A159" s="28">
        <v>149</v>
      </c>
      <c r="B159" s="29" t="s">
        <v>86</v>
      </c>
      <c r="C159" s="30" t="s">
        <v>443</v>
      </c>
      <c r="D159" s="31">
        <v>44798</v>
      </c>
      <c r="E159" s="37">
        <v>3356.35</v>
      </c>
      <c r="F159" s="37">
        <v>3370.25</v>
      </c>
      <c r="G159" s="38">
        <v>3336.55</v>
      </c>
      <c r="H159" s="38">
        <v>3316.75</v>
      </c>
      <c r="I159" s="38">
        <v>3283.05</v>
      </c>
      <c r="J159" s="38">
        <v>3390.05</v>
      </c>
      <c r="K159" s="38">
        <v>3423.75</v>
      </c>
      <c r="L159" s="38">
        <v>3443.55</v>
      </c>
      <c r="M159" s="28">
        <v>3403.95</v>
      </c>
      <c r="N159" s="28">
        <v>3350.45</v>
      </c>
      <c r="O159" s="39">
        <v>401800</v>
      </c>
      <c r="P159" s="40">
        <v>-2.4826216484607746E-3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136.94999999999999</v>
      </c>
      <c r="F160" s="37">
        <v>136.23333333333332</v>
      </c>
      <c r="G160" s="38">
        <v>133.66666666666663</v>
      </c>
      <c r="H160" s="38">
        <v>130.3833333333333</v>
      </c>
      <c r="I160" s="38">
        <v>127.81666666666661</v>
      </c>
      <c r="J160" s="38">
        <v>139.51666666666665</v>
      </c>
      <c r="K160" s="38">
        <v>142.08333333333331</v>
      </c>
      <c r="L160" s="38">
        <v>145.36666666666667</v>
      </c>
      <c r="M160" s="28">
        <v>138.80000000000001</v>
      </c>
      <c r="N160" s="28">
        <v>132.94999999999999</v>
      </c>
      <c r="O160" s="39">
        <v>54870200</v>
      </c>
      <c r="P160" s="40">
        <v>7.2304567000225722E-2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49746</v>
      </c>
      <c r="F161" s="37">
        <v>49641.4</v>
      </c>
      <c r="G161" s="38">
        <v>49289.25</v>
      </c>
      <c r="H161" s="38">
        <v>48832.5</v>
      </c>
      <c r="I161" s="38">
        <v>48480.35</v>
      </c>
      <c r="J161" s="38">
        <v>50098.15</v>
      </c>
      <c r="K161" s="38">
        <v>50450.30000000001</v>
      </c>
      <c r="L161" s="38">
        <v>50907.05</v>
      </c>
      <c r="M161" s="28">
        <v>49993.55</v>
      </c>
      <c r="N161" s="28">
        <v>49184.65</v>
      </c>
      <c r="O161" s="39">
        <v>109155</v>
      </c>
      <c r="P161" s="40">
        <v>-8.8531735222010348E-3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1932.65</v>
      </c>
      <c r="F162" s="37">
        <v>1927.9333333333334</v>
      </c>
      <c r="G162" s="38">
        <v>1895.9666666666667</v>
      </c>
      <c r="H162" s="38">
        <v>1859.2833333333333</v>
      </c>
      <c r="I162" s="38">
        <v>1827.3166666666666</v>
      </c>
      <c r="J162" s="38">
        <v>1964.6166666666668</v>
      </c>
      <c r="K162" s="38">
        <v>1996.5833333333335</v>
      </c>
      <c r="L162" s="38">
        <v>2033.2666666666669</v>
      </c>
      <c r="M162" s="28">
        <v>1959.9</v>
      </c>
      <c r="N162" s="28">
        <v>1891.25</v>
      </c>
      <c r="O162" s="39">
        <v>4367550</v>
      </c>
      <c r="P162" s="40">
        <v>-6.3285166617516958E-2</v>
      </c>
    </row>
    <row r="163" spans="1:16" ht="12.75" customHeight="1">
      <c r="A163" s="28">
        <v>153</v>
      </c>
      <c r="B163" s="29" t="s">
        <v>86</v>
      </c>
      <c r="C163" s="30" t="s">
        <v>448</v>
      </c>
      <c r="D163" s="31">
        <v>44798</v>
      </c>
      <c r="E163" s="37">
        <v>3740.1</v>
      </c>
      <c r="F163" s="37">
        <v>3747.1</v>
      </c>
      <c r="G163" s="38">
        <v>3704.2999999999997</v>
      </c>
      <c r="H163" s="38">
        <v>3668.5</v>
      </c>
      <c r="I163" s="38">
        <v>3625.7</v>
      </c>
      <c r="J163" s="38">
        <v>3782.8999999999996</v>
      </c>
      <c r="K163" s="38">
        <v>3825.7</v>
      </c>
      <c r="L163" s="38">
        <v>3861.4999999999995</v>
      </c>
      <c r="M163" s="28">
        <v>3789.9</v>
      </c>
      <c r="N163" s="28">
        <v>3711.3</v>
      </c>
      <c r="O163" s="39">
        <v>541800</v>
      </c>
      <c r="P163" s="40">
        <v>1.1086474501108647E-3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218.65</v>
      </c>
      <c r="F164" s="37">
        <v>217.58333333333334</v>
      </c>
      <c r="G164" s="38">
        <v>216.06666666666669</v>
      </c>
      <c r="H164" s="38">
        <v>213.48333333333335</v>
      </c>
      <c r="I164" s="38">
        <v>211.9666666666667</v>
      </c>
      <c r="J164" s="38">
        <v>220.16666666666669</v>
      </c>
      <c r="K164" s="38">
        <v>221.68333333333334</v>
      </c>
      <c r="L164" s="38">
        <v>224.26666666666668</v>
      </c>
      <c r="M164" s="28">
        <v>219.1</v>
      </c>
      <c r="N164" s="28">
        <v>215</v>
      </c>
      <c r="O164" s="39">
        <v>15825000</v>
      </c>
      <c r="P164" s="40">
        <v>1.4813389765294343E-2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120.55</v>
      </c>
      <c r="F165" s="37">
        <v>120.93333333333334</v>
      </c>
      <c r="G165" s="38">
        <v>119.81666666666668</v>
      </c>
      <c r="H165" s="38">
        <v>119.08333333333334</v>
      </c>
      <c r="I165" s="38">
        <v>117.96666666666668</v>
      </c>
      <c r="J165" s="38">
        <v>121.66666666666667</v>
      </c>
      <c r="K165" s="38">
        <v>122.78333333333335</v>
      </c>
      <c r="L165" s="38">
        <v>123.51666666666667</v>
      </c>
      <c r="M165" s="28">
        <v>122.05</v>
      </c>
      <c r="N165" s="28">
        <v>120.2</v>
      </c>
      <c r="O165" s="39">
        <v>41509000</v>
      </c>
      <c r="P165" s="40">
        <v>-6.6765578635014835E-3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2674</v>
      </c>
      <c r="F166" s="37">
        <v>2664.6333333333332</v>
      </c>
      <c r="G166" s="38">
        <v>2644.3166666666666</v>
      </c>
      <c r="H166" s="38">
        <v>2614.6333333333332</v>
      </c>
      <c r="I166" s="38">
        <v>2594.3166666666666</v>
      </c>
      <c r="J166" s="38">
        <v>2694.3166666666666</v>
      </c>
      <c r="K166" s="38">
        <v>2714.6333333333332</v>
      </c>
      <c r="L166" s="38">
        <v>2744.3166666666666</v>
      </c>
      <c r="M166" s="28">
        <v>2684.95</v>
      </c>
      <c r="N166" s="28">
        <v>2634.95</v>
      </c>
      <c r="O166" s="39">
        <v>2895500</v>
      </c>
      <c r="P166" s="40">
        <v>6.6927422859626249E-3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3394.65</v>
      </c>
      <c r="F167" s="37">
        <v>3398.6999999999994</v>
      </c>
      <c r="G167" s="38">
        <v>3367.3999999999987</v>
      </c>
      <c r="H167" s="38">
        <v>3340.1499999999992</v>
      </c>
      <c r="I167" s="38">
        <v>3308.8499999999985</v>
      </c>
      <c r="J167" s="38">
        <v>3425.9499999999989</v>
      </c>
      <c r="K167" s="38">
        <v>3457.2499999999991</v>
      </c>
      <c r="L167" s="38">
        <v>3484.4999999999991</v>
      </c>
      <c r="M167" s="28">
        <v>3430</v>
      </c>
      <c r="N167" s="28">
        <v>3371.45</v>
      </c>
      <c r="O167" s="39">
        <v>1691750</v>
      </c>
      <c r="P167" s="40">
        <v>-4.8529411764705885E-3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33.700000000000003</v>
      </c>
      <c r="F168" s="37">
        <v>33.583333333333336</v>
      </c>
      <c r="G168" s="38">
        <v>33.416666666666671</v>
      </c>
      <c r="H168" s="38">
        <v>33.133333333333333</v>
      </c>
      <c r="I168" s="38">
        <v>32.966666666666669</v>
      </c>
      <c r="J168" s="38">
        <v>33.866666666666674</v>
      </c>
      <c r="K168" s="38">
        <v>34.033333333333346</v>
      </c>
      <c r="L168" s="38">
        <v>34.316666666666677</v>
      </c>
      <c r="M168" s="28">
        <v>33.75</v>
      </c>
      <c r="N168" s="28">
        <v>33.299999999999997</v>
      </c>
      <c r="O168" s="39">
        <v>209184000</v>
      </c>
      <c r="P168" s="40">
        <v>-1.9085426368425072E-3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2447.0500000000002</v>
      </c>
      <c r="F169" s="37">
        <v>2434.8333333333335</v>
      </c>
      <c r="G169" s="38">
        <v>2418.6166666666668</v>
      </c>
      <c r="H169" s="38">
        <v>2390.1833333333334</v>
      </c>
      <c r="I169" s="38">
        <v>2373.9666666666667</v>
      </c>
      <c r="J169" s="38">
        <v>2463.2666666666669</v>
      </c>
      <c r="K169" s="38">
        <v>2479.4833333333331</v>
      </c>
      <c r="L169" s="38">
        <v>2507.916666666667</v>
      </c>
      <c r="M169" s="28">
        <v>2451.0500000000002</v>
      </c>
      <c r="N169" s="28">
        <v>2406.4</v>
      </c>
      <c r="O169" s="39">
        <v>967800</v>
      </c>
      <c r="P169" s="40">
        <v>-7.5114678899082563E-2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226.9</v>
      </c>
      <c r="F170" s="37">
        <v>226.54999999999998</v>
      </c>
      <c r="G170" s="38">
        <v>225.34999999999997</v>
      </c>
      <c r="H170" s="38">
        <v>223.79999999999998</v>
      </c>
      <c r="I170" s="38">
        <v>222.59999999999997</v>
      </c>
      <c r="J170" s="38">
        <v>228.09999999999997</v>
      </c>
      <c r="K170" s="38">
        <v>229.29999999999995</v>
      </c>
      <c r="L170" s="38">
        <v>230.84999999999997</v>
      </c>
      <c r="M170" s="28">
        <v>227.75</v>
      </c>
      <c r="N170" s="28">
        <v>225</v>
      </c>
      <c r="O170" s="39">
        <v>43183800</v>
      </c>
      <c r="P170" s="40">
        <v>-3.9630118890356669E-2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1990.25</v>
      </c>
      <c r="F171" s="37">
        <v>1994.6833333333334</v>
      </c>
      <c r="G171" s="38">
        <v>1971.5666666666668</v>
      </c>
      <c r="H171" s="38">
        <v>1952.8833333333334</v>
      </c>
      <c r="I171" s="38">
        <v>1929.7666666666669</v>
      </c>
      <c r="J171" s="38">
        <v>2013.3666666666668</v>
      </c>
      <c r="K171" s="38">
        <v>2036.4833333333336</v>
      </c>
      <c r="L171" s="38">
        <v>2055.166666666667</v>
      </c>
      <c r="M171" s="28">
        <v>2017.8</v>
      </c>
      <c r="N171" s="28">
        <v>1976</v>
      </c>
      <c r="O171" s="39">
        <v>2974356</v>
      </c>
      <c r="P171" s="40">
        <v>7.6764402534256662E-2</v>
      </c>
    </row>
    <row r="172" spans="1:16" ht="12.75" customHeight="1">
      <c r="A172" s="28">
        <v>162</v>
      </c>
      <c r="B172" s="29" t="s">
        <v>44</v>
      </c>
      <c r="C172" s="30" t="s">
        <v>460</v>
      </c>
      <c r="D172" s="31">
        <v>44798</v>
      </c>
      <c r="E172" s="37">
        <v>196.35</v>
      </c>
      <c r="F172" s="37">
        <v>196.06666666666669</v>
      </c>
      <c r="G172" s="38">
        <v>194.23333333333338</v>
      </c>
      <c r="H172" s="38">
        <v>192.11666666666667</v>
      </c>
      <c r="I172" s="38">
        <v>190.28333333333336</v>
      </c>
      <c r="J172" s="38">
        <v>198.18333333333339</v>
      </c>
      <c r="K172" s="38">
        <v>200.01666666666671</v>
      </c>
      <c r="L172" s="38">
        <v>202.13333333333341</v>
      </c>
      <c r="M172" s="28">
        <v>197.9</v>
      </c>
      <c r="N172" s="28">
        <v>193.95</v>
      </c>
      <c r="O172" s="39">
        <v>10801000</v>
      </c>
      <c r="P172" s="40">
        <v>2.5249169435215948E-2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758.6</v>
      </c>
      <c r="F173" s="37">
        <v>758.65</v>
      </c>
      <c r="G173" s="38">
        <v>749.9</v>
      </c>
      <c r="H173" s="38">
        <v>741.2</v>
      </c>
      <c r="I173" s="38">
        <v>732.45</v>
      </c>
      <c r="J173" s="38">
        <v>767.34999999999991</v>
      </c>
      <c r="K173" s="38">
        <v>776.09999999999991</v>
      </c>
      <c r="L173" s="38">
        <v>784.79999999999984</v>
      </c>
      <c r="M173" s="28">
        <v>767.4</v>
      </c>
      <c r="N173" s="28">
        <v>749.95</v>
      </c>
      <c r="O173" s="39">
        <v>5760450</v>
      </c>
      <c r="P173" s="40">
        <v>5.0422660536853037E-3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98.35</v>
      </c>
      <c r="F174" s="37">
        <v>98.55</v>
      </c>
      <c r="G174" s="38">
        <v>97.699999999999989</v>
      </c>
      <c r="H174" s="38">
        <v>97.05</v>
      </c>
      <c r="I174" s="38">
        <v>96.199999999999989</v>
      </c>
      <c r="J174" s="38">
        <v>99.199999999999989</v>
      </c>
      <c r="K174" s="38">
        <v>100.04999999999998</v>
      </c>
      <c r="L174" s="38">
        <v>100.69999999999999</v>
      </c>
      <c r="M174" s="28">
        <v>99.4</v>
      </c>
      <c r="N174" s="28">
        <v>97.9</v>
      </c>
      <c r="O174" s="39">
        <v>45105000</v>
      </c>
      <c r="P174" s="40">
        <v>-3.6447978793903248E-3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137.75</v>
      </c>
      <c r="F175" s="37">
        <v>137.53333333333333</v>
      </c>
      <c r="G175" s="38">
        <v>136.51666666666665</v>
      </c>
      <c r="H175" s="38">
        <v>135.28333333333333</v>
      </c>
      <c r="I175" s="38">
        <v>134.26666666666665</v>
      </c>
      <c r="J175" s="38">
        <v>138.76666666666665</v>
      </c>
      <c r="K175" s="38">
        <v>139.78333333333336</v>
      </c>
      <c r="L175" s="38">
        <v>141.01666666666665</v>
      </c>
      <c r="M175" s="28">
        <v>138.55000000000001</v>
      </c>
      <c r="N175" s="28">
        <v>136.30000000000001</v>
      </c>
      <c r="O175" s="39">
        <v>23190000</v>
      </c>
      <c r="P175" s="40">
        <v>-1.703967446592065E-2</v>
      </c>
    </row>
    <row r="176" spans="1:16" ht="12.75" customHeight="1">
      <c r="A176" s="28">
        <v>166</v>
      </c>
      <c r="B176" s="228" t="s">
        <v>79</v>
      </c>
      <c r="C176" s="30" t="s">
        <v>185</v>
      </c>
      <c r="D176" s="31">
        <v>44798</v>
      </c>
      <c r="E176" s="37">
        <v>2649.2</v>
      </c>
      <c r="F176" s="37">
        <v>2643.1666666666665</v>
      </c>
      <c r="G176" s="38">
        <v>2633.5333333333328</v>
      </c>
      <c r="H176" s="38">
        <v>2617.8666666666663</v>
      </c>
      <c r="I176" s="38">
        <v>2608.2333333333327</v>
      </c>
      <c r="J176" s="38">
        <v>2658.833333333333</v>
      </c>
      <c r="K176" s="38">
        <v>2668.4666666666672</v>
      </c>
      <c r="L176" s="38">
        <v>2684.1333333333332</v>
      </c>
      <c r="M176" s="28">
        <v>2652.8</v>
      </c>
      <c r="N176" s="28">
        <v>2627.5</v>
      </c>
      <c r="O176" s="39">
        <v>32541500</v>
      </c>
      <c r="P176" s="40">
        <v>-8.4781267377112869E-3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82.9</v>
      </c>
      <c r="F177" s="37">
        <v>82.11666666666666</v>
      </c>
      <c r="G177" s="38">
        <v>81.133333333333326</v>
      </c>
      <c r="H177" s="38">
        <v>79.36666666666666</v>
      </c>
      <c r="I177" s="38">
        <v>78.383333333333326</v>
      </c>
      <c r="J177" s="38">
        <v>83.883333333333326</v>
      </c>
      <c r="K177" s="38">
        <v>84.866666666666646</v>
      </c>
      <c r="L177" s="38">
        <v>86.633333333333326</v>
      </c>
      <c r="M177" s="28">
        <v>83.1</v>
      </c>
      <c r="N177" s="28">
        <v>80.349999999999994</v>
      </c>
      <c r="O177" s="39">
        <v>103206000</v>
      </c>
      <c r="P177" s="40">
        <v>-9.7294185377086936E-3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962.8</v>
      </c>
      <c r="F178" s="37">
        <v>962.94999999999993</v>
      </c>
      <c r="G178" s="38">
        <v>956.74999999999989</v>
      </c>
      <c r="H178" s="38">
        <v>950.69999999999993</v>
      </c>
      <c r="I178" s="38">
        <v>944.49999999999989</v>
      </c>
      <c r="J178" s="38">
        <v>968.99999999999989</v>
      </c>
      <c r="K178" s="38">
        <v>975.19999999999993</v>
      </c>
      <c r="L178" s="38">
        <v>981.24999999999989</v>
      </c>
      <c r="M178" s="28">
        <v>969.15</v>
      </c>
      <c r="N178" s="28">
        <v>956.9</v>
      </c>
      <c r="O178" s="39">
        <v>5988000</v>
      </c>
      <c r="P178" s="40">
        <v>1.873912461517869E-3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1315.15</v>
      </c>
      <c r="F179" s="37">
        <v>1309.3000000000002</v>
      </c>
      <c r="G179" s="38">
        <v>1293.1500000000003</v>
      </c>
      <c r="H179" s="38">
        <v>1271.1500000000001</v>
      </c>
      <c r="I179" s="38">
        <v>1255.0000000000002</v>
      </c>
      <c r="J179" s="38">
        <v>1331.3000000000004</v>
      </c>
      <c r="K179" s="38">
        <v>1347.45</v>
      </c>
      <c r="L179" s="38">
        <v>1369.4500000000005</v>
      </c>
      <c r="M179" s="28">
        <v>1325.45</v>
      </c>
      <c r="N179" s="28">
        <v>1287.3</v>
      </c>
      <c r="O179" s="39">
        <v>6346500</v>
      </c>
      <c r="P179" s="40">
        <v>1.4020371479928101E-2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527.35</v>
      </c>
      <c r="F180" s="37">
        <v>529.01666666666677</v>
      </c>
      <c r="G180" s="38">
        <v>523.83333333333348</v>
      </c>
      <c r="H180" s="38">
        <v>520.31666666666672</v>
      </c>
      <c r="I180" s="38">
        <v>515.13333333333344</v>
      </c>
      <c r="J180" s="38">
        <v>532.53333333333353</v>
      </c>
      <c r="K180" s="38">
        <v>537.7166666666667</v>
      </c>
      <c r="L180" s="38">
        <v>541.23333333333358</v>
      </c>
      <c r="M180" s="28">
        <v>534.20000000000005</v>
      </c>
      <c r="N180" s="28">
        <v>525.5</v>
      </c>
      <c r="O180" s="39">
        <v>56788500</v>
      </c>
      <c r="P180" s="40">
        <v>-1.2926031444549964E-3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21500.3</v>
      </c>
      <c r="F181" s="37">
        <v>21363.116666666665</v>
      </c>
      <c r="G181" s="38">
        <v>21138.283333333329</v>
      </c>
      <c r="H181" s="38">
        <v>20776.266666666663</v>
      </c>
      <c r="I181" s="38">
        <v>20551.433333333327</v>
      </c>
      <c r="J181" s="38">
        <v>21725.133333333331</v>
      </c>
      <c r="K181" s="38">
        <v>21949.966666666667</v>
      </c>
      <c r="L181" s="38">
        <v>22311.983333333334</v>
      </c>
      <c r="M181" s="28">
        <v>21587.95</v>
      </c>
      <c r="N181" s="28">
        <v>21001.1</v>
      </c>
      <c r="O181" s="39">
        <v>327575</v>
      </c>
      <c r="P181" s="40">
        <v>-3.3416937149601651E-2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2918.2</v>
      </c>
      <c r="F182" s="37">
        <v>2896.8166666666671</v>
      </c>
      <c r="G182" s="38">
        <v>2871.1333333333341</v>
      </c>
      <c r="H182" s="38">
        <v>2824.0666666666671</v>
      </c>
      <c r="I182" s="38">
        <v>2798.3833333333341</v>
      </c>
      <c r="J182" s="38">
        <v>2943.8833333333341</v>
      </c>
      <c r="K182" s="38">
        <v>2969.5666666666675</v>
      </c>
      <c r="L182" s="38">
        <v>3016.6333333333341</v>
      </c>
      <c r="M182" s="28">
        <v>2922.5</v>
      </c>
      <c r="N182" s="28">
        <v>2849.75</v>
      </c>
      <c r="O182" s="39">
        <v>1682450</v>
      </c>
      <c r="P182" s="40">
        <v>-2.2527560313149064E-2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2499.1999999999998</v>
      </c>
      <c r="F183" s="37">
        <v>2495.7499999999995</v>
      </c>
      <c r="G183" s="38">
        <v>2462.1499999999992</v>
      </c>
      <c r="H183" s="38">
        <v>2425.0999999999995</v>
      </c>
      <c r="I183" s="38">
        <v>2391.4999999999991</v>
      </c>
      <c r="J183" s="38">
        <v>2532.7999999999993</v>
      </c>
      <c r="K183" s="38">
        <v>2566.3999999999996</v>
      </c>
      <c r="L183" s="38">
        <v>2603.4499999999994</v>
      </c>
      <c r="M183" s="28">
        <v>2529.35</v>
      </c>
      <c r="N183" s="28">
        <v>2458.6999999999998</v>
      </c>
      <c r="O183" s="39">
        <v>3781500</v>
      </c>
      <c r="P183" s="40">
        <v>-1.1953752694493435E-2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1371.05</v>
      </c>
      <c r="F184" s="37">
        <v>1373.2333333333333</v>
      </c>
      <c r="G184" s="38">
        <v>1354.5166666666667</v>
      </c>
      <c r="H184" s="38">
        <v>1337.9833333333333</v>
      </c>
      <c r="I184" s="38">
        <v>1319.2666666666667</v>
      </c>
      <c r="J184" s="38">
        <v>1389.7666666666667</v>
      </c>
      <c r="K184" s="38">
        <v>1408.4833333333333</v>
      </c>
      <c r="L184" s="38">
        <v>1425.0166666666667</v>
      </c>
      <c r="M184" s="28">
        <v>1391.95</v>
      </c>
      <c r="N184" s="28">
        <v>1356.7</v>
      </c>
      <c r="O184" s="39">
        <v>4243800</v>
      </c>
      <c r="P184" s="40">
        <v>-1.3528591352859136E-2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913.2</v>
      </c>
      <c r="F185" s="37">
        <v>913.0333333333333</v>
      </c>
      <c r="G185" s="38">
        <v>907.56666666666661</v>
      </c>
      <c r="H185" s="38">
        <v>901.93333333333328</v>
      </c>
      <c r="I185" s="38">
        <v>896.46666666666658</v>
      </c>
      <c r="J185" s="38">
        <v>918.66666666666663</v>
      </c>
      <c r="K185" s="38">
        <v>924.13333333333333</v>
      </c>
      <c r="L185" s="38">
        <v>929.76666666666665</v>
      </c>
      <c r="M185" s="28">
        <v>918.5</v>
      </c>
      <c r="N185" s="28">
        <v>907.4</v>
      </c>
      <c r="O185" s="39">
        <v>20296500</v>
      </c>
      <c r="P185" s="40">
        <v>-1.2465515479717993E-2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482.35</v>
      </c>
      <c r="F186" s="37">
        <v>485.8</v>
      </c>
      <c r="G186" s="38">
        <v>474.55</v>
      </c>
      <c r="H186" s="38">
        <v>466.75</v>
      </c>
      <c r="I186" s="38">
        <v>455.5</v>
      </c>
      <c r="J186" s="38">
        <v>493.6</v>
      </c>
      <c r="K186" s="38">
        <v>504.85</v>
      </c>
      <c r="L186" s="38">
        <v>512.65000000000009</v>
      </c>
      <c r="M186" s="28">
        <v>497.05</v>
      </c>
      <c r="N186" s="28">
        <v>478</v>
      </c>
      <c r="O186" s="39">
        <v>10968000</v>
      </c>
      <c r="P186" s="40">
        <v>1.6120066703724293E-2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591.95000000000005</v>
      </c>
      <c r="F187" s="37">
        <v>589.44999999999993</v>
      </c>
      <c r="G187" s="38">
        <v>584.99999999999989</v>
      </c>
      <c r="H187" s="38">
        <v>578.04999999999995</v>
      </c>
      <c r="I187" s="38">
        <v>573.59999999999991</v>
      </c>
      <c r="J187" s="38">
        <v>596.39999999999986</v>
      </c>
      <c r="K187" s="38">
        <v>600.84999999999991</v>
      </c>
      <c r="L187" s="38">
        <v>607.79999999999984</v>
      </c>
      <c r="M187" s="28">
        <v>593.9</v>
      </c>
      <c r="N187" s="28">
        <v>582.5</v>
      </c>
      <c r="O187" s="39">
        <v>2691000</v>
      </c>
      <c r="P187" s="40">
        <v>2.0090978013646701E-2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1124.05</v>
      </c>
      <c r="F188" s="37">
        <v>1123.1166666666666</v>
      </c>
      <c r="G188" s="38">
        <v>1107.4333333333332</v>
      </c>
      <c r="H188" s="38">
        <v>1090.8166666666666</v>
      </c>
      <c r="I188" s="38">
        <v>1075.1333333333332</v>
      </c>
      <c r="J188" s="38">
        <v>1139.7333333333331</v>
      </c>
      <c r="K188" s="38">
        <v>1155.4166666666665</v>
      </c>
      <c r="L188" s="38">
        <v>1172.0333333333331</v>
      </c>
      <c r="M188" s="28">
        <v>1138.8</v>
      </c>
      <c r="N188" s="28">
        <v>1106.5</v>
      </c>
      <c r="O188" s="39">
        <v>8698000</v>
      </c>
      <c r="P188" s="40">
        <v>-8.0841170876043533E-2</v>
      </c>
    </row>
    <row r="189" spans="1:16" ht="12.75" customHeight="1">
      <c r="A189" s="28">
        <v>179</v>
      </c>
      <c r="B189" s="29" t="s">
        <v>74</v>
      </c>
      <c r="C189" s="30" t="s">
        <v>503</v>
      </c>
      <c r="D189" s="31">
        <v>44798</v>
      </c>
      <c r="E189" s="37">
        <v>1088.05</v>
      </c>
      <c r="F189" s="37">
        <v>1089.2</v>
      </c>
      <c r="G189" s="38">
        <v>1075.4000000000001</v>
      </c>
      <c r="H189" s="38">
        <v>1062.75</v>
      </c>
      <c r="I189" s="38">
        <v>1048.95</v>
      </c>
      <c r="J189" s="38">
        <v>1101.8500000000001</v>
      </c>
      <c r="K189" s="38">
        <v>1115.6499999999999</v>
      </c>
      <c r="L189" s="38">
        <v>1128.3000000000002</v>
      </c>
      <c r="M189" s="28">
        <v>1103</v>
      </c>
      <c r="N189" s="28">
        <v>1076.55</v>
      </c>
      <c r="O189" s="39">
        <v>3093500</v>
      </c>
      <c r="P189" s="40">
        <v>7.3266037121458806E-3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781.3</v>
      </c>
      <c r="F190" s="37">
        <v>777.26666666666677</v>
      </c>
      <c r="G190" s="38">
        <v>772.03333333333353</v>
      </c>
      <c r="H190" s="38">
        <v>762.76666666666677</v>
      </c>
      <c r="I190" s="38">
        <v>757.53333333333353</v>
      </c>
      <c r="J190" s="38">
        <v>786.53333333333353</v>
      </c>
      <c r="K190" s="38">
        <v>791.76666666666688</v>
      </c>
      <c r="L190" s="38">
        <v>801.03333333333353</v>
      </c>
      <c r="M190" s="28">
        <v>782.5</v>
      </c>
      <c r="N190" s="28">
        <v>768</v>
      </c>
      <c r="O190" s="39">
        <v>10200600</v>
      </c>
      <c r="P190" s="40">
        <v>-1.0994764397905759E-2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491.85</v>
      </c>
      <c r="F191" s="37">
        <v>487.95</v>
      </c>
      <c r="G191" s="38">
        <v>482.5</v>
      </c>
      <c r="H191" s="38">
        <v>473.15000000000003</v>
      </c>
      <c r="I191" s="38">
        <v>467.70000000000005</v>
      </c>
      <c r="J191" s="38">
        <v>497.29999999999995</v>
      </c>
      <c r="K191" s="38">
        <v>502.74999999999989</v>
      </c>
      <c r="L191" s="38">
        <v>512.09999999999991</v>
      </c>
      <c r="M191" s="28">
        <v>493.4</v>
      </c>
      <c r="N191" s="28">
        <v>478.6</v>
      </c>
      <c r="O191" s="39">
        <v>66288150</v>
      </c>
      <c r="P191" s="40">
        <v>-1.8024977468778164E-3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237.2</v>
      </c>
      <c r="F192" s="37">
        <v>236</v>
      </c>
      <c r="G192" s="38">
        <v>233.35</v>
      </c>
      <c r="H192" s="38">
        <v>229.5</v>
      </c>
      <c r="I192" s="38">
        <v>226.85</v>
      </c>
      <c r="J192" s="38">
        <v>239.85</v>
      </c>
      <c r="K192" s="38">
        <v>242.49999999999997</v>
      </c>
      <c r="L192" s="38">
        <v>246.35</v>
      </c>
      <c r="M192" s="28">
        <v>238.65</v>
      </c>
      <c r="N192" s="28">
        <v>232.15</v>
      </c>
      <c r="O192" s="39">
        <v>94078125</v>
      </c>
      <c r="P192" s="40">
        <v>9.7808368049266438E-3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113.2</v>
      </c>
      <c r="F193" s="37">
        <v>112.68333333333332</v>
      </c>
      <c r="G193" s="38">
        <v>111.61666666666665</v>
      </c>
      <c r="H193" s="38">
        <v>110.03333333333332</v>
      </c>
      <c r="I193" s="38">
        <v>108.96666666666664</v>
      </c>
      <c r="J193" s="38">
        <v>114.26666666666665</v>
      </c>
      <c r="K193" s="38">
        <v>115.33333333333334</v>
      </c>
      <c r="L193" s="38">
        <v>116.91666666666666</v>
      </c>
      <c r="M193" s="28">
        <v>113.75</v>
      </c>
      <c r="N193" s="28">
        <v>111.1</v>
      </c>
      <c r="O193" s="39">
        <v>247957750</v>
      </c>
      <c r="P193" s="40">
        <v>-1.0447938397869706E-2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3401.95</v>
      </c>
      <c r="F194" s="37">
        <v>3406.4500000000003</v>
      </c>
      <c r="G194" s="38">
        <v>3390.7500000000005</v>
      </c>
      <c r="H194" s="38">
        <v>3379.55</v>
      </c>
      <c r="I194" s="38">
        <v>3363.8500000000004</v>
      </c>
      <c r="J194" s="38">
        <v>3417.6500000000005</v>
      </c>
      <c r="K194" s="38">
        <v>3433.3500000000004</v>
      </c>
      <c r="L194" s="38">
        <v>3444.5500000000006</v>
      </c>
      <c r="M194" s="28">
        <v>3422.15</v>
      </c>
      <c r="N194" s="28">
        <v>3395.25</v>
      </c>
      <c r="O194" s="39">
        <v>11877600</v>
      </c>
      <c r="P194" s="40">
        <v>2.0373815218354152E-3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1078.8499999999999</v>
      </c>
      <c r="F195" s="37">
        <v>1072.3666666666666</v>
      </c>
      <c r="G195" s="38">
        <v>1063.9833333333331</v>
      </c>
      <c r="H195" s="38">
        <v>1049.1166666666666</v>
      </c>
      <c r="I195" s="38">
        <v>1040.7333333333331</v>
      </c>
      <c r="J195" s="38">
        <v>1087.2333333333331</v>
      </c>
      <c r="K195" s="38">
        <v>1095.6166666666668</v>
      </c>
      <c r="L195" s="38">
        <v>1110.4833333333331</v>
      </c>
      <c r="M195" s="28">
        <v>1080.75</v>
      </c>
      <c r="N195" s="28">
        <v>1057.5</v>
      </c>
      <c r="O195" s="39">
        <v>21834600</v>
      </c>
      <c r="P195" s="40">
        <v>-1.8422614230997465E-2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2496.4</v>
      </c>
      <c r="F196" s="37">
        <v>2480.2166666666667</v>
      </c>
      <c r="G196" s="38">
        <v>2459.0333333333333</v>
      </c>
      <c r="H196" s="38">
        <v>2421.6666666666665</v>
      </c>
      <c r="I196" s="38">
        <v>2400.4833333333331</v>
      </c>
      <c r="J196" s="38">
        <v>2517.5833333333335</v>
      </c>
      <c r="K196" s="38">
        <v>2538.7666666666669</v>
      </c>
      <c r="L196" s="38">
        <v>2576.1333333333337</v>
      </c>
      <c r="M196" s="28">
        <v>2501.4</v>
      </c>
      <c r="N196" s="28">
        <v>2442.85</v>
      </c>
      <c r="O196" s="39">
        <v>5385375</v>
      </c>
      <c r="P196" s="40">
        <v>-1.0746021905352345E-2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1575.55</v>
      </c>
      <c r="F197" s="37">
        <v>1577.25</v>
      </c>
      <c r="G197" s="38">
        <v>1546.75</v>
      </c>
      <c r="H197" s="38">
        <v>1517.95</v>
      </c>
      <c r="I197" s="38">
        <v>1487.45</v>
      </c>
      <c r="J197" s="38">
        <v>1606.05</v>
      </c>
      <c r="K197" s="38">
        <v>1636.55</v>
      </c>
      <c r="L197" s="38">
        <v>1665.35</v>
      </c>
      <c r="M197" s="28">
        <v>1607.75</v>
      </c>
      <c r="N197" s="28">
        <v>1548.45</v>
      </c>
      <c r="O197" s="39">
        <v>1556500</v>
      </c>
      <c r="P197" s="40">
        <v>-4.1268863566368955E-2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583.25</v>
      </c>
      <c r="F198" s="37">
        <v>581.41666666666663</v>
      </c>
      <c r="G198" s="38">
        <v>577.83333333333326</v>
      </c>
      <c r="H198" s="38">
        <v>572.41666666666663</v>
      </c>
      <c r="I198" s="38">
        <v>568.83333333333326</v>
      </c>
      <c r="J198" s="38">
        <v>586.83333333333326</v>
      </c>
      <c r="K198" s="38">
        <v>590.41666666666652</v>
      </c>
      <c r="L198" s="38">
        <v>595.83333333333326</v>
      </c>
      <c r="M198" s="28">
        <v>585</v>
      </c>
      <c r="N198" s="28">
        <v>576</v>
      </c>
      <c r="O198" s="39">
        <v>3273000</v>
      </c>
      <c r="P198" s="40">
        <v>-7.2793448589626936E-3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1414.1</v>
      </c>
      <c r="F199" s="37">
        <v>1420.5833333333333</v>
      </c>
      <c r="G199" s="38">
        <v>1385.1666666666665</v>
      </c>
      <c r="H199" s="38">
        <v>1356.2333333333333</v>
      </c>
      <c r="I199" s="38">
        <v>1320.8166666666666</v>
      </c>
      <c r="J199" s="38">
        <v>1449.5166666666664</v>
      </c>
      <c r="K199" s="38">
        <v>1484.9333333333329</v>
      </c>
      <c r="L199" s="38">
        <v>1513.8666666666663</v>
      </c>
      <c r="M199" s="28">
        <v>1456</v>
      </c>
      <c r="N199" s="28">
        <v>1391.65</v>
      </c>
      <c r="O199" s="39">
        <v>4758900</v>
      </c>
      <c r="P199" s="40">
        <v>-5.3496755587599136E-2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980.55</v>
      </c>
      <c r="F200" s="37">
        <v>971.96666666666658</v>
      </c>
      <c r="G200" s="38">
        <v>961.53333333333319</v>
      </c>
      <c r="H200" s="38">
        <v>942.51666666666665</v>
      </c>
      <c r="I200" s="38">
        <v>932.08333333333326</v>
      </c>
      <c r="J200" s="38">
        <v>990.98333333333312</v>
      </c>
      <c r="K200" s="38">
        <v>1001.4166666666665</v>
      </c>
      <c r="L200" s="38">
        <v>1020.4333333333331</v>
      </c>
      <c r="M200" s="28">
        <v>982.4</v>
      </c>
      <c r="N200" s="28">
        <v>952.95</v>
      </c>
      <c r="O200" s="39">
        <v>9171400</v>
      </c>
      <c r="P200" s="40">
        <v>4.9839743589743593E-2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1661.3</v>
      </c>
      <c r="F201" s="37">
        <v>1656.7333333333333</v>
      </c>
      <c r="G201" s="38">
        <v>1640.6166666666668</v>
      </c>
      <c r="H201" s="38">
        <v>1619.9333333333334</v>
      </c>
      <c r="I201" s="38">
        <v>1603.8166666666668</v>
      </c>
      <c r="J201" s="38">
        <v>1677.4166666666667</v>
      </c>
      <c r="K201" s="38">
        <v>1693.5333333333331</v>
      </c>
      <c r="L201" s="38">
        <v>1714.2166666666667</v>
      </c>
      <c r="M201" s="28">
        <v>1672.85</v>
      </c>
      <c r="N201" s="28">
        <v>1636.05</v>
      </c>
      <c r="O201" s="39">
        <v>1032800</v>
      </c>
      <c r="P201" s="40">
        <v>-2.1228203184230479E-2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6682.05</v>
      </c>
      <c r="F202" s="37">
        <v>6658.4833333333336</v>
      </c>
      <c r="G202" s="38">
        <v>6608.8166666666675</v>
      </c>
      <c r="H202" s="38">
        <v>6535.5833333333339</v>
      </c>
      <c r="I202" s="38">
        <v>6485.9166666666679</v>
      </c>
      <c r="J202" s="38">
        <v>6731.7166666666672</v>
      </c>
      <c r="K202" s="38">
        <v>6781.3833333333332</v>
      </c>
      <c r="L202" s="38">
        <v>6854.6166666666668</v>
      </c>
      <c r="M202" s="28">
        <v>6708.15</v>
      </c>
      <c r="N202" s="28">
        <v>6585.25</v>
      </c>
      <c r="O202" s="39">
        <v>2057600</v>
      </c>
      <c r="P202" s="40">
        <v>3.0551938295101673E-2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790</v>
      </c>
      <c r="F203" s="37">
        <v>794.2833333333333</v>
      </c>
      <c r="G203" s="38">
        <v>783.56666666666661</v>
      </c>
      <c r="H203" s="38">
        <v>777.13333333333333</v>
      </c>
      <c r="I203" s="38">
        <v>766.41666666666663</v>
      </c>
      <c r="J203" s="38">
        <v>800.71666666666658</v>
      </c>
      <c r="K203" s="38">
        <v>811.43333333333328</v>
      </c>
      <c r="L203" s="38">
        <v>817.86666666666656</v>
      </c>
      <c r="M203" s="28">
        <v>805</v>
      </c>
      <c r="N203" s="28">
        <v>787.85</v>
      </c>
      <c r="O203" s="39">
        <v>19852300</v>
      </c>
      <c r="P203" s="40">
        <v>-2.9611743025989706E-2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263.55</v>
      </c>
      <c r="F204" s="37">
        <v>262.06666666666666</v>
      </c>
      <c r="G204" s="38">
        <v>256.33333333333331</v>
      </c>
      <c r="H204" s="38">
        <v>249.11666666666665</v>
      </c>
      <c r="I204" s="38">
        <v>243.3833333333333</v>
      </c>
      <c r="J204" s="38">
        <v>269.2833333333333</v>
      </c>
      <c r="K204" s="38">
        <v>275.01666666666665</v>
      </c>
      <c r="L204" s="38">
        <v>282.23333333333335</v>
      </c>
      <c r="M204" s="28">
        <v>267.8</v>
      </c>
      <c r="N204" s="28">
        <v>254.85</v>
      </c>
      <c r="O204" s="39">
        <v>47236250</v>
      </c>
      <c r="P204" s="40">
        <v>1.108125145151123E-2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1020.3</v>
      </c>
      <c r="F205" s="37">
        <v>1023.6166666666667</v>
      </c>
      <c r="G205" s="38">
        <v>1011.6833333333334</v>
      </c>
      <c r="H205" s="38">
        <v>1003.0666666666667</v>
      </c>
      <c r="I205" s="38">
        <v>991.13333333333344</v>
      </c>
      <c r="J205" s="38">
        <v>1032.2333333333333</v>
      </c>
      <c r="K205" s="38">
        <v>1044.1666666666665</v>
      </c>
      <c r="L205" s="38">
        <v>1052.7833333333333</v>
      </c>
      <c r="M205" s="28">
        <v>1035.55</v>
      </c>
      <c r="N205" s="28">
        <v>1015</v>
      </c>
      <c r="O205" s="39">
        <v>4427500</v>
      </c>
      <c r="P205" s="40">
        <v>4.6516904923984571E-3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1799.5</v>
      </c>
      <c r="F206" s="37">
        <v>1800.8</v>
      </c>
      <c r="G206" s="38">
        <v>1783.5</v>
      </c>
      <c r="H206" s="38">
        <v>1767.5</v>
      </c>
      <c r="I206" s="38">
        <v>1750.2</v>
      </c>
      <c r="J206" s="38">
        <v>1816.8</v>
      </c>
      <c r="K206" s="38">
        <v>1834.0999999999997</v>
      </c>
      <c r="L206" s="38">
        <v>1850.1</v>
      </c>
      <c r="M206" s="28">
        <v>1818.1</v>
      </c>
      <c r="N206" s="28">
        <v>1784.8</v>
      </c>
      <c r="O206" s="39">
        <v>508900</v>
      </c>
      <c r="P206" s="40">
        <v>4.379038047379756E-2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438.4</v>
      </c>
      <c r="F207" s="37">
        <v>440.36666666666662</v>
      </c>
      <c r="G207" s="38">
        <v>435.58333333333326</v>
      </c>
      <c r="H207" s="38">
        <v>432.76666666666665</v>
      </c>
      <c r="I207" s="38">
        <v>427.98333333333329</v>
      </c>
      <c r="J207" s="38">
        <v>443.18333333333322</v>
      </c>
      <c r="K207" s="38">
        <v>447.96666666666664</v>
      </c>
      <c r="L207" s="38">
        <v>450.78333333333319</v>
      </c>
      <c r="M207" s="28">
        <v>445.15</v>
      </c>
      <c r="N207" s="28">
        <v>437.55</v>
      </c>
      <c r="O207" s="39">
        <v>40392000</v>
      </c>
      <c r="P207" s="40">
        <v>-9.6460636640201822E-4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238.95</v>
      </c>
      <c r="F208" s="37">
        <v>241.28333333333333</v>
      </c>
      <c r="G208" s="38">
        <v>236.01666666666665</v>
      </c>
      <c r="H208" s="38">
        <v>233.08333333333331</v>
      </c>
      <c r="I208" s="38">
        <v>227.81666666666663</v>
      </c>
      <c r="J208" s="38">
        <v>244.21666666666667</v>
      </c>
      <c r="K208" s="38">
        <v>249.48333333333338</v>
      </c>
      <c r="L208" s="38">
        <v>252.41666666666669</v>
      </c>
      <c r="M208" s="28">
        <v>246.55</v>
      </c>
      <c r="N208" s="28">
        <v>238.35</v>
      </c>
      <c r="O208" s="39">
        <v>79005000</v>
      </c>
      <c r="P208" s="40">
        <v>5.5468718688629716E-2</v>
      </c>
    </row>
    <row r="209" spans="1:16" ht="12.75" customHeight="1">
      <c r="A209" s="28">
        <v>199</v>
      </c>
      <c r="B209" s="29" t="s">
        <v>47</v>
      </c>
      <c r="C209" s="30" t="s">
        <v>827</v>
      </c>
      <c r="D209" s="31">
        <v>44798</v>
      </c>
      <c r="E209" s="37">
        <v>398.85</v>
      </c>
      <c r="F209" s="37">
        <v>396.0333333333333</v>
      </c>
      <c r="G209" s="38">
        <v>392.16666666666663</v>
      </c>
      <c r="H209" s="38">
        <v>385.48333333333335</v>
      </c>
      <c r="I209" s="38">
        <v>381.61666666666667</v>
      </c>
      <c r="J209" s="38">
        <v>402.71666666666658</v>
      </c>
      <c r="K209" s="38">
        <v>406.58333333333326</v>
      </c>
      <c r="L209" s="38">
        <v>413.26666666666654</v>
      </c>
      <c r="M209" s="28">
        <v>399.9</v>
      </c>
      <c r="N209" s="28">
        <v>389.35</v>
      </c>
      <c r="O209" s="39">
        <v>14072400</v>
      </c>
      <c r="P209" s="40">
        <v>-3.9321700663553699E-2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8"/>
      <c r="B213" s="273"/>
      <c r="C213" s="252"/>
      <c r="D213" s="274"/>
      <c r="E213" s="253"/>
      <c r="F213" s="253"/>
      <c r="G213" s="275"/>
      <c r="H213" s="275"/>
      <c r="I213" s="275"/>
      <c r="J213" s="275"/>
      <c r="K213" s="275"/>
      <c r="L213" s="275"/>
      <c r="M213" s="252"/>
      <c r="N213" s="252"/>
      <c r="O213" s="276"/>
      <c r="P213" s="277"/>
    </row>
    <row r="214" spans="1:16" ht="12.75" customHeight="1">
      <c r="A214" s="252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52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44790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27" t="s">
        <v>16</v>
      </c>
      <c r="B8" s="429"/>
      <c r="C8" s="433" t="s">
        <v>20</v>
      </c>
      <c r="D8" s="433" t="s">
        <v>21</v>
      </c>
      <c r="E8" s="424" t="s">
        <v>22</v>
      </c>
      <c r="F8" s="425"/>
      <c r="G8" s="426"/>
      <c r="H8" s="424" t="s">
        <v>23</v>
      </c>
      <c r="I8" s="425"/>
      <c r="J8" s="426"/>
      <c r="K8" s="23"/>
      <c r="L8" s="50"/>
      <c r="M8" s="50"/>
      <c r="N8" s="1"/>
      <c r="O8" s="1"/>
    </row>
    <row r="9" spans="1:15" ht="36" customHeight="1">
      <c r="A9" s="431"/>
      <c r="B9" s="432"/>
      <c r="C9" s="432"/>
      <c r="D9" s="43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17825.25</v>
      </c>
      <c r="D10" s="32">
        <v>17809.466666666664</v>
      </c>
      <c r="E10" s="32">
        <v>17779.833333333328</v>
      </c>
      <c r="F10" s="32">
        <v>17734.416666666664</v>
      </c>
      <c r="G10" s="32">
        <v>17704.783333333329</v>
      </c>
      <c r="H10" s="32">
        <v>17854.883333333328</v>
      </c>
      <c r="I10" s="32">
        <v>17884.516666666666</v>
      </c>
      <c r="J10" s="32">
        <v>17929.933333333327</v>
      </c>
      <c r="K10" s="34">
        <v>17839.099999999999</v>
      </c>
      <c r="L10" s="34">
        <v>17764.05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39239.65</v>
      </c>
      <c r="D11" s="37">
        <v>39268.049999999996</v>
      </c>
      <c r="E11" s="37">
        <v>39091.499999999993</v>
      </c>
      <c r="F11" s="37">
        <v>38943.35</v>
      </c>
      <c r="G11" s="37">
        <v>38766.799999999996</v>
      </c>
      <c r="H11" s="37">
        <v>39416.19999999999</v>
      </c>
      <c r="I11" s="37">
        <v>39592.749999999993</v>
      </c>
      <c r="J11" s="37">
        <v>39740.899999999987</v>
      </c>
      <c r="K11" s="28">
        <v>39444.6</v>
      </c>
      <c r="L11" s="28">
        <v>39119.9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2660.7</v>
      </c>
      <c r="D12" s="37">
        <v>2654.9333333333334</v>
      </c>
      <c r="E12" s="37">
        <v>2639.3166666666666</v>
      </c>
      <c r="F12" s="37">
        <v>2617.9333333333334</v>
      </c>
      <c r="G12" s="37">
        <v>2602.3166666666666</v>
      </c>
      <c r="H12" s="37">
        <v>2676.3166666666666</v>
      </c>
      <c r="I12" s="37">
        <v>2691.9333333333334</v>
      </c>
      <c r="J12" s="37">
        <v>2713.3166666666666</v>
      </c>
      <c r="K12" s="28">
        <v>2670.55</v>
      </c>
      <c r="L12" s="28">
        <v>2633.55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5064.6499999999996</v>
      </c>
      <c r="D13" s="37">
        <v>5051.916666666667</v>
      </c>
      <c r="E13" s="37">
        <v>5035.4833333333336</v>
      </c>
      <c r="F13" s="37">
        <v>5006.3166666666666</v>
      </c>
      <c r="G13" s="37">
        <v>4989.8833333333332</v>
      </c>
      <c r="H13" s="37">
        <v>5081.0833333333339</v>
      </c>
      <c r="I13" s="37">
        <v>5097.5166666666664</v>
      </c>
      <c r="J13" s="37">
        <v>5126.6833333333343</v>
      </c>
      <c r="K13" s="28">
        <v>5068.3500000000004</v>
      </c>
      <c r="L13" s="28">
        <v>5022.75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29909</v>
      </c>
      <c r="D14" s="37">
        <v>29958.866666666669</v>
      </c>
      <c r="E14" s="37">
        <v>29776.383333333339</v>
      </c>
      <c r="F14" s="37">
        <v>29643.76666666667</v>
      </c>
      <c r="G14" s="37">
        <v>29461.28333333334</v>
      </c>
      <c r="H14" s="37">
        <v>30091.483333333337</v>
      </c>
      <c r="I14" s="37">
        <v>30273.966666666667</v>
      </c>
      <c r="J14" s="37">
        <v>30406.583333333336</v>
      </c>
      <c r="K14" s="28">
        <v>30141.35</v>
      </c>
      <c r="L14" s="28">
        <v>29826.25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4183.95</v>
      </c>
      <c r="D15" s="37">
        <v>4165.7333333333336</v>
      </c>
      <c r="E15" s="37">
        <v>4145.2666666666673</v>
      </c>
      <c r="F15" s="37">
        <v>4106.5833333333339</v>
      </c>
      <c r="G15" s="37">
        <v>4086.1166666666677</v>
      </c>
      <c r="H15" s="37">
        <v>4204.416666666667</v>
      </c>
      <c r="I15" s="37">
        <v>4224.8833333333341</v>
      </c>
      <c r="J15" s="37">
        <v>4263.5666666666666</v>
      </c>
      <c r="K15" s="28">
        <v>4186.2</v>
      </c>
      <c r="L15" s="28">
        <v>4127.05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8456.15</v>
      </c>
      <c r="D16" s="37">
        <v>8436.7666666666664</v>
      </c>
      <c r="E16" s="37">
        <v>8412.0833333333321</v>
      </c>
      <c r="F16" s="37">
        <v>8368.0166666666664</v>
      </c>
      <c r="G16" s="37">
        <v>8343.3333333333321</v>
      </c>
      <c r="H16" s="37">
        <v>8480.8333333333321</v>
      </c>
      <c r="I16" s="37">
        <v>8505.5166666666664</v>
      </c>
      <c r="J16" s="37">
        <v>8549.5833333333321</v>
      </c>
      <c r="K16" s="28">
        <v>8461.4500000000007</v>
      </c>
      <c r="L16" s="28">
        <v>8392.7000000000007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2898</v>
      </c>
      <c r="D17" s="37">
        <v>2870</v>
      </c>
      <c r="E17" s="37">
        <v>2835</v>
      </c>
      <c r="F17" s="37">
        <v>2772</v>
      </c>
      <c r="G17" s="37">
        <v>2737</v>
      </c>
      <c r="H17" s="37">
        <v>2933</v>
      </c>
      <c r="I17" s="37">
        <v>2968</v>
      </c>
      <c r="J17" s="37">
        <v>3031</v>
      </c>
      <c r="K17" s="28">
        <v>2905</v>
      </c>
      <c r="L17" s="28">
        <v>2807</v>
      </c>
      <c r="M17" s="28">
        <v>8.3349899999999995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2271.35</v>
      </c>
      <c r="D18" s="37">
        <v>2262.85</v>
      </c>
      <c r="E18" s="37">
        <v>2247.6999999999998</v>
      </c>
      <c r="F18" s="37">
        <v>2224.0499999999997</v>
      </c>
      <c r="G18" s="37">
        <v>2208.8999999999996</v>
      </c>
      <c r="H18" s="37">
        <v>2286.5</v>
      </c>
      <c r="I18" s="37">
        <v>2301.6500000000005</v>
      </c>
      <c r="J18" s="37">
        <v>2325.3000000000002</v>
      </c>
      <c r="K18" s="28">
        <v>2278</v>
      </c>
      <c r="L18" s="28">
        <v>2239.1999999999998</v>
      </c>
      <c r="M18" s="28">
        <v>4.0709600000000004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639.85</v>
      </c>
      <c r="D19" s="37">
        <v>639.98333333333335</v>
      </c>
      <c r="E19" s="37">
        <v>632.86666666666667</v>
      </c>
      <c r="F19" s="37">
        <v>625.88333333333333</v>
      </c>
      <c r="G19" s="37">
        <v>618.76666666666665</v>
      </c>
      <c r="H19" s="37">
        <v>646.9666666666667</v>
      </c>
      <c r="I19" s="37">
        <v>654.08333333333348</v>
      </c>
      <c r="J19" s="37">
        <v>661.06666666666672</v>
      </c>
      <c r="K19" s="28">
        <v>647.1</v>
      </c>
      <c r="L19" s="28">
        <v>633</v>
      </c>
      <c r="M19" s="28">
        <v>21.945049999999998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19069.75</v>
      </c>
      <c r="D20" s="37">
        <v>19074.100000000002</v>
      </c>
      <c r="E20" s="37">
        <v>18795.650000000005</v>
      </c>
      <c r="F20" s="37">
        <v>18521.550000000003</v>
      </c>
      <c r="G20" s="37">
        <v>18243.100000000006</v>
      </c>
      <c r="H20" s="37">
        <v>19348.200000000004</v>
      </c>
      <c r="I20" s="37">
        <v>19626.650000000001</v>
      </c>
      <c r="J20" s="37">
        <v>19900.750000000004</v>
      </c>
      <c r="K20" s="28">
        <v>19352.55</v>
      </c>
      <c r="L20" s="28">
        <v>18800</v>
      </c>
      <c r="M20" s="28">
        <v>0.19314000000000001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2975.85</v>
      </c>
      <c r="D21" s="37">
        <v>2944.2833333333333</v>
      </c>
      <c r="E21" s="37">
        <v>2902.5666666666666</v>
      </c>
      <c r="F21" s="37">
        <v>2829.2833333333333</v>
      </c>
      <c r="G21" s="37">
        <v>2787.5666666666666</v>
      </c>
      <c r="H21" s="37">
        <v>3017.5666666666666</v>
      </c>
      <c r="I21" s="37">
        <v>3059.2833333333328</v>
      </c>
      <c r="J21" s="37">
        <v>3132.5666666666666</v>
      </c>
      <c r="K21" s="28">
        <v>2986</v>
      </c>
      <c r="L21" s="28">
        <v>2871</v>
      </c>
      <c r="M21" s="28">
        <v>19.69492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2218.1999999999998</v>
      </c>
      <c r="D22" s="37">
        <v>2206.7166666666667</v>
      </c>
      <c r="E22" s="37">
        <v>2185.6333333333332</v>
      </c>
      <c r="F22" s="37">
        <v>2153.0666666666666</v>
      </c>
      <c r="G22" s="37">
        <v>2131.9833333333331</v>
      </c>
      <c r="H22" s="37">
        <v>2239.2833333333333</v>
      </c>
      <c r="I22" s="37">
        <v>2260.3666666666663</v>
      </c>
      <c r="J22" s="37">
        <v>2292.9333333333334</v>
      </c>
      <c r="K22" s="28">
        <v>2227.8000000000002</v>
      </c>
      <c r="L22" s="28">
        <v>2174.15</v>
      </c>
      <c r="M22" s="28">
        <v>12.403639999999999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824.15</v>
      </c>
      <c r="D23" s="37">
        <v>813.76666666666677</v>
      </c>
      <c r="E23" s="37">
        <v>801.53333333333353</v>
      </c>
      <c r="F23" s="37">
        <v>778.91666666666674</v>
      </c>
      <c r="G23" s="37">
        <v>766.68333333333351</v>
      </c>
      <c r="H23" s="37">
        <v>836.38333333333355</v>
      </c>
      <c r="I23" s="37">
        <v>848.6166666666669</v>
      </c>
      <c r="J23" s="37">
        <v>871.23333333333358</v>
      </c>
      <c r="K23" s="28">
        <v>826</v>
      </c>
      <c r="L23" s="28">
        <v>791.15</v>
      </c>
      <c r="M23" s="28">
        <v>68.208600000000004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3489.7</v>
      </c>
      <c r="D24" s="37">
        <v>3467.7000000000003</v>
      </c>
      <c r="E24" s="37">
        <v>3437.4000000000005</v>
      </c>
      <c r="F24" s="37">
        <v>3385.1000000000004</v>
      </c>
      <c r="G24" s="37">
        <v>3354.8000000000006</v>
      </c>
      <c r="H24" s="37">
        <v>3520.0000000000005</v>
      </c>
      <c r="I24" s="37">
        <v>3550.3000000000006</v>
      </c>
      <c r="J24" s="37">
        <v>3602.6000000000004</v>
      </c>
      <c r="K24" s="28">
        <v>3498</v>
      </c>
      <c r="L24" s="28">
        <v>3415.4</v>
      </c>
      <c r="M24" s="28">
        <v>2.3077000000000001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3581.6</v>
      </c>
      <c r="D25" s="37">
        <v>3569.1666666666665</v>
      </c>
      <c r="E25" s="37">
        <v>3549.4333333333329</v>
      </c>
      <c r="F25" s="37">
        <v>3517.2666666666664</v>
      </c>
      <c r="G25" s="37">
        <v>3497.5333333333328</v>
      </c>
      <c r="H25" s="37">
        <v>3601.333333333333</v>
      </c>
      <c r="I25" s="37">
        <v>3621.0666666666666</v>
      </c>
      <c r="J25" s="37">
        <v>3653.2333333333331</v>
      </c>
      <c r="K25" s="28">
        <v>3588.9</v>
      </c>
      <c r="L25" s="28">
        <v>3537</v>
      </c>
      <c r="M25" s="28">
        <v>2.8971100000000001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113.5</v>
      </c>
      <c r="D26" s="37">
        <v>112.39999999999999</v>
      </c>
      <c r="E26" s="37">
        <v>110.89999999999998</v>
      </c>
      <c r="F26" s="37">
        <v>108.29999999999998</v>
      </c>
      <c r="G26" s="37">
        <v>106.79999999999997</v>
      </c>
      <c r="H26" s="37">
        <v>114.99999999999999</v>
      </c>
      <c r="I26" s="37">
        <v>116.50000000000001</v>
      </c>
      <c r="J26" s="37">
        <v>119.1</v>
      </c>
      <c r="K26" s="28">
        <v>113.9</v>
      </c>
      <c r="L26" s="28">
        <v>109.8</v>
      </c>
      <c r="M26" s="28">
        <v>57.802669999999999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290.14999999999998</v>
      </c>
      <c r="D27" s="37">
        <v>291.45</v>
      </c>
      <c r="E27" s="37">
        <v>287.5</v>
      </c>
      <c r="F27" s="37">
        <v>284.85000000000002</v>
      </c>
      <c r="G27" s="37">
        <v>280.90000000000003</v>
      </c>
      <c r="H27" s="37">
        <v>294.09999999999997</v>
      </c>
      <c r="I27" s="37">
        <v>298.0499999999999</v>
      </c>
      <c r="J27" s="37">
        <v>300.69999999999993</v>
      </c>
      <c r="K27" s="28">
        <v>295.39999999999998</v>
      </c>
      <c r="L27" s="28">
        <v>288.8</v>
      </c>
      <c r="M27" s="28">
        <v>27.89021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658.2</v>
      </c>
      <c r="D28" s="37">
        <v>660.58333333333337</v>
      </c>
      <c r="E28" s="37">
        <v>651.2166666666667</v>
      </c>
      <c r="F28" s="37">
        <v>644.23333333333335</v>
      </c>
      <c r="G28" s="37">
        <v>634.86666666666667</v>
      </c>
      <c r="H28" s="37">
        <v>667.56666666666672</v>
      </c>
      <c r="I28" s="37">
        <v>676.93333333333328</v>
      </c>
      <c r="J28" s="37">
        <v>683.91666666666674</v>
      </c>
      <c r="K28" s="28">
        <v>669.95</v>
      </c>
      <c r="L28" s="28">
        <v>653.6</v>
      </c>
      <c r="M28" s="28">
        <v>1.3131900000000001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2947.35</v>
      </c>
      <c r="D29" s="37">
        <v>2965.7333333333336</v>
      </c>
      <c r="E29" s="37">
        <v>2921.4666666666672</v>
      </c>
      <c r="F29" s="37">
        <v>2895.5833333333335</v>
      </c>
      <c r="G29" s="37">
        <v>2851.3166666666671</v>
      </c>
      <c r="H29" s="37">
        <v>2991.6166666666672</v>
      </c>
      <c r="I29" s="37">
        <v>3035.8833333333337</v>
      </c>
      <c r="J29" s="37">
        <v>3061.7666666666673</v>
      </c>
      <c r="K29" s="28">
        <v>3010</v>
      </c>
      <c r="L29" s="28">
        <v>2939.85</v>
      </c>
      <c r="M29" s="28">
        <v>4.1783700000000001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396.1</v>
      </c>
      <c r="D30" s="37">
        <v>393.51666666666665</v>
      </c>
      <c r="E30" s="37">
        <v>388.0333333333333</v>
      </c>
      <c r="F30" s="37">
        <v>379.96666666666664</v>
      </c>
      <c r="G30" s="37">
        <v>374.48333333333329</v>
      </c>
      <c r="H30" s="37">
        <v>401.58333333333331</v>
      </c>
      <c r="I30" s="37">
        <v>407.06666666666666</v>
      </c>
      <c r="J30" s="37">
        <v>415.13333333333333</v>
      </c>
      <c r="K30" s="28">
        <v>399</v>
      </c>
      <c r="L30" s="28">
        <v>385.45</v>
      </c>
      <c r="M30" s="28">
        <v>115.60886000000001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4349.3999999999996</v>
      </c>
      <c r="D31" s="37">
        <v>4312.6166666666668</v>
      </c>
      <c r="E31" s="37">
        <v>4243.6833333333334</v>
      </c>
      <c r="F31" s="37">
        <v>4137.9666666666662</v>
      </c>
      <c r="G31" s="37">
        <v>4069.0333333333328</v>
      </c>
      <c r="H31" s="37">
        <v>4418.3333333333339</v>
      </c>
      <c r="I31" s="37">
        <v>4487.2666666666682</v>
      </c>
      <c r="J31" s="37">
        <v>4592.9833333333345</v>
      </c>
      <c r="K31" s="28">
        <v>4381.55</v>
      </c>
      <c r="L31" s="28">
        <v>4206.8999999999996</v>
      </c>
      <c r="M31" s="28">
        <v>5.9634200000000002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250.15</v>
      </c>
      <c r="D32" s="37">
        <v>247.85000000000002</v>
      </c>
      <c r="E32" s="37">
        <v>238.15000000000003</v>
      </c>
      <c r="F32" s="37">
        <v>226.15</v>
      </c>
      <c r="G32" s="37">
        <v>216.45000000000002</v>
      </c>
      <c r="H32" s="37">
        <v>259.85000000000002</v>
      </c>
      <c r="I32" s="37">
        <v>269.55000000000007</v>
      </c>
      <c r="J32" s="37">
        <v>281.55000000000007</v>
      </c>
      <c r="K32" s="28">
        <v>257.55</v>
      </c>
      <c r="L32" s="28">
        <v>235.85</v>
      </c>
      <c r="M32" s="28">
        <v>201.12566000000001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149.5</v>
      </c>
      <c r="D33" s="37">
        <v>148.83333333333334</v>
      </c>
      <c r="E33" s="37">
        <v>147.56666666666669</v>
      </c>
      <c r="F33" s="37">
        <v>145.63333333333335</v>
      </c>
      <c r="G33" s="37">
        <v>144.3666666666667</v>
      </c>
      <c r="H33" s="37">
        <v>150.76666666666668</v>
      </c>
      <c r="I33" s="37">
        <v>152.03333333333333</v>
      </c>
      <c r="J33" s="37">
        <v>153.96666666666667</v>
      </c>
      <c r="K33" s="28">
        <v>150.1</v>
      </c>
      <c r="L33" s="28">
        <v>146.9</v>
      </c>
      <c r="M33" s="28">
        <v>130.91575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3501</v>
      </c>
      <c r="D34" s="37">
        <v>3488.5833333333335</v>
      </c>
      <c r="E34" s="37">
        <v>3467.7166666666672</v>
      </c>
      <c r="F34" s="37">
        <v>3434.4333333333338</v>
      </c>
      <c r="G34" s="37">
        <v>3413.5666666666675</v>
      </c>
      <c r="H34" s="37">
        <v>3521.8666666666668</v>
      </c>
      <c r="I34" s="37">
        <v>3542.7333333333327</v>
      </c>
      <c r="J34" s="37">
        <v>3576.0166666666664</v>
      </c>
      <c r="K34" s="28">
        <v>3509.45</v>
      </c>
      <c r="L34" s="28">
        <v>3455.3</v>
      </c>
      <c r="M34" s="28">
        <v>9.1118900000000007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2000</v>
      </c>
      <c r="D35" s="37">
        <v>1959.6666666666667</v>
      </c>
      <c r="E35" s="37">
        <v>1908.3333333333335</v>
      </c>
      <c r="F35" s="37">
        <v>1816.6666666666667</v>
      </c>
      <c r="G35" s="37">
        <v>1765.3333333333335</v>
      </c>
      <c r="H35" s="37">
        <v>2051.3333333333335</v>
      </c>
      <c r="I35" s="37">
        <v>2102.666666666667</v>
      </c>
      <c r="J35" s="37">
        <v>2194.3333333333335</v>
      </c>
      <c r="K35" s="28">
        <v>2011</v>
      </c>
      <c r="L35" s="28">
        <v>1868</v>
      </c>
      <c r="M35" s="28">
        <v>9.0680700000000005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584</v>
      </c>
      <c r="D36" s="37">
        <v>589.93333333333339</v>
      </c>
      <c r="E36" s="37">
        <v>576.96666666666681</v>
      </c>
      <c r="F36" s="37">
        <v>569.93333333333339</v>
      </c>
      <c r="G36" s="37">
        <v>556.96666666666681</v>
      </c>
      <c r="H36" s="37">
        <v>596.96666666666681</v>
      </c>
      <c r="I36" s="37">
        <v>609.93333333333351</v>
      </c>
      <c r="J36" s="37">
        <v>616.96666666666681</v>
      </c>
      <c r="K36" s="28">
        <v>602.9</v>
      </c>
      <c r="L36" s="28">
        <v>582.9</v>
      </c>
      <c r="M36" s="28">
        <v>21.624580000000002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4402.1000000000004</v>
      </c>
      <c r="D37" s="37">
        <v>4388.2166666666672</v>
      </c>
      <c r="E37" s="37">
        <v>4364.4333333333343</v>
      </c>
      <c r="F37" s="37">
        <v>4326.7666666666673</v>
      </c>
      <c r="G37" s="37">
        <v>4302.9833333333345</v>
      </c>
      <c r="H37" s="37">
        <v>4425.8833333333341</v>
      </c>
      <c r="I37" s="37">
        <v>4449.666666666667</v>
      </c>
      <c r="J37" s="37">
        <v>4487.3333333333339</v>
      </c>
      <c r="K37" s="28">
        <v>4412</v>
      </c>
      <c r="L37" s="28">
        <v>4350.55</v>
      </c>
      <c r="M37" s="28">
        <v>2.9041399999999999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764.65</v>
      </c>
      <c r="D38" s="37">
        <v>765.03333333333342</v>
      </c>
      <c r="E38" s="37">
        <v>758.06666666666683</v>
      </c>
      <c r="F38" s="37">
        <v>751.48333333333346</v>
      </c>
      <c r="G38" s="37">
        <v>744.51666666666688</v>
      </c>
      <c r="H38" s="37">
        <v>771.61666666666679</v>
      </c>
      <c r="I38" s="37">
        <v>778.58333333333326</v>
      </c>
      <c r="J38" s="37">
        <v>785.16666666666674</v>
      </c>
      <c r="K38" s="28">
        <v>772</v>
      </c>
      <c r="L38" s="28">
        <v>758.45</v>
      </c>
      <c r="M38" s="28">
        <v>70.514979999999994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4091.15</v>
      </c>
      <c r="D39" s="37">
        <v>4076.3833333333332</v>
      </c>
      <c r="E39" s="37">
        <v>4052.7666666666664</v>
      </c>
      <c r="F39" s="37">
        <v>4014.3833333333332</v>
      </c>
      <c r="G39" s="37">
        <v>3990.7666666666664</v>
      </c>
      <c r="H39" s="37">
        <v>4114.7666666666664</v>
      </c>
      <c r="I39" s="37">
        <v>4138.3833333333332</v>
      </c>
      <c r="J39" s="37">
        <v>4176.7666666666664</v>
      </c>
      <c r="K39" s="28">
        <v>4100</v>
      </c>
      <c r="L39" s="28">
        <v>4038</v>
      </c>
      <c r="M39" s="28">
        <v>3.0262699999999998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7286.1</v>
      </c>
      <c r="D40" s="37">
        <v>7314.0666666666666</v>
      </c>
      <c r="E40" s="37">
        <v>7244.1333333333332</v>
      </c>
      <c r="F40" s="37">
        <v>7202.166666666667</v>
      </c>
      <c r="G40" s="37">
        <v>7132.2333333333336</v>
      </c>
      <c r="H40" s="37">
        <v>7356.0333333333328</v>
      </c>
      <c r="I40" s="37">
        <v>7425.9666666666653</v>
      </c>
      <c r="J40" s="37">
        <v>7467.9333333333325</v>
      </c>
      <c r="K40" s="28">
        <v>7384</v>
      </c>
      <c r="L40" s="28">
        <v>7272.1</v>
      </c>
      <c r="M40" s="28">
        <v>8.0446399999999993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15915.75</v>
      </c>
      <c r="D41" s="37">
        <v>15898.583333333334</v>
      </c>
      <c r="E41" s="37">
        <v>15827.166666666668</v>
      </c>
      <c r="F41" s="37">
        <v>15738.583333333334</v>
      </c>
      <c r="G41" s="37">
        <v>15667.166666666668</v>
      </c>
      <c r="H41" s="37">
        <v>15987.166666666668</v>
      </c>
      <c r="I41" s="37">
        <v>16058.583333333336</v>
      </c>
      <c r="J41" s="37">
        <v>16147.166666666668</v>
      </c>
      <c r="K41" s="28">
        <v>15970</v>
      </c>
      <c r="L41" s="28">
        <v>15810</v>
      </c>
      <c r="M41" s="28">
        <v>1.5221899999999999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5336.25</v>
      </c>
      <c r="D42" s="37">
        <v>5336.75</v>
      </c>
      <c r="E42" s="37">
        <v>5312.55</v>
      </c>
      <c r="F42" s="37">
        <v>5288.85</v>
      </c>
      <c r="G42" s="37">
        <v>5264.6500000000005</v>
      </c>
      <c r="H42" s="37">
        <v>5360.45</v>
      </c>
      <c r="I42" s="37">
        <v>5384.6500000000005</v>
      </c>
      <c r="J42" s="37">
        <v>5408.3499999999995</v>
      </c>
      <c r="K42" s="28">
        <v>5360.95</v>
      </c>
      <c r="L42" s="28">
        <v>5313.05</v>
      </c>
      <c r="M42" s="28">
        <v>0.13589000000000001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2206.4499999999998</v>
      </c>
      <c r="D43" s="37">
        <v>2208.1666666666665</v>
      </c>
      <c r="E43" s="37">
        <v>2183.5333333333328</v>
      </c>
      <c r="F43" s="37">
        <v>2160.6166666666663</v>
      </c>
      <c r="G43" s="37">
        <v>2135.9833333333327</v>
      </c>
      <c r="H43" s="37">
        <v>2231.083333333333</v>
      </c>
      <c r="I43" s="37">
        <v>2255.7166666666672</v>
      </c>
      <c r="J43" s="37">
        <v>2278.6333333333332</v>
      </c>
      <c r="K43" s="28">
        <v>2232.8000000000002</v>
      </c>
      <c r="L43" s="28">
        <v>2185.25</v>
      </c>
      <c r="M43" s="28">
        <v>4.5578099999999999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280.39999999999998</v>
      </c>
      <c r="D44" s="37">
        <v>278.21666666666664</v>
      </c>
      <c r="E44" s="37">
        <v>274.98333333333329</v>
      </c>
      <c r="F44" s="37">
        <v>269.56666666666666</v>
      </c>
      <c r="G44" s="37">
        <v>266.33333333333331</v>
      </c>
      <c r="H44" s="37">
        <v>283.63333333333327</v>
      </c>
      <c r="I44" s="37">
        <v>286.86666666666662</v>
      </c>
      <c r="J44" s="37">
        <v>292.28333333333325</v>
      </c>
      <c r="K44" s="28">
        <v>281.45</v>
      </c>
      <c r="L44" s="28">
        <v>272.8</v>
      </c>
      <c r="M44" s="28">
        <v>75.679270000000002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121.55</v>
      </c>
      <c r="D45" s="37">
        <v>122.61666666666667</v>
      </c>
      <c r="E45" s="37">
        <v>119.98333333333335</v>
      </c>
      <c r="F45" s="37">
        <v>118.41666666666667</v>
      </c>
      <c r="G45" s="37">
        <v>115.78333333333335</v>
      </c>
      <c r="H45" s="37">
        <v>124.18333333333335</v>
      </c>
      <c r="I45" s="37">
        <v>126.81666666666668</v>
      </c>
      <c r="J45" s="37">
        <v>128.38333333333335</v>
      </c>
      <c r="K45" s="28">
        <v>125.25</v>
      </c>
      <c r="L45" s="28">
        <v>121.05</v>
      </c>
      <c r="M45" s="28">
        <v>237.64633000000001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49.1</v>
      </c>
      <c r="D46" s="37">
        <v>49.233333333333327</v>
      </c>
      <c r="E46" s="37">
        <v>48.666666666666657</v>
      </c>
      <c r="F46" s="37">
        <v>48.233333333333327</v>
      </c>
      <c r="G46" s="37">
        <v>47.666666666666657</v>
      </c>
      <c r="H46" s="37">
        <v>49.666666666666657</v>
      </c>
      <c r="I46" s="37">
        <v>50.233333333333334</v>
      </c>
      <c r="J46" s="37">
        <v>50.666666666666657</v>
      </c>
      <c r="K46" s="28">
        <v>49.8</v>
      </c>
      <c r="L46" s="28">
        <v>48.8</v>
      </c>
      <c r="M46" s="28">
        <v>21.163799999999998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1971.25</v>
      </c>
      <c r="D47" s="37">
        <v>1957.1000000000001</v>
      </c>
      <c r="E47" s="37">
        <v>1929.2000000000003</v>
      </c>
      <c r="F47" s="37">
        <v>1887.15</v>
      </c>
      <c r="G47" s="37">
        <v>1859.2500000000002</v>
      </c>
      <c r="H47" s="37">
        <v>1999.1500000000003</v>
      </c>
      <c r="I47" s="37">
        <v>2027.0500000000004</v>
      </c>
      <c r="J47" s="37">
        <v>2069.1000000000004</v>
      </c>
      <c r="K47" s="28">
        <v>1985</v>
      </c>
      <c r="L47" s="28">
        <v>1915.05</v>
      </c>
      <c r="M47" s="28">
        <v>8.4290500000000002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680.15</v>
      </c>
      <c r="D48" s="37">
        <v>682.68333333333339</v>
      </c>
      <c r="E48" s="37">
        <v>674.46666666666681</v>
      </c>
      <c r="F48" s="37">
        <v>668.78333333333342</v>
      </c>
      <c r="G48" s="37">
        <v>660.56666666666683</v>
      </c>
      <c r="H48" s="37">
        <v>688.36666666666679</v>
      </c>
      <c r="I48" s="37">
        <v>696.58333333333348</v>
      </c>
      <c r="J48" s="37">
        <v>702.26666666666677</v>
      </c>
      <c r="K48" s="28">
        <v>690.9</v>
      </c>
      <c r="L48" s="28">
        <v>677</v>
      </c>
      <c r="M48" s="28">
        <v>11.695790000000001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293.75</v>
      </c>
      <c r="D49" s="37">
        <v>293.08333333333331</v>
      </c>
      <c r="E49" s="37">
        <v>290.81666666666661</v>
      </c>
      <c r="F49" s="37">
        <v>287.88333333333327</v>
      </c>
      <c r="G49" s="37">
        <v>285.61666666666656</v>
      </c>
      <c r="H49" s="37">
        <v>296.01666666666665</v>
      </c>
      <c r="I49" s="37">
        <v>298.28333333333342</v>
      </c>
      <c r="J49" s="37">
        <v>301.2166666666667</v>
      </c>
      <c r="K49" s="28">
        <v>295.35000000000002</v>
      </c>
      <c r="L49" s="28">
        <v>290.14999999999998</v>
      </c>
      <c r="M49" s="28">
        <v>61.088450000000002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779</v>
      </c>
      <c r="D50" s="37">
        <v>785.16666666666663</v>
      </c>
      <c r="E50" s="37">
        <v>771.13333333333321</v>
      </c>
      <c r="F50" s="37">
        <v>763.26666666666654</v>
      </c>
      <c r="G50" s="37">
        <v>749.23333333333312</v>
      </c>
      <c r="H50" s="37">
        <v>793.0333333333333</v>
      </c>
      <c r="I50" s="37">
        <v>807.06666666666683</v>
      </c>
      <c r="J50" s="37">
        <v>814.93333333333339</v>
      </c>
      <c r="K50" s="28">
        <v>799.2</v>
      </c>
      <c r="L50" s="28">
        <v>777.3</v>
      </c>
      <c r="M50" s="28">
        <v>20.502369999999999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53.9</v>
      </c>
      <c r="D51" s="37">
        <v>53.633333333333333</v>
      </c>
      <c r="E51" s="37">
        <v>53.166666666666664</v>
      </c>
      <c r="F51" s="37">
        <v>52.43333333333333</v>
      </c>
      <c r="G51" s="37">
        <v>51.966666666666661</v>
      </c>
      <c r="H51" s="37">
        <v>54.366666666666667</v>
      </c>
      <c r="I51" s="37">
        <v>54.833333333333336</v>
      </c>
      <c r="J51" s="37">
        <v>55.56666666666667</v>
      </c>
      <c r="K51" s="28">
        <v>54.1</v>
      </c>
      <c r="L51" s="28">
        <v>52.9</v>
      </c>
      <c r="M51" s="28">
        <v>132.80627999999999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345.9</v>
      </c>
      <c r="D52" s="37">
        <v>342.06666666666666</v>
      </c>
      <c r="E52" s="37">
        <v>336.88333333333333</v>
      </c>
      <c r="F52" s="37">
        <v>327.86666666666667</v>
      </c>
      <c r="G52" s="37">
        <v>322.68333333333334</v>
      </c>
      <c r="H52" s="37">
        <v>351.08333333333331</v>
      </c>
      <c r="I52" s="37">
        <v>356.26666666666659</v>
      </c>
      <c r="J52" s="37">
        <v>365.2833333333333</v>
      </c>
      <c r="K52" s="28">
        <v>347.25</v>
      </c>
      <c r="L52" s="28">
        <v>333.05</v>
      </c>
      <c r="M52" s="28">
        <v>53.606400000000001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704.1</v>
      </c>
      <c r="D53" s="37">
        <v>706.86666666666667</v>
      </c>
      <c r="E53" s="37">
        <v>697.73333333333335</v>
      </c>
      <c r="F53" s="37">
        <v>691.36666666666667</v>
      </c>
      <c r="G53" s="37">
        <v>682.23333333333335</v>
      </c>
      <c r="H53" s="37">
        <v>713.23333333333335</v>
      </c>
      <c r="I53" s="37">
        <v>722.36666666666679</v>
      </c>
      <c r="J53" s="37">
        <v>728.73333333333335</v>
      </c>
      <c r="K53" s="28">
        <v>716</v>
      </c>
      <c r="L53" s="28">
        <v>700.5</v>
      </c>
      <c r="M53" s="28">
        <v>66.796629999999993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317.35000000000002</v>
      </c>
      <c r="D54" s="37">
        <v>315.68333333333334</v>
      </c>
      <c r="E54" s="37">
        <v>312.91666666666669</v>
      </c>
      <c r="F54" s="37">
        <v>308.48333333333335</v>
      </c>
      <c r="G54" s="37">
        <v>305.7166666666667</v>
      </c>
      <c r="H54" s="37">
        <v>320.11666666666667</v>
      </c>
      <c r="I54" s="37">
        <v>322.88333333333333</v>
      </c>
      <c r="J54" s="37">
        <v>327.31666666666666</v>
      </c>
      <c r="K54" s="28">
        <v>318.45</v>
      </c>
      <c r="L54" s="28">
        <v>311.25</v>
      </c>
      <c r="M54" s="28">
        <v>14.24508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18044.25</v>
      </c>
      <c r="D55" s="37">
        <v>17815.75</v>
      </c>
      <c r="E55" s="37">
        <v>17538.5</v>
      </c>
      <c r="F55" s="37">
        <v>17032.75</v>
      </c>
      <c r="G55" s="37">
        <v>16755.5</v>
      </c>
      <c r="H55" s="37">
        <v>18321.5</v>
      </c>
      <c r="I55" s="37">
        <v>18598.75</v>
      </c>
      <c r="J55" s="37">
        <v>19104.5</v>
      </c>
      <c r="K55" s="28">
        <v>18093</v>
      </c>
      <c r="L55" s="28">
        <v>17310</v>
      </c>
      <c r="M55" s="28">
        <v>0.95435000000000003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3690.45</v>
      </c>
      <c r="D56" s="37">
        <v>3696.4666666666667</v>
      </c>
      <c r="E56" s="37">
        <v>3668.9833333333336</v>
      </c>
      <c r="F56" s="37">
        <v>3647.5166666666669</v>
      </c>
      <c r="G56" s="37">
        <v>3620.0333333333338</v>
      </c>
      <c r="H56" s="37">
        <v>3717.9333333333334</v>
      </c>
      <c r="I56" s="37">
        <v>3745.4166666666661</v>
      </c>
      <c r="J56" s="37">
        <v>3766.8833333333332</v>
      </c>
      <c r="K56" s="28">
        <v>3723.95</v>
      </c>
      <c r="L56" s="28">
        <v>3675</v>
      </c>
      <c r="M56" s="28">
        <v>2.39514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232.15</v>
      </c>
      <c r="D57" s="37">
        <v>232.26666666666665</v>
      </c>
      <c r="E57" s="37">
        <v>230.43333333333331</v>
      </c>
      <c r="F57" s="37">
        <v>228.71666666666667</v>
      </c>
      <c r="G57" s="37">
        <v>226.88333333333333</v>
      </c>
      <c r="H57" s="37">
        <v>233.98333333333329</v>
      </c>
      <c r="I57" s="37">
        <v>235.81666666666666</v>
      </c>
      <c r="J57" s="37">
        <v>237.53333333333327</v>
      </c>
      <c r="K57" s="28">
        <v>234.1</v>
      </c>
      <c r="L57" s="28">
        <v>230.55</v>
      </c>
      <c r="M57" s="28">
        <v>78.634609999999995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788.5</v>
      </c>
      <c r="D58" s="37">
        <v>786.75</v>
      </c>
      <c r="E58" s="37">
        <v>781.05</v>
      </c>
      <c r="F58" s="37">
        <v>773.59999999999991</v>
      </c>
      <c r="G58" s="37">
        <v>767.89999999999986</v>
      </c>
      <c r="H58" s="37">
        <v>794.2</v>
      </c>
      <c r="I58" s="37">
        <v>799.90000000000009</v>
      </c>
      <c r="J58" s="37">
        <v>807.35000000000014</v>
      </c>
      <c r="K58" s="28">
        <v>792.45</v>
      </c>
      <c r="L58" s="28">
        <v>779.3</v>
      </c>
      <c r="M58" s="28">
        <v>9.7669700000000006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1034.55</v>
      </c>
      <c r="D59" s="37">
        <v>1031.9333333333334</v>
      </c>
      <c r="E59" s="37">
        <v>1027.8666666666668</v>
      </c>
      <c r="F59" s="37">
        <v>1021.1833333333334</v>
      </c>
      <c r="G59" s="37">
        <v>1017.1166666666668</v>
      </c>
      <c r="H59" s="37">
        <v>1038.6166666666668</v>
      </c>
      <c r="I59" s="37">
        <v>1042.6833333333334</v>
      </c>
      <c r="J59" s="37">
        <v>1049.3666666666668</v>
      </c>
      <c r="K59" s="28">
        <v>1036</v>
      </c>
      <c r="L59" s="28">
        <v>1025.25</v>
      </c>
      <c r="M59" s="28">
        <v>7.7640900000000004</v>
      </c>
      <c r="N59" s="1"/>
      <c r="O59" s="1"/>
    </row>
    <row r="60" spans="1:15" ht="12.75" customHeight="1">
      <c r="A60" s="53">
        <v>51</v>
      </c>
      <c r="B60" s="28" t="s">
        <v>839</v>
      </c>
      <c r="C60" s="28">
        <v>1644</v>
      </c>
      <c r="D60" s="37">
        <v>1644.3999999999999</v>
      </c>
      <c r="E60" s="37">
        <v>1624.7999999999997</v>
      </c>
      <c r="F60" s="37">
        <v>1605.6</v>
      </c>
      <c r="G60" s="37">
        <v>1585.9999999999998</v>
      </c>
      <c r="H60" s="37">
        <v>1663.5999999999997</v>
      </c>
      <c r="I60" s="37">
        <v>1683.1999999999996</v>
      </c>
      <c r="J60" s="37">
        <v>1702.3999999999996</v>
      </c>
      <c r="K60" s="28">
        <v>1664</v>
      </c>
      <c r="L60" s="28">
        <v>1625.2</v>
      </c>
      <c r="M60" s="28">
        <v>0.86736999999999997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222.9</v>
      </c>
      <c r="D61" s="37">
        <v>222.58333333333334</v>
      </c>
      <c r="E61" s="37">
        <v>220.76666666666668</v>
      </c>
      <c r="F61" s="37">
        <v>218.63333333333333</v>
      </c>
      <c r="G61" s="37">
        <v>216.81666666666666</v>
      </c>
      <c r="H61" s="37">
        <v>224.7166666666667</v>
      </c>
      <c r="I61" s="37">
        <v>226.53333333333336</v>
      </c>
      <c r="J61" s="37">
        <v>228.66666666666671</v>
      </c>
      <c r="K61" s="28">
        <v>224.4</v>
      </c>
      <c r="L61" s="28">
        <v>220.45</v>
      </c>
      <c r="M61" s="28">
        <v>78.443560000000005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3826.6</v>
      </c>
      <c r="D62" s="37">
        <v>3827.8666666666668</v>
      </c>
      <c r="E62" s="37">
        <v>3795.7333333333336</v>
      </c>
      <c r="F62" s="37">
        <v>3764.8666666666668</v>
      </c>
      <c r="G62" s="37">
        <v>3732.7333333333336</v>
      </c>
      <c r="H62" s="37">
        <v>3858.7333333333336</v>
      </c>
      <c r="I62" s="37">
        <v>3890.8666666666668</v>
      </c>
      <c r="J62" s="37">
        <v>3921.7333333333336</v>
      </c>
      <c r="K62" s="28">
        <v>3860</v>
      </c>
      <c r="L62" s="28">
        <v>3797</v>
      </c>
      <c r="M62" s="28">
        <v>1.4687300000000001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1567.5</v>
      </c>
      <c r="D63" s="37">
        <v>1567.7666666666664</v>
      </c>
      <c r="E63" s="37">
        <v>1555.5833333333328</v>
      </c>
      <c r="F63" s="37">
        <v>1543.6666666666663</v>
      </c>
      <c r="G63" s="37">
        <v>1531.4833333333327</v>
      </c>
      <c r="H63" s="37">
        <v>1579.6833333333329</v>
      </c>
      <c r="I63" s="37">
        <v>1591.8666666666663</v>
      </c>
      <c r="J63" s="37">
        <v>1603.7833333333331</v>
      </c>
      <c r="K63" s="28">
        <v>1579.95</v>
      </c>
      <c r="L63" s="28">
        <v>1555.85</v>
      </c>
      <c r="M63" s="28">
        <v>2.1097800000000002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718.9</v>
      </c>
      <c r="D64" s="37">
        <v>713.43333333333339</v>
      </c>
      <c r="E64" s="37">
        <v>702.51666666666677</v>
      </c>
      <c r="F64" s="37">
        <v>686.13333333333333</v>
      </c>
      <c r="G64" s="37">
        <v>675.2166666666667</v>
      </c>
      <c r="H64" s="37">
        <v>729.81666666666683</v>
      </c>
      <c r="I64" s="37">
        <v>740.73333333333335</v>
      </c>
      <c r="J64" s="37">
        <v>757.1166666666669</v>
      </c>
      <c r="K64" s="28">
        <v>724.35</v>
      </c>
      <c r="L64" s="28">
        <v>697.05</v>
      </c>
      <c r="M64" s="28">
        <v>16.012789999999999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1080.8499999999999</v>
      </c>
      <c r="D65" s="37">
        <v>1078.5</v>
      </c>
      <c r="E65" s="37">
        <v>1069.1500000000001</v>
      </c>
      <c r="F65" s="37">
        <v>1057.45</v>
      </c>
      <c r="G65" s="37">
        <v>1048.1000000000001</v>
      </c>
      <c r="H65" s="37">
        <v>1090.2</v>
      </c>
      <c r="I65" s="37">
        <v>1099.55</v>
      </c>
      <c r="J65" s="37">
        <v>1111.25</v>
      </c>
      <c r="K65" s="28">
        <v>1087.8499999999999</v>
      </c>
      <c r="L65" s="28">
        <v>1066.8</v>
      </c>
      <c r="M65" s="28">
        <v>3.93092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384.4</v>
      </c>
      <c r="D66" s="37">
        <v>386.0333333333333</v>
      </c>
      <c r="E66" s="37">
        <v>381.11666666666662</v>
      </c>
      <c r="F66" s="37">
        <v>377.83333333333331</v>
      </c>
      <c r="G66" s="37">
        <v>372.91666666666663</v>
      </c>
      <c r="H66" s="37">
        <v>389.31666666666661</v>
      </c>
      <c r="I66" s="37">
        <v>394.23333333333335</v>
      </c>
      <c r="J66" s="37">
        <v>397.51666666666659</v>
      </c>
      <c r="K66" s="28">
        <v>390.95</v>
      </c>
      <c r="L66" s="28">
        <v>382.75</v>
      </c>
      <c r="M66" s="28">
        <v>15.96799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1261.8499999999999</v>
      </c>
      <c r="D67" s="37">
        <v>1261.0833333333333</v>
      </c>
      <c r="E67" s="37">
        <v>1250.5166666666664</v>
      </c>
      <c r="F67" s="37">
        <v>1239.1833333333332</v>
      </c>
      <c r="G67" s="37">
        <v>1228.6166666666663</v>
      </c>
      <c r="H67" s="37">
        <v>1272.4166666666665</v>
      </c>
      <c r="I67" s="37">
        <v>1282.9833333333336</v>
      </c>
      <c r="J67" s="37">
        <v>1294.3166666666666</v>
      </c>
      <c r="K67" s="28">
        <v>1271.6500000000001</v>
      </c>
      <c r="L67" s="28">
        <v>1249.75</v>
      </c>
      <c r="M67" s="28">
        <v>3.6326999999999998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379.15</v>
      </c>
      <c r="D68" s="37">
        <v>378.59999999999997</v>
      </c>
      <c r="E68" s="37">
        <v>374.84999999999991</v>
      </c>
      <c r="F68" s="37">
        <v>370.54999999999995</v>
      </c>
      <c r="G68" s="37">
        <v>366.7999999999999</v>
      </c>
      <c r="H68" s="37">
        <v>382.89999999999992</v>
      </c>
      <c r="I68" s="37">
        <v>386.65000000000003</v>
      </c>
      <c r="J68" s="37">
        <v>390.94999999999993</v>
      </c>
      <c r="K68" s="28">
        <v>382.35</v>
      </c>
      <c r="L68" s="28">
        <v>374.3</v>
      </c>
      <c r="M68" s="28">
        <v>38.39161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579.6</v>
      </c>
      <c r="D69" s="37">
        <v>581.69999999999993</v>
      </c>
      <c r="E69" s="37">
        <v>575.49999999999989</v>
      </c>
      <c r="F69" s="37">
        <v>571.4</v>
      </c>
      <c r="G69" s="37">
        <v>565.19999999999993</v>
      </c>
      <c r="H69" s="37">
        <v>585.79999999999984</v>
      </c>
      <c r="I69" s="37">
        <v>591.99999999999989</v>
      </c>
      <c r="J69" s="37">
        <v>596.0999999999998</v>
      </c>
      <c r="K69" s="28">
        <v>587.9</v>
      </c>
      <c r="L69" s="28">
        <v>577.6</v>
      </c>
      <c r="M69" s="28">
        <v>10.762919999999999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1584.65</v>
      </c>
      <c r="D70" s="37">
        <v>1578.6833333333334</v>
      </c>
      <c r="E70" s="37">
        <v>1562.7666666666669</v>
      </c>
      <c r="F70" s="37">
        <v>1540.8833333333334</v>
      </c>
      <c r="G70" s="37">
        <v>1524.9666666666669</v>
      </c>
      <c r="H70" s="37">
        <v>1600.5666666666668</v>
      </c>
      <c r="I70" s="37">
        <v>1616.4833333333333</v>
      </c>
      <c r="J70" s="37">
        <v>1638.3666666666668</v>
      </c>
      <c r="K70" s="28">
        <v>1594.6</v>
      </c>
      <c r="L70" s="28">
        <v>1556.8</v>
      </c>
      <c r="M70" s="28">
        <v>1.1150599999999999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2095.6</v>
      </c>
      <c r="D71" s="37">
        <v>2082.8666666666668</v>
      </c>
      <c r="E71" s="37">
        <v>2067.7333333333336</v>
      </c>
      <c r="F71" s="37">
        <v>2039.8666666666668</v>
      </c>
      <c r="G71" s="37">
        <v>2024.7333333333336</v>
      </c>
      <c r="H71" s="37">
        <v>2110.7333333333336</v>
      </c>
      <c r="I71" s="37">
        <v>2125.8666666666668</v>
      </c>
      <c r="J71" s="37">
        <v>2153.7333333333336</v>
      </c>
      <c r="K71" s="28">
        <v>2098</v>
      </c>
      <c r="L71" s="28">
        <v>2055</v>
      </c>
      <c r="M71" s="28">
        <v>9.875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3732</v>
      </c>
      <c r="D72" s="37">
        <v>3742.35</v>
      </c>
      <c r="E72" s="37">
        <v>3694.7</v>
      </c>
      <c r="F72" s="37">
        <v>3657.4</v>
      </c>
      <c r="G72" s="37">
        <v>3609.75</v>
      </c>
      <c r="H72" s="37">
        <v>3779.6499999999996</v>
      </c>
      <c r="I72" s="37">
        <v>3827.3</v>
      </c>
      <c r="J72" s="37">
        <v>3864.5999999999995</v>
      </c>
      <c r="K72" s="28">
        <v>3790</v>
      </c>
      <c r="L72" s="28">
        <v>3705.05</v>
      </c>
      <c r="M72" s="28">
        <v>9.1664100000000008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3899.65</v>
      </c>
      <c r="D73" s="37">
        <v>3870.5499999999997</v>
      </c>
      <c r="E73" s="37">
        <v>3821.0999999999995</v>
      </c>
      <c r="F73" s="37">
        <v>3742.5499999999997</v>
      </c>
      <c r="G73" s="37">
        <v>3693.0999999999995</v>
      </c>
      <c r="H73" s="37">
        <v>3949.0999999999995</v>
      </c>
      <c r="I73" s="37">
        <v>3998.5499999999993</v>
      </c>
      <c r="J73" s="37">
        <v>4077.0999999999995</v>
      </c>
      <c r="K73" s="28">
        <v>3920</v>
      </c>
      <c r="L73" s="28">
        <v>3792</v>
      </c>
      <c r="M73" s="28">
        <v>2.5594899999999998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2485.85</v>
      </c>
      <c r="D74" s="37">
        <v>2472.9500000000003</v>
      </c>
      <c r="E74" s="37">
        <v>2447.9000000000005</v>
      </c>
      <c r="F74" s="37">
        <v>2409.9500000000003</v>
      </c>
      <c r="G74" s="37">
        <v>2384.9000000000005</v>
      </c>
      <c r="H74" s="37">
        <v>2510.9000000000005</v>
      </c>
      <c r="I74" s="37">
        <v>2535.9500000000007</v>
      </c>
      <c r="J74" s="37">
        <v>2573.9000000000005</v>
      </c>
      <c r="K74" s="28">
        <v>2498</v>
      </c>
      <c r="L74" s="28">
        <v>2435</v>
      </c>
      <c r="M74" s="28">
        <v>2.4661499999999998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4297.8</v>
      </c>
      <c r="D75" s="37">
        <v>4293.2</v>
      </c>
      <c r="E75" s="37">
        <v>4267.3999999999996</v>
      </c>
      <c r="F75" s="37">
        <v>4237</v>
      </c>
      <c r="G75" s="37">
        <v>4211.2</v>
      </c>
      <c r="H75" s="37">
        <v>4323.5999999999995</v>
      </c>
      <c r="I75" s="37">
        <v>4349.4000000000005</v>
      </c>
      <c r="J75" s="37">
        <v>4379.7999999999993</v>
      </c>
      <c r="K75" s="28">
        <v>4319</v>
      </c>
      <c r="L75" s="28">
        <v>4262.8</v>
      </c>
      <c r="M75" s="28">
        <v>2.6281300000000001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3338.05</v>
      </c>
      <c r="D76" s="37">
        <v>3297.0166666666664</v>
      </c>
      <c r="E76" s="37">
        <v>3252.0333333333328</v>
      </c>
      <c r="F76" s="37">
        <v>3166.0166666666664</v>
      </c>
      <c r="G76" s="37">
        <v>3121.0333333333328</v>
      </c>
      <c r="H76" s="37">
        <v>3383.0333333333328</v>
      </c>
      <c r="I76" s="37">
        <v>3428.0166666666664</v>
      </c>
      <c r="J76" s="37">
        <v>3514.0333333333328</v>
      </c>
      <c r="K76" s="28">
        <v>3342</v>
      </c>
      <c r="L76" s="28">
        <v>3211</v>
      </c>
      <c r="M76" s="28">
        <v>17.007429999999999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466.05</v>
      </c>
      <c r="D77" s="37">
        <v>464.26666666666665</v>
      </c>
      <c r="E77" s="37">
        <v>459.83333333333331</v>
      </c>
      <c r="F77" s="37">
        <v>453.61666666666667</v>
      </c>
      <c r="G77" s="37">
        <v>449.18333333333334</v>
      </c>
      <c r="H77" s="37">
        <v>470.48333333333329</v>
      </c>
      <c r="I77" s="37">
        <v>474.91666666666669</v>
      </c>
      <c r="J77" s="37">
        <v>481.13333333333327</v>
      </c>
      <c r="K77" s="28">
        <v>468.7</v>
      </c>
      <c r="L77" s="28">
        <v>458.05</v>
      </c>
      <c r="M77" s="28">
        <v>2.70472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1842.55</v>
      </c>
      <c r="D78" s="37">
        <v>1790.9166666666667</v>
      </c>
      <c r="E78" s="37">
        <v>1732.8333333333335</v>
      </c>
      <c r="F78" s="37">
        <v>1623.1166666666668</v>
      </c>
      <c r="G78" s="37">
        <v>1565.0333333333335</v>
      </c>
      <c r="H78" s="37">
        <v>1900.6333333333334</v>
      </c>
      <c r="I78" s="37">
        <v>1958.7166666666669</v>
      </c>
      <c r="J78" s="37">
        <v>2068.4333333333334</v>
      </c>
      <c r="K78" s="28">
        <v>1849</v>
      </c>
      <c r="L78" s="28">
        <v>1681.2</v>
      </c>
      <c r="M78" s="28">
        <v>22.858820000000001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164.25</v>
      </c>
      <c r="D79" s="37">
        <v>163.04999999999998</v>
      </c>
      <c r="E79" s="37">
        <v>160.69999999999996</v>
      </c>
      <c r="F79" s="37">
        <v>157.14999999999998</v>
      </c>
      <c r="G79" s="37">
        <v>154.79999999999995</v>
      </c>
      <c r="H79" s="37">
        <v>166.59999999999997</v>
      </c>
      <c r="I79" s="37">
        <v>168.95</v>
      </c>
      <c r="J79" s="37">
        <v>172.49999999999997</v>
      </c>
      <c r="K79" s="28">
        <v>165.4</v>
      </c>
      <c r="L79" s="28">
        <v>159.5</v>
      </c>
      <c r="M79" s="28">
        <v>61.687060000000002</v>
      </c>
      <c r="N79" s="1"/>
      <c r="O79" s="1"/>
    </row>
    <row r="80" spans="1:15" ht="12.75" customHeight="1">
      <c r="A80" s="53">
        <v>71</v>
      </c>
      <c r="B80" s="28" t="s">
        <v>840</v>
      </c>
      <c r="C80" s="28">
        <v>1399.45</v>
      </c>
      <c r="D80" s="37">
        <v>1402.1166666666668</v>
      </c>
      <c r="E80" s="37">
        <v>1390.8333333333335</v>
      </c>
      <c r="F80" s="37">
        <v>1382.2166666666667</v>
      </c>
      <c r="G80" s="37">
        <v>1370.9333333333334</v>
      </c>
      <c r="H80" s="37">
        <v>1410.7333333333336</v>
      </c>
      <c r="I80" s="37">
        <v>1422.0166666666669</v>
      </c>
      <c r="J80" s="37">
        <v>1430.6333333333337</v>
      </c>
      <c r="K80" s="28">
        <v>1413.4</v>
      </c>
      <c r="L80" s="28">
        <v>1393.5</v>
      </c>
      <c r="M80" s="28">
        <v>2.0339900000000002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110.35</v>
      </c>
      <c r="D81" s="37">
        <v>110.43333333333334</v>
      </c>
      <c r="E81" s="37">
        <v>109.36666666666667</v>
      </c>
      <c r="F81" s="37">
        <v>108.38333333333334</v>
      </c>
      <c r="G81" s="37">
        <v>107.31666666666668</v>
      </c>
      <c r="H81" s="37">
        <v>111.41666666666667</v>
      </c>
      <c r="I81" s="37">
        <v>112.48333333333333</v>
      </c>
      <c r="J81" s="37">
        <v>113.46666666666667</v>
      </c>
      <c r="K81" s="28">
        <v>111.5</v>
      </c>
      <c r="L81" s="28">
        <v>109.45</v>
      </c>
      <c r="M81" s="28">
        <v>87.231589999999997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292.25</v>
      </c>
      <c r="D82" s="37">
        <v>287.84999999999997</v>
      </c>
      <c r="E82" s="37">
        <v>281.79999999999995</v>
      </c>
      <c r="F82" s="37">
        <v>271.34999999999997</v>
      </c>
      <c r="G82" s="37">
        <v>265.29999999999995</v>
      </c>
      <c r="H82" s="37">
        <v>298.29999999999995</v>
      </c>
      <c r="I82" s="37">
        <v>304.35000000000002</v>
      </c>
      <c r="J82" s="37">
        <v>314.79999999999995</v>
      </c>
      <c r="K82" s="28">
        <v>293.89999999999998</v>
      </c>
      <c r="L82" s="28">
        <v>277.39999999999998</v>
      </c>
      <c r="M82" s="28">
        <v>23.225580000000001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135.1</v>
      </c>
      <c r="D83" s="37">
        <v>133.85</v>
      </c>
      <c r="E83" s="37">
        <v>132.44999999999999</v>
      </c>
      <c r="F83" s="37">
        <v>129.79999999999998</v>
      </c>
      <c r="G83" s="37">
        <v>128.39999999999998</v>
      </c>
      <c r="H83" s="37">
        <v>136.5</v>
      </c>
      <c r="I83" s="37">
        <v>137.90000000000003</v>
      </c>
      <c r="J83" s="37">
        <v>140.55000000000001</v>
      </c>
      <c r="K83" s="28">
        <v>135.25</v>
      </c>
      <c r="L83" s="28">
        <v>131.19999999999999</v>
      </c>
      <c r="M83" s="28">
        <v>170.26903999999999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2338.15</v>
      </c>
      <c r="D84" s="37">
        <v>2350.9333333333329</v>
      </c>
      <c r="E84" s="37">
        <v>2321.8666666666659</v>
      </c>
      <c r="F84" s="37">
        <v>2305.583333333333</v>
      </c>
      <c r="G84" s="37">
        <v>2276.516666666666</v>
      </c>
      <c r="H84" s="37">
        <v>2367.2166666666658</v>
      </c>
      <c r="I84" s="37">
        <v>2396.2833333333324</v>
      </c>
      <c r="J84" s="37">
        <v>2412.5666666666657</v>
      </c>
      <c r="K84" s="28">
        <v>2380</v>
      </c>
      <c r="L84" s="28">
        <v>2334.65</v>
      </c>
      <c r="M84" s="28">
        <v>0.97696000000000005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389.25</v>
      </c>
      <c r="D85" s="37">
        <v>388.73333333333335</v>
      </c>
      <c r="E85" s="37">
        <v>385.26666666666671</v>
      </c>
      <c r="F85" s="37">
        <v>381.28333333333336</v>
      </c>
      <c r="G85" s="37">
        <v>377.81666666666672</v>
      </c>
      <c r="H85" s="37">
        <v>392.7166666666667</v>
      </c>
      <c r="I85" s="37">
        <v>396.18333333333339</v>
      </c>
      <c r="J85" s="37">
        <v>400.16666666666669</v>
      </c>
      <c r="K85" s="28">
        <v>392.2</v>
      </c>
      <c r="L85" s="28">
        <v>384.75</v>
      </c>
      <c r="M85" s="28">
        <v>7.6534199999999997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889.85</v>
      </c>
      <c r="D86" s="37">
        <v>901.15000000000009</v>
      </c>
      <c r="E86" s="37">
        <v>864.35000000000014</v>
      </c>
      <c r="F86" s="37">
        <v>838.85</v>
      </c>
      <c r="G86" s="37">
        <v>802.05000000000007</v>
      </c>
      <c r="H86" s="37">
        <v>926.6500000000002</v>
      </c>
      <c r="I86" s="37">
        <v>963.45000000000016</v>
      </c>
      <c r="J86" s="37">
        <v>988.95000000000027</v>
      </c>
      <c r="K86" s="28">
        <v>937.95</v>
      </c>
      <c r="L86" s="28">
        <v>875.65</v>
      </c>
      <c r="M86" s="28">
        <v>82.846680000000006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1363.1</v>
      </c>
      <c r="D87" s="37">
        <v>1363.4666666666667</v>
      </c>
      <c r="E87" s="37">
        <v>1350.9833333333333</v>
      </c>
      <c r="F87" s="37">
        <v>1338.8666666666666</v>
      </c>
      <c r="G87" s="37">
        <v>1326.3833333333332</v>
      </c>
      <c r="H87" s="37">
        <v>1375.5833333333335</v>
      </c>
      <c r="I87" s="37">
        <v>1388.0666666666671</v>
      </c>
      <c r="J87" s="37">
        <v>1400.1833333333336</v>
      </c>
      <c r="K87" s="28">
        <v>1375.95</v>
      </c>
      <c r="L87" s="28">
        <v>1351.35</v>
      </c>
      <c r="M87" s="28">
        <v>5.92117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1591.55</v>
      </c>
      <c r="D88" s="37">
        <v>1589.6833333333332</v>
      </c>
      <c r="E88" s="37">
        <v>1544.5166666666664</v>
      </c>
      <c r="F88" s="37">
        <v>1497.4833333333333</v>
      </c>
      <c r="G88" s="37">
        <v>1452.3166666666666</v>
      </c>
      <c r="H88" s="37">
        <v>1636.7166666666662</v>
      </c>
      <c r="I88" s="37">
        <v>1681.8833333333328</v>
      </c>
      <c r="J88" s="37">
        <v>1728.9166666666661</v>
      </c>
      <c r="K88" s="28">
        <v>1634.85</v>
      </c>
      <c r="L88" s="28">
        <v>1542.65</v>
      </c>
      <c r="M88" s="28">
        <v>14.25869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483.15</v>
      </c>
      <c r="D89" s="37">
        <v>480.5333333333333</v>
      </c>
      <c r="E89" s="37">
        <v>476.61666666666662</v>
      </c>
      <c r="F89" s="37">
        <v>470.08333333333331</v>
      </c>
      <c r="G89" s="37">
        <v>466.16666666666663</v>
      </c>
      <c r="H89" s="37">
        <v>487.06666666666661</v>
      </c>
      <c r="I89" s="37">
        <v>490.98333333333335</v>
      </c>
      <c r="J89" s="37">
        <v>497.51666666666659</v>
      </c>
      <c r="K89" s="28">
        <v>484.45</v>
      </c>
      <c r="L89" s="28">
        <v>474</v>
      </c>
      <c r="M89" s="28">
        <v>12.450710000000001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246.75</v>
      </c>
      <c r="D90" s="37">
        <v>247.45000000000002</v>
      </c>
      <c r="E90" s="37">
        <v>243.30000000000004</v>
      </c>
      <c r="F90" s="37">
        <v>239.85000000000002</v>
      </c>
      <c r="G90" s="37">
        <v>235.70000000000005</v>
      </c>
      <c r="H90" s="37">
        <v>250.90000000000003</v>
      </c>
      <c r="I90" s="37">
        <v>255.05</v>
      </c>
      <c r="J90" s="37">
        <v>258.5</v>
      </c>
      <c r="K90" s="28">
        <v>251.6</v>
      </c>
      <c r="L90" s="28">
        <v>244</v>
      </c>
      <c r="M90" s="28">
        <v>10.565340000000001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958.2</v>
      </c>
      <c r="D91" s="37">
        <v>959.94999999999993</v>
      </c>
      <c r="E91" s="37">
        <v>950.89999999999986</v>
      </c>
      <c r="F91" s="37">
        <v>943.59999999999991</v>
      </c>
      <c r="G91" s="37">
        <v>934.54999999999984</v>
      </c>
      <c r="H91" s="37">
        <v>967.24999999999989</v>
      </c>
      <c r="I91" s="37">
        <v>976.29999999999984</v>
      </c>
      <c r="J91" s="37">
        <v>983.59999999999991</v>
      </c>
      <c r="K91" s="28">
        <v>969</v>
      </c>
      <c r="L91" s="28">
        <v>952.65</v>
      </c>
      <c r="M91" s="28">
        <v>27.848610000000001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2181.35</v>
      </c>
      <c r="D92" s="37">
        <v>2111.9</v>
      </c>
      <c r="E92" s="37">
        <v>2004.9500000000003</v>
      </c>
      <c r="F92" s="37">
        <v>1828.5500000000002</v>
      </c>
      <c r="G92" s="37">
        <v>1721.6000000000004</v>
      </c>
      <c r="H92" s="37">
        <v>2288.3000000000002</v>
      </c>
      <c r="I92" s="37">
        <v>2395.25</v>
      </c>
      <c r="J92" s="37">
        <v>2571.65</v>
      </c>
      <c r="K92" s="28">
        <v>2218.85</v>
      </c>
      <c r="L92" s="28">
        <v>1935.5</v>
      </c>
      <c r="M92" s="28">
        <v>54.610439999999997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1502.15</v>
      </c>
      <c r="D93" s="37">
        <v>1499.5666666666666</v>
      </c>
      <c r="E93" s="37">
        <v>1490.6333333333332</v>
      </c>
      <c r="F93" s="37">
        <v>1479.1166666666666</v>
      </c>
      <c r="G93" s="37">
        <v>1470.1833333333332</v>
      </c>
      <c r="H93" s="37">
        <v>1511.0833333333333</v>
      </c>
      <c r="I93" s="37">
        <v>1520.0166666666667</v>
      </c>
      <c r="J93" s="37">
        <v>1531.5333333333333</v>
      </c>
      <c r="K93" s="28">
        <v>1508.5</v>
      </c>
      <c r="L93" s="28">
        <v>1488.05</v>
      </c>
      <c r="M93" s="28">
        <v>62.818779999999997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570.6</v>
      </c>
      <c r="D94" s="37">
        <v>563.16666666666663</v>
      </c>
      <c r="E94" s="37">
        <v>553.43333333333328</v>
      </c>
      <c r="F94" s="37">
        <v>536.26666666666665</v>
      </c>
      <c r="G94" s="37">
        <v>526.5333333333333</v>
      </c>
      <c r="H94" s="37">
        <v>580.33333333333326</v>
      </c>
      <c r="I94" s="37">
        <v>590.06666666666661</v>
      </c>
      <c r="J94" s="37">
        <v>607.23333333333323</v>
      </c>
      <c r="K94" s="28">
        <v>572.9</v>
      </c>
      <c r="L94" s="28">
        <v>546</v>
      </c>
      <c r="M94" s="28">
        <v>97.809950000000001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1301.3499999999999</v>
      </c>
      <c r="D95" s="37">
        <v>1302.1333333333332</v>
      </c>
      <c r="E95" s="37">
        <v>1288.2666666666664</v>
      </c>
      <c r="F95" s="37">
        <v>1275.1833333333332</v>
      </c>
      <c r="G95" s="37">
        <v>1261.3166666666664</v>
      </c>
      <c r="H95" s="37">
        <v>1315.2166666666665</v>
      </c>
      <c r="I95" s="37">
        <v>1329.0833333333333</v>
      </c>
      <c r="J95" s="37">
        <v>1342.1666666666665</v>
      </c>
      <c r="K95" s="28">
        <v>1316</v>
      </c>
      <c r="L95" s="28">
        <v>1289.05</v>
      </c>
      <c r="M95" s="28">
        <v>7.8106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2817</v>
      </c>
      <c r="D96" s="37">
        <v>2814.7166666666667</v>
      </c>
      <c r="E96" s="37">
        <v>2783.7833333333333</v>
      </c>
      <c r="F96" s="37">
        <v>2750.5666666666666</v>
      </c>
      <c r="G96" s="37">
        <v>2719.6333333333332</v>
      </c>
      <c r="H96" s="37">
        <v>2847.9333333333334</v>
      </c>
      <c r="I96" s="37">
        <v>2878.8666666666668</v>
      </c>
      <c r="J96" s="37">
        <v>2912.0833333333335</v>
      </c>
      <c r="K96" s="28">
        <v>2845.65</v>
      </c>
      <c r="L96" s="28">
        <v>2781.5</v>
      </c>
      <c r="M96" s="28">
        <v>12.139570000000001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428.9</v>
      </c>
      <c r="D97" s="37">
        <v>428.66666666666669</v>
      </c>
      <c r="E97" s="37">
        <v>422.58333333333337</v>
      </c>
      <c r="F97" s="37">
        <v>416.26666666666671</v>
      </c>
      <c r="G97" s="37">
        <v>410.18333333333339</v>
      </c>
      <c r="H97" s="37">
        <v>434.98333333333335</v>
      </c>
      <c r="I97" s="37">
        <v>441.06666666666672</v>
      </c>
      <c r="J97" s="37">
        <v>447.38333333333333</v>
      </c>
      <c r="K97" s="28">
        <v>434.75</v>
      </c>
      <c r="L97" s="28">
        <v>422.35</v>
      </c>
      <c r="M97" s="28">
        <v>111.54058999999999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2297.3000000000002</v>
      </c>
      <c r="D98" s="37">
        <v>2279.6</v>
      </c>
      <c r="E98" s="37">
        <v>2249.3999999999996</v>
      </c>
      <c r="F98" s="37">
        <v>2201.4999999999995</v>
      </c>
      <c r="G98" s="37">
        <v>2171.2999999999993</v>
      </c>
      <c r="H98" s="37">
        <v>2327.5</v>
      </c>
      <c r="I98" s="37">
        <v>2357.6999999999998</v>
      </c>
      <c r="J98" s="37">
        <v>2405.6000000000004</v>
      </c>
      <c r="K98" s="28">
        <v>2309.8000000000002</v>
      </c>
      <c r="L98" s="28">
        <v>2231.6999999999998</v>
      </c>
      <c r="M98" s="28">
        <v>12.90836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255.4</v>
      </c>
      <c r="D99" s="37">
        <v>252.5</v>
      </c>
      <c r="E99" s="37">
        <v>249</v>
      </c>
      <c r="F99" s="37">
        <v>242.6</v>
      </c>
      <c r="G99" s="37">
        <v>239.1</v>
      </c>
      <c r="H99" s="37">
        <v>258.89999999999998</v>
      </c>
      <c r="I99" s="37">
        <v>262.39999999999998</v>
      </c>
      <c r="J99" s="37">
        <v>268.8</v>
      </c>
      <c r="K99" s="28">
        <v>256</v>
      </c>
      <c r="L99" s="28">
        <v>246.1</v>
      </c>
      <c r="M99" s="28">
        <v>72.751660000000001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2644.5</v>
      </c>
      <c r="D100" s="37">
        <v>2627.8</v>
      </c>
      <c r="E100" s="37">
        <v>2607.2500000000005</v>
      </c>
      <c r="F100" s="37">
        <v>2570.0000000000005</v>
      </c>
      <c r="G100" s="37">
        <v>2549.4500000000007</v>
      </c>
      <c r="H100" s="37">
        <v>2665.05</v>
      </c>
      <c r="I100" s="37">
        <v>2685.5999999999995</v>
      </c>
      <c r="J100" s="37">
        <v>2722.85</v>
      </c>
      <c r="K100" s="28">
        <v>2648.35</v>
      </c>
      <c r="L100" s="28">
        <v>2590.5500000000002</v>
      </c>
      <c r="M100" s="28">
        <v>15.84117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293.2</v>
      </c>
      <c r="D101" s="37">
        <v>288.90000000000003</v>
      </c>
      <c r="E101" s="37">
        <v>275.80000000000007</v>
      </c>
      <c r="F101" s="37">
        <v>258.40000000000003</v>
      </c>
      <c r="G101" s="37">
        <v>245.30000000000007</v>
      </c>
      <c r="H101" s="37">
        <v>306.30000000000007</v>
      </c>
      <c r="I101" s="37">
        <v>319.40000000000009</v>
      </c>
      <c r="J101" s="37">
        <v>336.80000000000007</v>
      </c>
      <c r="K101" s="28">
        <v>302</v>
      </c>
      <c r="L101" s="28">
        <v>271.5</v>
      </c>
      <c r="M101" s="28">
        <v>51.58878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42503.35</v>
      </c>
      <c r="D102" s="37">
        <v>42250.400000000001</v>
      </c>
      <c r="E102" s="37">
        <v>40153.65</v>
      </c>
      <c r="F102" s="37">
        <v>37803.949999999997</v>
      </c>
      <c r="G102" s="37">
        <v>35707.199999999997</v>
      </c>
      <c r="H102" s="37">
        <v>44600.100000000006</v>
      </c>
      <c r="I102" s="37">
        <v>46696.850000000006</v>
      </c>
      <c r="J102" s="37">
        <v>49046.55000000001</v>
      </c>
      <c r="K102" s="28">
        <v>44347.15</v>
      </c>
      <c r="L102" s="28">
        <v>39900.699999999997</v>
      </c>
      <c r="M102" s="28">
        <v>0.51178999999999997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2484.15</v>
      </c>
      <c r="D103" s="37">
        <v>2480.2333333333331</v>
      </c>
      <c r="E103" s="37">
        <v>2470.4666666666662</v>
      </c>
      <c r="F103" s="37">
        <v>2456.7833333333333</v>
      </c>
      <c r="G103" s="37">
        <v>2447.0166666666664</v>
      </c>
      <c r="H103" s="37">
        <v>2493.9166666666661</v>
      </c>
      <c r="I103" s="37">
        <v>2503.6833333333334</v>
      </c>
      <c r="J103" s="37">
        <v>2517.3666666666659</v>
      </c>
      <c r="K103" s="28">
        <v>2490</v>
      </c>
      <c r="L103" s="28">
        <v>2466.5500000000002</v>
      </c>
      <c r="M103" s="28">
        <v>22.945460000000001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879.25</v>
      </c>
      <c r="D104" s="37">
        <v>880.05000000000007</v>
      </c>
      <c r="E104" s="37">
        <v>875.60000000000014</v>
      </c>
      <c r="F104" s="37">
        <v>871.95</v>
      </c>
      <c r="G104" s="37">
        <v>867.50000000000011</v>
      </c>
      <c r="H104" s="37">
        <v>883.70000000000016</v>
      </c>
      <c r="I104" s="37">
        <v>888.1500000000002</v>
      </c>
      <c r="J104" s="37">
        <v>891.80000000000018</v>
      </c>
      <c r="K104" s="28">
        <v>884.5</v>
      </c>
      <c r="L104" s="28">
        <v>876.4</v>
      </c>
      <c r="M104" s="28">
        <v>138.04836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1296</v>
      </c>
      <c r="D105" s="37">
        <v>1279.3500000000001</v>
      </c>
      <c r="E105" s="37">
        <v>1256.7000000000003</v>
      </c>
      <c r="F105" s="37">
        <v>1217.4000000000001</v>
      </c>
      <c r="G105" s="37">
        <v>1194.7500000000002</v>
      </c>
      <c r="H105" s="37">
        <v>1318.6500000000003</v>
      </c>
      <c r="I105" s="37">
        <v>1341.3000000000004</v>
      </c>
      <c r="J105" s="37">
        <v>1380.6000000000004</v>
      </c>
      <c r="K105" s="28">
        <v>1302</v>
      </c>
      <c r="L105" s="28">
        <v>1240.05</v>
      </c>
      <c r="M105" s="28">
        <v>7.0961800000000004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577.9</v>
      </c>
      <c r="D106" s="37">
        <v>572.33333333333326</v>
      </c>
      <c r="E106" s="37">
        <v>564.36666666666656</v>
      </c>
      <c r="F106" s="37">
        <v>550.83333333333326</v>
      </c>
      <c r="G106" s="37">
        <v>542.86666666666656</v>
      </c>
      <c r="H106" s="37">
        <v>585.86666666666656</v>
      </c>
      <c r="I106" s="37">
        <v>593.83333333333326</v>
      </c>
      <c r="J106" s="37">
        <v>607.36666666666656</v>
      </c>
      <c r="K106" s="28">
        <v>580.29999999999995</v>
      </c>
      <c r="L106" s="28">
        <v>558.79999999999995</v>
      </c>
      <c r="M106" s="28">
        <v>13.45162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491</v>
      </c>
      <c r="D107" s="37">
        <v>487.66666666666669</v>
      </c>
      <c r="E107" s="37">
        <v>481.33333333333337</v>
      </c>
      <c r="F107" s="37">
        <v>471.66666666666669</v>
      </c>
      <c r="G107" s="37">
        <v>465.33333333333337</v>
      </c>
      <c r="H107" s="37">
        <v>497.33333333333337</v>
      </c>
      <c r="I107" s="37">
        <v>503.66666666666674</v>
      </c>
      <c r="J107" s="37">
        <v>513.33333333333337</v>
      </c>
      <c r="K107" s="28">
        <v>494</v>
      </c>
      <c r="L107" s="28">
        <v>478</v>
      </c>
      <c r="M107" s="28">
        <v>5.4408899999999996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40.299999999999997</v>
      </c>
      <c r="D108" s="37">
        <v>40.300000000000004</v>
      </c>
      <c r="E108" s="37">
        <v>39.100000000000009</v>
      </c>
      <c r="F108" s="37">
        <v>37.900000000000006</v>
      </c>
      <c r="G108" s="37">
        <v>36.70000000000001</v>
      </c>
      <c r="H108" s="37">
        <v>41.500000000000007</v>
      </c>
      <c r="I108" s="37">
        <v>42.70000000000001</v>
      </c>
      <c r="J108" s="37">
        <v>43.900000000000006</v>
      </c>
      <c r="K108" s="28">
        <v>41.5</v>
      </c>
      <c r="L108" s="28">
        <v>39.1</v>
      </c>
      <c r="M108" s="28">
        <v>159.49556999999999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45.1</v>
      </c>
      <c r="D109" s="37">
        <v>45.283333333333331</v>
      </c>
      <c r="E109" s="37">
        <v>44.816666666666663</v>
      </c>
      <c r="F109" s="37">
        <v>44.533333333333331</v>
      </c>
      <c r="G109" s="37">
        <v>44.066666666666663</v>
      </c>
      <c r="H109" s="37">
        <v>45.566666666666663</v>
      </c>
      <c r="I109" s="37">
        <v>46.033333333333331</v>
      </c>
      <c r="J109" s="37">
        <v>46.316666666666663</v>
      </c>
      <c r="K109" s="28">
        <v>45.75</v>
      </c>
      <c r="L109" s="28">
        <v>45</v>
      </c>
      <c r="M109" s="28">
        <v>265.12504999999999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310.55</v>
      </c>
      <c r="D110" s="37">
        <v>310.2</v>
      </c>
      <c r="E110" s="37">
        <v>308.89999999999998</v>
      </c>
      <c r="F110" s="37">
        <v>307.25</v>
      </c>
      <c r="G110" s="37">
        <v>305.95</v>
      </c>
      <c r="H110" s="37">
        <v>311.84999999999997</v>
      </c>
      <c r="I110" s="37">
        <v>313.15000000000003</v>
      </c>
      <c r="J110" s="37">
        <v>314.79999999999995</v>
      </c>
      <c r="K110" s="28">
        <v>311.5</v>
      </c>
      <c r="L110" s="28">
        <v>308.55</v>
      </c>
      <c r="M110" s="28">
        <v>86.098640000000003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4381.95</v>
      </c>
      <c r="D111" s="37">
        <v>4349.5166666666664</v>
      </c>
      <c r="E111" s="37">
        <v>4299.333333333333</v>
      </c>
      <c r="F111" s="37">
        <v>4216.7166666666662</v>
      </c>
      <c r="G111" s="37">
        <v>4166.5333333333328</v>
      </c>
      <c r="H111" s="37">
        <v>4432.1333333333332</v>
      </c>
      <c r="I111" s="37">
        <v>4482.3166666666675</v>
      </c>
      <c r="J111" s="37">
        <v>4564.9333333333334</v>
      </c>
      <c r="K111" s="28">
        <v>4399.7</v>
      </c>
      <c r="L111" s="28">
        <v>4266.8999999999996</v>
      </c>
      <c r="M111" s="28">
        <v>1.8293900000000001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180.9</v>
      </c>
      <c r="D112" s="37">
        <v>181.35</v>
      </c>
      <c r="E112" s="37">
        <v>178.54999999999998</v>
      </c>
      <c r="F112" s="37">
        <v>176.2</v>
      </c>
      <c r="G112" s="37">
        <v>173.39999999999998</v>
      </c>
      <c r="H112" s="37">
        <v>183.7</v>
      </c>
      <c r="I112" s="37">
        <v>186.5</v>
      </c>
      <c r="J112" s="37">
        <v>188.85</v>
      </c>
      <c r="K112" s="28">
        <v>184.15</v>
      </c>
      <c r="L112" s="28">
        <v>179</v>
      </c>
      <c r="M112" s="28">
        <v>9.9393200000000004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171.85</v>
      </c>
      <c r="D113" s="37">
        <v>169.88333333333333</v>
      </c>
      <c r="E113" s="37">
        <v>166.46666666666664</v>
      </c>
      <c r="F113" s="37">
        <v>161.08333333333331</v>
      </c>
      <c r="G113" s="37">
        <v>157.66666666666663</v>
      </c>
      <c r="H113" s="37">
        <v>175.26666666666665</v>
      </c>
      <c r="I113" s="37">
        <v>178.68333333333334</v>
      </c>
      <c r="J113" s="37">
        <v>184.06666666666666</v>
      </c>
      <c r="K113" s="28">
        <v>173.3</v>
      </c>
      <c r="L113" s="28">
        <v>164.5</v>
      </c>
      <c r="M113" s="28">
        <v>177.84587999999999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275.45</v>
      </c>
      <c r="D114" s="37">
        <v>274.91666666666669</v>
      </c>
      <c r="E114" s="37">
        <v>272.53333333333336</v>
      </c>
      <c r="F114" s="37">
        <v>269.61666666666667</v>
      </c>
      <c r="G114" s="37">
        <v>267.23333333333335</v>
      </c>
      <c r="H114" s="37">
        <v>277.83333333333337</v>
      </c>
      <c r="I114" s="37">
        <v>280.2166666666667</v>
      </c>
      <c r="J114" s="37">
        <v>283.13333333333338</v>
      </c>
      <c r="K114" s="28">
        <v>277.3</v>
      </c>
      <c r="L114" s="28">
        <v>272</v>
      </c>
      <c r="M114" s="28">
        <v>101.78621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73.150000000000006</v>
      </c>
      <c r="D115" s="37">
        <v>72.55</v>
      </c>
      <c r="E115" s="37">
        <v>71.849999999999994</v>
      </c>
      <c r="F115" s="37">
        <v>70.55</v>
      </c>
      <c r="G115" s="37">
        <v>69.849999999999994</v>
      </c>
      <c r="H115" s="37">
        <v>73.849999999999994</v>
      </c>
      <c r="I115" s="37">
        <v>74.550000000000011</v>
      </c>
      <c r="J115" s="37">
        <v>75.849999999999994</v>
      </c>
      <c r="K115" s="28">
        <v>73.25</v>
      </c>
      <c r="L115" s="28">
        <v>71.25</v>
      </c>
      <c r="M115" s="28">
        <v>267.72066999999998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668.15</v>
      </c>
      <c r="D116" s="37">
        <v>670.05000000000007</v>
      </c>
      <c r="E116" s="37">
        <v>664.10000000000014</v>
      </c>
      <c r="F116" s="37">
        <v>660.05000000000007</v>
      </c>
      <c r="G116" s="37">
        <v>654.10000000000014</v>
      </c>
      <c r="H116" s="37">
        <v>674.10000000000014</v>
      </c>
      <c r="I116" s="37">
        <v>680.05000000000018</v>
      </c>
      <c r="J116" s="37">
        <v>684.10000000000014</v>
      </c>
      <c r="K116" s="28">
        <v>676</v>
      </c>
      <c r="L116" s="28">
        <v>666</v>
      </c>
      <c r="M116" s="28">
        <v>15.968220000000001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438.25</v>
      </c>
      <c r="D117" s="37">
        <v>433.7833333333333</v>
      </c>
      <c r="E117" s="37">
        <v>427.61666666666662</v>
      </c>
      <c r="F117" s="37">
        <v>416.98333333333329</v>
      </c>
      <c r="G117" s="37">
        <v>410.81666666666661</v>
      </c>
      <c r="H117" s="37">
        <v>444.41666666666663</v>
      </c>
      <c r="I117" s="37">
        <v>450.58333333333337</v>
      </c>
      <c r="J117" s="37">
        <v>461.21666666666664</v>
      </c>
      <c r="K117" s="28">
        <v>439.95</v>
      </c>
      <c r="L117" s="28">
        <v>423.15</v>
      </c>
      <c r="M117" s="28">
        <v>53.761769999999999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195.8</v>
      </c>
      <c r="D118" s="37">
        <v>196.33333333333334</v>
      </c>
      <c r="E118" s="37">
        <v>194.26666666666668</v>
      </c>
      <c r="F118" s="37">
        <v>192.73333333333335</v>
      </c>
      <c r="G118" s="37">
        <v>190.66666666666669</v>
      </c>
      <c r="H118" s="37">
        <v>197.86666666666667</v>
      </c>
      <c r="I118" s="37">
        <v>199.93333333333334</v>
      </c>
      <c r="J118" s="37">
        <v>201.46666666666667</v>
      </c>
      <c r="K118" s="28">
        <v>198.4</v>
      </c>
      <c r="L118" s="28">
        <v>194.8</v>
      </c>
      <c r="M118" s="28">
        <v>31.575430000000001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1084.45</v>
      </c>
      <c r="D119" s="37">
        <v>1085.4833333333333</v>
      </c>
      <c r="E119" s="37">
        <v>1074.0666666666666</v>
      </c>
      <c r="F119" s="37">
        <v>1063.6833333333332</v>
      </c>
      <c r="G119" s="37">
        <v>1052.2666666666664</v>
      </c>
      <c r="H119" s="37">
        <v>1095.8666666666668</v>
      </c>
      <c r="I119" s="37">
        <v>1107.2833333333333</v>
      </c>
      <c r="J119" s="37">
        <v>1117.666666666667</v>
      </c>
      <c r="K119" s="28">
        <v>1096.9000000000001</v>
      </c>
      <c r="L119" s="28">
        <v>1075.0999999999999</v>
      </c>
      <c r="M119" s="28">
        <v>30.839310000000001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4428.75</v>
      </c>
      <c r="D120" s="37">
        <v>4434.5666666666666</v>
      </c>
      <c r="E120" s="37">
        <v>4374.3833333333332</v>
      </c>
      <c r="F120" s="37">
        <v>4320.0166666666664</v>
      </c>
      <c r="G120" s="37">
        <v>4259.833333333333</v>
      </c>
      <c r="H120" s="37">
        <v>4488.9333333333334</v>
      </c>
      <c r="I120" s="37">
        <v>4549.1166666666659</v>
      </c>
      <c r="J120" s="37">
        <v>4603.4833333333336</v>
      </c>
      <c r="K120" s="28">
        <v>4494.75</v>
      </c>
      <c r="L120" s="28">
        <v>4380.2</v>
      </c>
      <c r="M120" s="28">
        <v>4.57775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1596.45</v>
      </c>
      <c r="D121" s="37">
        <v>1598.8499999999997</v>
      </c>
      <c r="E121" s="37">
        <v>1588.6999999999994</v>
      </c>
      <c r="F121" s="37">
        <v>1580.9499999999996</v>
      </c>
      <c r="G121" s="37">
        <v>1570.7999999999993</v>
      </c>
      <c r="H121" s="37">
        <v>1606.5999999999995</v>
      </c>
      <c r="I121" s="37">
        <v>1616.7499999999995</v>
      </c>
      <c r="J121" s="37">
        <v>1624.4999999999995</v>
      </c>
      <c r="K121" s="28">
        <v>1609</v>
      </c>
      <c r="L121" s="28">
        <v>1591.1</v>
      </c>
      <c r="M121" s="28">
        <v>30.0443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2069.15</v>
      </c>
      <c r="D122" s="37">
        <v>2058.65</v>
      </c>
      <c r="E122" s="37">
        <v>2042.5</v>
      </c>
      <c r="F122" s="37">
        <v>2015.85</v>
      </c>
      <c r="G122" s="37">
        <v>1999.6999999999998</v>
      </c>
      <c r="H122" s="37">
        <v>2085.3000000000002</v>
      </c>
      <c r="I122" s="37">
        <v>2101.4500000000007</v>
      </c>
      <c r="J122" s="37">
        <v>2128.1000000000004</v>
      </c>
      <c r="K122" s="28">
        <v>2074.8000000000002</v>
      </c>
      <c r="L122" s="28">
        <v>2032</v>
      </c>
      <c r="M122" s="28">
        <v>5.5834400000000004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925.95</v>
      </c>
      <c r="D123" s="37">
        <v>926.16666666666663</v>
      </c>
      <c r="E123" s="37">
        <v>918.33333333333326</v>
      </c>
      <c r="F123" s="37">
        <v>910.71666666666658</v>
      </c>
      <c r="G123" s="37">
        <v>902.88333333333321</v>
      </c>
      <c r="H123" s="37">
        <v>933.7833333333333</v>
      </c>
      <c r="I123" s="37">
        <v>941.61666666666656</v>
      </c>
      <c r="J123" s="37">
        <v>949.23333333333335</v>
      </c>
      <c r="K123" s="28">
        <v>934</v>
      </c>
      <c r="L123" s="28">
        <v>918.55</v>
      </c>
      <c r="M123" s="28">
        <v>4.5547599999999999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333.55</v>
      </c>
      <c r="D124" s="37">
        <v>328.15</v>
      </c>
      <c r="E124" s="37">
        <v>320.54999999999995</v>
      </c>
      <c r="F124" s="37">
        <v>307.54999999999995</v>
      </c>
      <c r="G124" s="37">
        <v>299.94999999999993</v>
      </c>
      <c r="H124" s="37">
        <v>341.15</v>
      </c>
      <c r="I124" s="37">
        <v>348.75</v>
      </c>
      <c r="J124" s="37">
        <v>361.75</v>
      </c>
      <c r="K124" s="28">
        <v>335.75</v>
      </c>
      <c r="L124" s="28">
        <v>315.14999999999998</v>
      </c>
      <c r="M124" s="28">
        <v>20.802900000000001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673.85</v>
      </c>
      <c r="D125" s="37">
        <v>675.05000000000007</v>
      </c>
      <c r="E125" s="37">
        <v>669.20000000000016</v>
      </c>
      <c r="F125" s="37">
        <v>664.55000000000007</v>
      </c>
      <c r="G125" s="37">
        <v>658.70000000000016</v>
      </c>
      <c r="H125" s="37">
        <v>679.70000000000016</v>
      </c>
      <c r="I125" s="37">
        <v>685.55000000000007</v>
      </c>
      <c r="J125" s="37">
        <v>690.20000000000016</v>
      </c>
      <c r="K125" s="28">
        <v>680.9</v>
      </c>
      <c r="L125" s="28">
        <v>670.4</v>
      </c>
      <c r="M125" s="28">
        <v>27.472439999999999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409.95</v>
      </c>
      <c r="D126" s="37">
        <v>407.2</v>
      </c>
      <c r="E126" s="37">
        <v>401.75</v>
      </c>
      <c r="F126" s="37">
        <v>393.55</v>
      </c>
      <c r="G126" s="37">
        <v>388.1</v>
      </c>
      <c r="H126" s="37">
        <v>415.4</v>
      </c>
      <c r="I126" s="37">
        <v>420.84999999999991</v>
      </c>
      <c r="J126" s="37">
        <v>429.04999999999995</v>
      </c>
      <c r="K126" s="28">
        <v>412.65</v>
      </c>
      <c r="L126" s="28">
        <v>399</v>
      </c>
      <c r="M126" s="28">
        <v>33.227820000000001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584.25</v>
      </c>
      <c r="D127" s="37">
        <v>580.35</v>
      </c>
      <c r="E127" s="37">
        <v>574.95000000000005</v>
      </c>
      <c r="F127" s="37">
        <v>565.65</v>
      </c>
      <c r="G127" s="37">
        <v>560.25</v>
      </c>
      <c r="H127" s="37">
        <v>589.65000000000009</v>
      </c>
      <c r="I127" s="37">
        <v>595.04999999999995</v>
      </c>
      <c r="J127" s="37">
        <v>604.35000000000014</v>
      </c>
      <c r="K127" s="28">
        <v>585.75</v>
      </c>
      <c r="L127" s="28">
        <v>571.04999999999995</v>
      </c>
      <c r="M127" s="28">
        <v>30.370920000000002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1846.35</v>
      </c>
      <c r="D128" s="37">
        <v>1848.8999999999999</v>
      </c>
      <c r="E128" s="37">
        <v>1835.9999999999998</v>
      </c>
      <c r="F128" s="37">
        <v>1825.6499999999999</v>
      </c>
      <c r="G128" s="37">
        <v>1812.7499999999998</v>
      </c>
      <c r="H128" s="37">
        <v>1859.2499999999998</v>
      </c>
      <c r="I128" s="37">
        <v>1872.1499999999999</v>
      </c>
      <c r="J128" s="37">
        <v>1882.4999999999998</v>
      </c>
      <c r="K128" s="28">
        <v>1861.8</v>
      </c>
      <c r="L128" s="28">
        <v>1838.55</v>
      </c>
      <c r="M128" s="28">
        <v>13.136240000000001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77.849999999999994</v>
      </c>
      <c r="D129" s="37">
        <v>77.483333333333334</v>
      </c>
      <c r="E129" s="37">
        <v>76.366666666666674</v>
      </c>
      <c r="F129" s="37">
        <v>74.88333333333334</v>
      </c>
      <c r="G129" s="37">
        <v>73.76666666666668</v>
      </c>
      <c r="H129" s="37">
        <v>78.966666666666669</v>
      </c>
      <c r="I129" s="37">
        <v>80.083333333333314</v>
      </c>
      <c r="J129" s="37">
        <v>81.566666666666663</v>
      </c>
      <c r="K129" s="28">
        <v>78.599999999999994</v>
      </c>
      <c r="L129" s="28">
        <v>76</v>
      </c>
      <c r="M129" s="28">
        <v>61.250419999999998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3677.65</v>
      </c>
      <c r="D130" s="37">
        <v>3676.5333333333333</v>
      </c>
      <c r="E130" s="37">
        <v>3654.6666666666665</v>
      </c>
      <c r="F130" s="37">
        <v>3631.6833333333334</v>
      </c>
      <c r="G130" s="37">
        <v>3609.8166666666666</v>
      </c>
      <c r="H130" s="37">
        <v>3699.5166666666664</v>
      </c>
      <c r="I130" s="37">
        <v>3721.3833333333332</v>
      </c>
      <c r="J130" s="37">
        <v>3744.3666666666663</v>
      </c>
      <c r="K130" s="28">
        <v>3698.4</v>
      </c>
      <c r="L130" s="28">
        <v>3653.55</v>
      </c>
      <c r="M130" s="28">
        <v>2.8816199999999998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393.25</v>
      </c>
      <c r="D131" s="37">
        <v>391.08333333333331</v>
      </c>
      <c r="E131" s="37">
        <v>388.16666666666663</v>
      </c>
      <c r="F131" s="37">
        <v>383.08333333333331</v>
      </c>
      <c r="G131" s="37">
        <v>380.16666666666663</v>
      </c>
      <c r="H131" s="37">
        <v>396.16666666666663</v>
      </c>
      <c r="I131" s="37">
        <v>399.08333333333326</v>
      </c>
      <c r="J131" s="37">
        <v>404.16666666666663</v>
      </c>
      <c r="K131" s="28">
        <v>394</v>
      </c>
      <c r="L131" s="28">
        <v>386</v>
      </c>
      <c r="M131" s="28">
        <v>16.289200000000001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4887</v>
      </c>
      <c r="D132" s="37">
        <v>4916.833333333333</v>
      </c>
      <c r="E132" s="37">
        <v>4850.1666666666661</v>
      </c>
      <c r="F132" s="37">
        <v>4813.333333333333</v>
      </c>
      <c r="G132" s="37">
        <v>4746.6666666666661</v>
      </c>
      <c r="H132" s="37">
        <v>4953.6666666666661</v>
      </c>
      <c r="I132" s="37">
        <v>5020.3333333333321</v>
      </c>
      <c r="J132" s="37">
        <v>5057.1666666666661</v>
      </c>
      <c r="K132" s="28">
        <v>4983.5</v>
      </c>
      <c r="L132" s="28">
        <v>4880</v>
      </c>
      <c r="M132" s="28">
        <v>2.44252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1848.9</v>
      </c>
      <c r="D133" s="37">
        <v>1851.6333333333332</v>
      </c>
      <c r="E133" s="37">
        <v>1839.2666666666664</v>
      </c>
      <c r="F133" s="37">
        <v>1829.6333333333332</v>
      </c>
      <c r="G133" s="37">
        <v>1817.2666666666664</v>
      </c>
      <c r="H133" s="37">
        <v>1861.2666666666664</v>
      </c>
      <c r="I133" s="37">
        <v>1873.6333333333332</v>
      </c>
      <c r="J133" s="37">
        <v>1883.2666666666664</v>
      </c>
      <c r="K133" s="28">
        <v>1864</v>
      </c>
      <c r="L133" s="28">
        <v>1842</v>
      </c>
      <c r="M133" s="28">
        <v>14.268929999999999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577.29999999999995</v>
      </c>
      <c r="D134" s="37">
        <v>574.20000000000005</v>
      </c>
      <c r="E134" s="37">
        <v>569.30000000000007</v>
      </c>
      <c r="F134" s="37">
        <v>561.30000000000007</v>
      </c>
      <c r="G134" s="37">
        <v>556.40000000000009</v>
      </c>
      <c r="H134" s="37">
        <v>582.20000000000005</v>
      </c>
      <c r="I134" s="37">
        <v>587.10000000000014</v>
      </c>
      <c r="J134" s="37">
        <v>595.1</v>
      </c>
      <c r="K134" s="28">
        <v>579.1</v>
      </c>
      <c r="L134" s="28">
        <v>566.20000000000005</v>
      </c>
      <c r="M134" s="28">
        <v>24.350059999999999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683.55</v>
      </c>
      <c r="D135" s="37">
        <v>682.81666666666661</v>
      </c>
      <c r="E135" s="37">
        <v>675.73333333333323</v>
      </c>
      <c r="F135" s="37">
        <v>667.91666666666663</v>
      </c>
      <c r="G135" s="37">
        <v>660.83333333333326</v>
      </c>
      <c r="H135" s="37">
        <v>690.63333333333321</v>
      </c>
      <c r="I135" s="37">
        <v>697.7166666666667</v>
      </c>
      <c r="J135" s="37">
        <v>705.53333333333319</v>
      </c>
      <c r="K135" s="28">
        <v>689.9</v>
      </c>
      <c r="L135" s="28">
        <v>675</v>
      </c>
      <c r="M135" s="28">
        <v>8.4445399999999999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86971.45</v>
      </c>
      <c r="D136" s="37">
        <v>85988.28333333334</v>
      </c>
      <c r="E136" s="37">
        <v>84383.266666666677</v>
      </c>
      <c r="F136" s="37">
        <v>81795.083333333343</v>
      </c>
      <c r="G136" s="37">
        <v>80190.06666666668</v>
      </c>
      <c r="H136" s="37">
        <v>88576.466666666674</v>
      </c>
      <c r="I136" s="37">
        <v>90181.483333333337</v>
      </c>
      <c r="J136" s="37">
        <v>92769.666666666672</v>
      </c>
      <c r="K136" s="28">
        <v>87593.3</v>
      </c>
      <c r="L136" s="28">
        <v>83400.100000000006</v>
      </c>
      <c r="M136" s="28">
        <v>0.28904000000000002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197.75</v>
      </c>
      <c r="D137" s="37">
        <v>197.21666666666667</v>
      </c>
      <c r="E137" s="37">
        <v>196.13333333333333</v>
      </c>
      <c r="F137" s="37">
        <v>194.51666666666665</v>
      </c>
      <c r="G137" s="37">
        <v>193.43333333333331</v>
      </c>
      <c r="H137" s="37">
        <v>198.83333333333334</v>
      </c>
      <c r="I137" s="37">
        <v>199.91666666666666</v>
      </c>
      <c r="J137" s="37">
        <v>201.53333333333336</v>
      </c>
      <c r="K137" s="28">
        <v>198.3</v>
      </c>
      <c r="L137" s="28">
        <v>195.6</v>
      </c>
      <c r="M137" s="28">
        <v>22.803439999999998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1288.3</v>
      </c>
      <c r="D138" s="37">
        <v>1287.2166666666667</v>
      </c>
      <c r="E138" s="37">
        <v>1275.7333333333333</v>
      </c>
      <c r="F138" s="37">
        <v>1263.1666666666667</v>
      </c>
      <c r="G138" s="37">
        <v>1251.6833333333334</v>
      </c>
      <c r="H138" s="37">
        <v>1299.7833333333333</v>
      </c>
      <c r="I138" s="37">
        <v>1311.2666666666669</v>
      </c>
      <c r="J138" s="37">
        <v>1323.8333333333333</v>
      </c>
      <c r="K138" s="28">
        <v>1298.7</v>
      </c>
      <c r="L138" s="28">
        <v>1274.6500000000001</v>
      </c>
      <c r="M138" s="28">
        <v>40.857819999999997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106.55</v>
      </c>
      <c r="D139" s="37">
        <v>106.59999999999998</v>
      </c>
      <c r="E139" s="37">
        <v>102.59999999999997</v>
      </c>
      <c r="F139" s="37">
        <v>98.649999999999991</v>
      </c>
      <c r="G139" s="37">
        <v>94.649999999999977</v>
      </c>
      <c r="H139" s="37">
        <v>110.54999999999995</v>
      </c>
      <c r="I139" s="37">
        <v>114.54999999999998</v>
      </c>
      <c r="J139" s="37">
        <v>118.49999999999994</v>
      </c>
      <c r="K139" s="28">
        <v>110.6</v>
      </c>
      <c r="L139" s="28">
        <v>102.65</v>
      </c>
      <c r="M139" s="28">
        <v>143.92250000000001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511.6</v>
      </c>
      <c r="D140" s="37">
        <v>513.30000000000007</v>
      </c>
      <c r="E140" s="37">
        <v>505.80000000000018</v>
      </c>
      <c r="F140" s="37">
        <v>500.00000000000011</v>
      </c>
      <c r="G140" s="37">
        <v>492.50000000000023</v>
      </c>
      <c r="H140" s="37">
        <v>519.10000000000014</v>
      </c>
      <c r="I140" s="37">
        <v>526.59999999999991</v>
      </c>
      <c r="J140" s="37">
        <v>532.40000000000009</v>
      </c>
      <c r="K140" s="28">
        <v>520.79999999999995</v>
      </c>
      <c r="L140" s="28">
        <v>507.5</v>
      </c>
      <c r="M140" s="28">
        <v>12.38259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9003.7000000000007</v>
      </c>
      <c r="D141" s="37">
        <v>8916.25</v>
      </c>
      <c r="E141" s="37">
        <v>8792.5</v>
      </c>
      <c r="F141" s="37">
        <v>8581.2999999999993</v>
      </c>
      <c r="G141" s="37">
        <v>8457.5499999999993</v>
      </c>
      <c r="H141" s="37">
        <v>9127.4500000000007</v>
      </c>
      <c r="I141" s="37">
        <v>9251.2000000000007</v>
      </c>
      <c r="J141" s="37">
        <v>9462.4000000000015</v>
      </c>
      <c r="K141" s="28">
        <v>9040</v>
      </c>
      <c r="L141" s="28">
        <v>8705.0499999999993</v>
      </c>
      <c r="M141" s="28">
        <v>9.6372599999999995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816.3</v>
      </c>
      <c r="D142" s="37">
        <v>812</v>
      </c>
      <c r="E142" s="37">
        <v>802</v>
      </c>
      <c r="F142" s="37">
        <v>787.7</v>
      </c>
      <c r="G142" s="37">
        <v>777.7</v>
      </c>
      <c r="H142" s="37">
        <v>826.3</v>
      </c>
      <c r="I142" s="37">
        <v>836.3</v>
      </c>
      <c r="J142" s="37">
        <v>850.59999999999991</v>
      </c>
      <c r="K142" s="28">
        <v>822</v>
      </c>
      <c r="L142" s="28">
        <v>797.7</v>
      </c>
      <c r="M142" s="28">
        <v>4.8177500000000002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396.85</v>
      </c>
      <c r="D143" s="37">
        <v>385.25</v>
      </c>
      <c r="E143" s="37">
        <v>365.7</v>
      </c>
      <c r="F143" s="37">
        <v>334.55</v>
      </c>
      <c r="G143" s="37">
        <v>315</v>
      </c>
      <c r="H143" s="37">
        <v>416.4</v>
      </c>
      <c r="I143" s="37">
        <v>435.94999999999993</v>
      </c>
      <c r="J143" s="37">
        <v>467.09999999999997</v>
      </c>
      <c r="K143" s="28">
        <v>404.8</v>
      </c>
      <c r="L143" s="28">
        <v>354.1</v>
      </c>
      <c r="M143" s="28">
        <v>277.57368000000002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1447.65</v>
      </c>
      <c r="D144" s="37">
        <v>1459.75</v>
      </c>
      <c r="E144" s="37">
        <v>1424.55</v>
      </c>
      <c r="F144" s="37">
        <v>1401.45</v>
      </c>
      <c r="G144" s="37">
        <v>1366.25</v>
      </c>
      <c r="H144" s="37">
        <v>1482.85</v>
      </c>
      <c r="I144" s="37">
        <v>1518.0499999999997</v>
      </c>
      <c r="J144" s="37">
        <v>1541.1499999999999</v>
      </c>
      <c r="K144" s="28">
        <v>1494.95</v>
      </c>
      <c r="L144" s="28">
        <v>1436.65</v>
      </c>
      <c r="M144" s="28">
        <v>2.8961600000000001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3528.4</v>
      </c>
      <c r="D145" s="37">
        <v>3541.25</v>
      </c>
      <c r="E145" s="37">
        <v>3503.2</v>
      </c>
      <c r="F145" s="37">
        <v>3478</v>
      </c>
      <c r="G145" s="37">
        <v>3439.95</v>
      </c>
      <c r="H145" s="37">
        <v>3566.45</v>
      </c>
      <c r="I145" s="37">
        <v>3604.5</v>
      </c>
      <c r="J145" s="37">
        <v>3629.7</v>
      </c>
      <c r="K145" s="28">
        <v>3579.3</v>
      </c>
      <c r="L145" s="28">
        <v>3516.05</v>
      </c>
      <c r="M145" s="28">
        <v>3.9908299999999999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2353.75</v>
      </c>
      <c r="D146" s="37">
        <v>2370.3833333333332</v>
      </c>
      <c r="E146" s="37">
        <v>2326.8666666666663</v>
      </c>
      <c r="F146" s="37">
        <v>2299.9833333333331</v>
      </c>
      <c r="G146" s="37">
        <v>2256.4666666666662</v>
      </c>
      <c r="H146" s="37">
        <v>2397.2666666666664</v>
      </c>
      <c r="I146" s="37">
        <v>2440.7833333333328</v>
      </c>
      <c r="J146" s="37">
        <v>2467.6666666666665</v>
      </c>
      <c r="K146" s="28">
        <v>2413.9</v>
      </c>
      <c r="L146" s="28">
        <v>2343.5</v>
      </c>
      <c r="M146" s="28">
        <v>2.7898900000000002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1040.0999999999999</v>
      </c>
      <c r="D147" s="37">
        <v>1047.4666666666665</v>
      </c>
      <c r="E147" s="37">
        <v>1001.9333333333329</v>
      </c>
      <c r="F147" s="37">
        <v>963.76666666666642</v>
      </c>
      <c r="G147" s="37">
        <v>918.23333333333289</v>
      </c>
      <c r="H147" s="37">
        <v>1085.633333333333</v>
      </c>
      <c r="I147" s="37">
        <v>1131.1666666666663</v>
      </c>
      <c r="J147" s="37">
        <v>1169.333333333333</v>
      </c>
      <c r="K147" s="28">
        <v>1093</v>
      </c>
      <c r="L147" s="28">
        <v>1009.3</v>
      </c>
      <c r="M147" s="28">
        <v>99.649060000000006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116.95</v>
      </c>
      <c r="D148" s="37">
        <v>116.64999999999999</v>
      </c>
      <c r="E148" s="37">
        <v>115.24999999999999</v>
      </c>
      <c r="F148" s="37">
        <v>113.55</v>
      </c>
      <c r="G148" s="37">
        <v>112.14999999999999</v>
      </c>
      <c r="H148" s="37">
        <v>118.34999999999998</v>
      </c>
      <c r="I148" s="37">
        <v>119.74999999999999</v>
      </c>
      <c r="J148" s="37">
        <v>121.44999999999997</v>
      </c>
      <c r="K148" s="28">
        <v>118.05</v>
      </c>
      <c r="L148" s="28">
        <v>114.95</v>
      </c>
      <c r="M148" s="28">
        <v>136.49134000000001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158.75</v>
      </c>
      <c r="D149" s="37">
        <v>158.5</v>
      </c>
      <c r="E149" s="37">
        <v>157.19999999999999</v>
      </c>
      <c r="F149" s="37">
        <v>155.64999999999998</v>
      </c>
      <c r="G149" s="37">
        <v>154.34999999999997</v>
      </c>
      <c r="H149" s="37">
        <v>160.05000000000001</v>
      </c>
      <c r="I149" s="37">
        <v>161.35000000000002</v>
      </c>
      <c r="J149" s="37">
        <v>162.90000000000003</v>
      </c>
      <c r="K149" s="28">
        <v>159.80000000000001</v>
      </c>
      <c r="L149" s="28">
        <v>156.94999999999999</v>
      </c>
      <c r="M149" s="28">
        <v>83.097250000000003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79.2</v>
      </c>
      <c r="D150" s="37">
        <v>79.05</v>
      </c>
      <c r="E150" s="37">
        <v>78</v>
      </c>
      <c r="F150" s="37">
        <v>76.8</v>
      </c>
      <c r="G150" s="37">
        <v>75.75</v>
      </c>
      <c r="H150" s="37">
        <v>80.25</v>
      </c>
      <c r="I150" s="37">
        <v>81.299999999999983</v>
      </c>
      <c r="J150" s="37">
        <v>82.5</v>
      </c>
      <c r="K150" s="28">
        <v>80.099999999999994</v>
      </c>
      <c r="L150" s="28">
        <v>77.849999999999994</v>
      </c>
      <c r="M150" s="28">
        <v>118.65866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4400.45</v>
      </c>
      <c r="D151" s="37">
        <v>4411.2166666666662</v>
      </c>
      <c r="E151" s="37">
        <v>4369.2333333333327</v>
      </c>
      <c r="F151" s="37">
        <v>4338.0166666666664</v>
      </c>
      <c r="G151" s="37">
        <v>4296.0333333333328</v>
      </c>
      <c r="H151" s="37">
        <v>4442.4333333333325</v>
      </c>
      <c r="I151" s="37">
        <v>4484.4166666666661</v>
      </c>
      <c r="J151" s="37">
        <v>4515.6333333333323</v>
      </c>
      <c r="K151" s="28">
        <v>4453.2</v>
      </c>
      <c r="L151" s="28">
        <v>4380</v>
      </c>
      <c r="M151" s="28">
        <v>0.86556999999999995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19682.95</v>
      </c>
      <c r="D152" s="37">
        <v>19673.45</v>
      </c>
      <c r="E152" s="37">
        <v>19492.300000000003</v>
      </c>
      <c r="F152" s="37">
        <v>19301.650000000001</v>
      </c>
      <c r="G152" s="37">
        <v>19120.500000000004</v>
      </c>
      <c r="H152" s="37">
        <v>19864.100000000002</v>
      </c>
      <c r="I152" s="37">
        <v>20045.250000000004</v>
      </c>
      <c r="J152" s="37">
        <v>20235.900000000001</v>
      </c>
      <c r="K152" s="28">
        <v>19854.599999999999</v>
      </c>
      <c r="L152" s="28">
        <v>19482.8</v>
      </c>
      <c r="M152" s="28">
        <v>0.66083000000000003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314.14999999999998</v>
      </c>
      <c r="D153" s="37">
        <v>315.7</v>
      </c>
      <c r="E153" s="37">
        <v>305.29999999999995</v>
      </c>
      <c r="F153" s="37">
        <v>296.45</v>
      </c>
      <c r="G153" s="37">
        <v>286.04999999999995</v>
      </c>
      <c r="H153" s="37">
        <v>324.54999999999995</v>
      </c>
      <c r="I153" s="37">
        <v>334.94999999999993</v>
      </c>
      <c r="J153" s="37">
        <v>343.79999999999995</v>
      </c>
      <c r="K153" s="28">
        <v>326.10000000000002</v>
      </c>
      <c r="L153" s="28">
        <v>306.85000000000002</v>
      </c>
      <c r="M153" s="28">
        <v>29.768840000000001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958.6</v>
      </c>
      <c r="D154" s="37">
        <v>957.38333333333333</v>
      </c>
      <c r="E154" s="37">
        <v>948.2166666666667</v>
      </c>
      <c r="F154" s="37">
        <v>937.83333333333337</v>
      </c>
      <c r="G154" s="37">
        <v>928.66666666666674</v>
      </c>
      <c r="H154" s="37">
        <v>967.76666666666665</v>
      </c>
      <c r="I154" s="37">
        <v>976.93333333333339</v>
      </c>
      <c r="J154" s="37">
        <v>987.31666666666661</v>
      </c>
      <c r="K154" s="28">
        <v>966.55</v>
      </c>
      <c r="L154" s="28">
        <v>947</v>
      </c>
      <c r="M154" s="28">
        <v>11.29397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139.94999999999999</v>
      </c>
      <c r="D155" s="37">
        <v>139.31666666666669</v>
      </c>
      <c r="E155" s="37">
        <v>136.73333333333338</v>
      </c>
      <c r="F155" s="37">
        <v>133.51666666666668</v>
      </c>
      <c r="G155" s="37">
        <v>130.93333333333337</v>
      </c>
      <c r="H155" s="37">
        <v>142.53333333333339</v>
      </c>
      <c r="I155" s="37">
        <v>145.1166666666667</v>
      </c>
      <c r="J155" s="37">
        <v>148.3333333333334</v>
      </c>
      <c r="K155" s="28">
        <v>141.9</v>
      </c>
      <c r="L155" s="28">
        <v>136.1</v>
      </c>
      <c r="M155" s="28">
        <v>312.30002999999999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190.7</v>
      </c>
      <c r="D156" s="37">
        <v>191.25</v>
      </c>
      <c r="E156" s="37">
        <v>189.45</v>
      </c>
      <c r="F156" s="37">
        <v>188.2</v>
      </c>
      <c r="G156" s="37">
        <v>186.39999999999998</v>
      </c>
      <c r="H156" s="37">
        <v>192.5</v>
      </c>
      <c r="I156" s="37">
        <v>194.3</v>
      </c>
      <c r="J156" s="37">
        <v>195.55</v>
      </c>
      <c r="K156" s="28">
        <v>193.05</v>
      </c>
      <c r="L156" s="28">
        <v>190</v>
      </c>
      <c r="M156" s="28">
        <v>16.493929999999999</v>
      </c>
      <c r="N156" s="1"/>
      <c r="O156" s="1"/>
    </row>
    <row r="157" spans="1:15" ht="12.75" customHeight="1">
      <c r="A157" s="53">
        <v>148</v>
      </c>
      <c r="B157" s="28" t="s">
        <v>841</v>
      </c>
      <c r="C157" s="28">
        <v>783.9</v>
      </c>
      <c r="D157" s="37">
        <v>787.38333333333333</v>
      </c>
      <c r="E157" s="37">
        <v>776.51666666666665</v>
      </c>
      <c r="F157" s="37">
        <v>769.13333333333333</v>
      </c>
      <c r="G157" s="37">
        <v>758.26666666666665</v>
      </c>
      <c r="H157" s="37">
        <v>794.76666666666665</v>
      </c>
      <c r="I157" s="37">
        <v>805.63333333333321</v>
      </c>
      <c r="J157" s="37">
        <v>813.01666666666665</v>
      </c>
      <c r="K157" s="28">
        <v>798.25</v>
      </c>
      <c r="L157" s="28">
        <v>780</v>
      </c>
      <c r="M157" s="28">
        <v>18.629989999999999</v>
      </c>
      <c r="N157" s="1"/>
      <c r="O157" s="1"/>
    </row>
    <row r="158" spans="1:15" ht="12.75" customHeight="1">
      <c r="A158" s="53">
        <v>149</v>
      </c>
      <c r="B158" s="28" t="s">
        <v>443</v>
      </c>
      <c r="C158" s="28">
        <v>3341.85</v>
      </c>
      <c r="D158" s="37">
        <v>3358.9</v>
      </c>
      <c r="E158" s="37">
        <v>3317.9</v>
      </c>
      <c r="F158" s="37">
        <v>3293.95</v>
      </c>
      <c r="G158" s="37">
        <v>3252.95</v>
      </c>
      <c r="H158" s="37">
        <v>3382.8500000000004</v>
      </c>
      <c r="I158" s="37">
        <v>3423.8500000000004</v>
      </c>
      <c r="J158" s="37">
        <v>3447.8000000000006</v>
      </c>
      <c r="K158" s="28">
        <v>3399.9</v>
      </c>
      <c r="L158" s="28">
        <v>3334.95</v>
      </c>
      <c r="M158" s="28">
        <v>0.51580999999999999</v>
      </c>
      <c r="N158" s="1"/>
      <c r="O158" s="1"/>
    </row>
    <row r="159" spans="1:15" ht="12.75" customHeight="1">
      <c r="A159" s="53">
        <v>150</v>
      </c>
      <c r="B159" s="28" t="s">
        <v>842</v>
      </c>
      <c r="C159" s="28">
        <v>577.1</v>
      </c>
      <c r="D159" s="37">
        <v>554.13333333333333</v>
      </c>
      <c r="E159" s="37">
        <v>525.31666666666661</v>
      </c>
      <c r="F159" s="37">
        <v>473.5333333333333</v>
      </c>
      <c r="G159" s="37">
        <v>444.71666666666658</v>
      </c>
      <c r="H159" s="37">
        <v>605.91666666666663</v>
      </c>
      <c r="I159" s="37">
        <v>634.73333333333346</v>
      </c>
      <c r="J159" s="37">
        <v>686.51666666666665</v>
      </c>
      <c r="K159" s="28">
        <v>582.95000000000005</v>
      </c>
      <c r="L159" s="28">
        <v>502.35</v>
      </c>
      <c r="M159" s="28">
        <v>12.31108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3389.95</v>
      </c>
      <c r="D160" s="37">
        <v>3388.1166666666663</v>
      </c>
      <c r="E160" s="37">
        <v>3346.3833333333328</v>
      </c>
      <c r="F160" s="37">
        <v>3302.8166666666666</v>
      </c>
      <c r="G160" s="37">
        <v>3261.083333333333</v>
      </c>
      <c r="H160" s="37">
        <v>3431.6833333333325</v>
      </c>
      <c r="I160" s="37">
        <v>3473.4166666666661</v>
      </c>
      <c r="J160" s="37">
        <v>3516.9833333333322</v>
      </c>
      <c r="K160" s="28">
        <v>3429.85</v>
      </c>
      <c r="L160" s="28">
        <v>3344.55</v>
      </c>
      <c r="M160" s="28">
        <v>2.5038999999999998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49678.85</v>
      </c>
      <c r="D161" s="37">
        <v>49574.200000000004</v>
      </c>
      <c r="E161" s="37">
        <v>49218.400000000009</v>
      </c>
      <c r="F161" s="37">
        <v>48757.950000000004</v>
      </c>
      <c r="G161" s="37">
        <v>48402.150000000009</v>
      </c>
      <c r="H161" s="37">
        <v>50034.650000000009</v>
      </c>
      <c r="I161" s="37">
        <v>50390.450000000012</v>
      </c>
      <c r="J161" s="37">
        <v>50850.900000000009</v>
      </c>
      <c r="K161" s="28">
        <v>49930</v>
      </c>
      <c r="L161" s="28">
        <v>49113.75</v>
      </c>
      <c r="M161" s="28">
        <v>0.1048</v>
      </c>
      <c r="N161" s="1"/>
      <c r="O161" s="1"/>
    </row>
    <row r="162" spans="1:15" ht="12.75" customHeight="1">
      <c r="A162" s="53">
        <v>153</v>
      </c>
      <c r="B162" s="28" t="s">
        <v>448</v>
      </c>
      <c r="C162" s="28">
        <v>3727.95</v>
      </c>
      <c r="D162" s="37">
        <v>3737.2833333333333</v>
      </c>
      <c r="E162" s="37">
        <v>3697.5666666666666</v>
      </c>
      <c r="F162" s="37">
        <v>3667.1833333333334</v>
      </c>
      <c r="G162" s="37">
        <v>3627.4666666666667</v>
      </c>
      <c r="H162" s="37">
        <v>3767.6666666666665</v>
      </c>
      <c r="I162" s="37">
        <v>3807.3833333333328</v>
      </c>
      <c r="J162" s="37">
        <v>3837.7666666666664</v>
      </c>
      <c r="K162" s="28">
        <v>3777</v>
      </c>
      <c r="L162" s="28">
        <v>3706.9</v>
      </c>
      <c r="M162" s="28">
        <v>1.2833399999999999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217.8</v>
      </c>
      <c r="D163" s="37">
        <v>217.01666666666668</v>
      </c>
      <c r="E163" s="37">
        <v>215.63333333333335</v>
      </c>
      <c r="F163" s="37">
        <v>213.46666666666667</v>
      </c>
      <c r="G163" s="37">
        <v>212.08333333333334</v>
      </c>
      <c r="H163" s="37">
        <v>219.18333333333337</v>
      </c>
      <c r="I163" s="37">
        <v>220.56666666666669</v>
      </c>
      <c r="J163" s="37">
        <v>222.73333333333338</v>
      </c>
      <c r="K163" s="28">
        <v>218.4</v>
      </c>
      <c r="L163" s="28">
        <v>214.85</v>
      </c>
      <c r="M163" s="28">
        <v>18.1389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2665.75</v>
      </c>
      <c r="D164" s="37">
        <v>2656.8333333333335</v>
      </c>
      <c r="E164" s="37">
        <v>2634.916666666667</v>
      </c>
      <c r="F164" s="37">
        <v>2604.0833333333335</v>
      </c>
      <c r="G164" s="37">
        <v>2582.166666666667</v>
      </c>
      <c r="H164" s="37">
        <v>2687.666666666667</v>
      </c>
      <c r="I164" s="37">
        <v>2709.5833333333339</v>
      </c>
      <c r="J164" s="37">
        <v>2740.416666666667</v>
      </c>
      <c r="K164" s="28">
        <v>2678.75</v>
      </c>
      <c r="L164" s="28">
        <v>2626</v>
      </c>
      <c r="M164" s="28">
        <v>3.8795000000000002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1926.7</v>
      </c>
      <c r="D165" s="37">
        <v>1925</v>
      </c>
      <c r="E165" s="37">
        <v>1892.6</v>
      </c>
      <c r="F165" s="37">
        <v>1858.5</v>
      </c>
      <c r="G165" s="37">
        <v>1826.1</v>
      </c>
      <c r="H165" s="37">
        <v>1959.1</v>
      </c>
      <c r="I165" s="37">
        <v>1991.5</v>
      </c>
      <c r="J165" s="37">
        <v>2025.6</v>
      </c>
      <c r="K165" s="28">
        <v>1957.4</v>
      </c>
      <c r="L165" s="28">
        <v>1890.9</v>
      </c>
      <c r="M165" s="28">
        <v>15.6715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2439.9</v>
      </c>
      <c r="D166" s="37">
        <v>2430.5333333333333</v>
      </c>
      <c r="E166" s="37">
        <v>2415.0666666666666</v>
      </c>
      <c r="F166" s="37">
        <v>2390.2333333333331</v>
      </c>
      <c r="G166" s="37">
        <v>2374.7666666666664</v>
      </c>
      <c r="H166" s="37">
        <v>2455.3666666666668</v>
      </c>
      <c r="I166" s="37">
        <v>2470.833333333333</v>
      </c>
      <c r="J166" s="37">
        <v>2495.666666666667</v>
      </c>
      <c r="K166" s="28">
        <v>2446</v>
      </c>
      <c r="L166" s="28">
        <v>2405.6999999999998</v>
      </c>
      <c r="M166" s="28">
        <v>2.5671499999999998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120.1</v>
      </c>
      <c r="D167" s="37">
        <v>120.56666666666666</v>
      </c>
      <c r="E167" s="37">
        <v>119.38333333333333</v>
      </c>
      <c r="F167" s="37">
        <v>118.66666666666666</v>
      </c>
      <c r="G167" s="37">
        <v>117.48333333333332</v>
      </c>
      <c r="H167" s="37">
        <v>121.28333333333333</v>
      </c>
      <c r="I167" s="37">
        <v>122.46666666666667</v>
      </c>
      <c r="J167" s="37">
        <v>123.18333333333334</v>
      </c>
      <c r="K167" s="28">
        <v>121.75</v>
      </c>
      <c r="L167" s="28">
        <v>119.85</v>
      </c>
      <c r="M167" s="28">
        <v>41.792389999999997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228.85</v>
      </c>
      <c r="D168" s="37">
        <v>228.61666666666665</v>
      </c>
      <c r="E168" s="37">
        <v>227.2833333333333</v>
      </c>
      <c r="F168" s="37">
        <v>225.71666666666667</v>
      </c>
      <c r="G168" s="37">
        <v>224.38333333333333</v>
      </c>
      <c r="H168" s="37">
        <v>230.18333333333328</v>
      </c>
      <c r="I168" s="37">
        <v>231.51666666666659</v>
      </c>
      <c r="J168" s="37">
        <v>233.08333333333326</v>
      </c>
      <c r="K168" s="28">
        <v>229.95</v>
      </c>
      <c r="L168" s="28">
        <v>227.05</v>
      </c>
      <c r="M168" s="28">
        <v>84.736850000000004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466.85</v>
      </c>
      <c r="D169" s="37">
        <v>465.43333333333334</v>
      </c>
      <c r="E169" s="37">
        <v>461.7166666666667</v>
      </c>
      <c r="F169" s="37">
        <v>456.58333333333337</v>
      </c>
      <c r="G169" s="37">
        <v>452.86666666666673</v>
      </c>
      <c r="H169" s="37">
        <v>470.56666666666666</v>
      </c>
      <c r="I169" s="37">
        <v>474.28333333333325</v>
      </c>
      <c r="J169" s="37">
        <v>479.41666666666663</v>
      </c>
      <c r="K169" s="28">
        <v>469.15</v>
      </c>
      <c r="L169" s="28">
        <v>460.3</v>
      </c>
      <c r="M169" s="28">
        <v>2.4363899999999998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14661.7</v>
      </c>
      <c r="D170" s="37">
        <v>14691.816666666666</v>
      </c>
      <c r="E170" s="37">
        <v>14533.633333333331</v>
      </c>
      <c r="F170" s="37">
        <v>14405.566666666666</v>
      </c>
      <c r="G170" s="37">
        <v>14247.383333333331</v>
      </c>
      <c r="H170" s="37">
        <v>14819.883333333331</v>
      </c>
      <c r="I170" s="37">
        <v>14978.066666666666</v>
      </c>
      <c r="J170" s="37">
        <v>15106.133333333331</v>
      </c>
      <c r="K170" s="28">
        <v>14850</v>
      </c>
      <c r="L170" s="28">
        <v>14563.75</v>
      </c>
      <c r="M170" s="28">
        <v>2.9559999999999999E-2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33.549999999999997</v>
      </c>
      <c r="D171" s="37">
        <v>33.466666666666669</v>
      </c>
      <c r="E171" s="37">
        <v>33.333333333333336</v>
      </c>
      <c r="F171" s="37">
        <v>33.116666666666667</v>
      </c>
      <c r="G171" s="37">
        <v>32.983333333333334</v>
      </c>
      <c r="H171" s="37">
        <v>33.683333333333337</v>
      </c>
      <c r="I171" s="37">
        <v>33.816666666666663</v>
      </c>
      <c r="J171" s="37">
        <v>34.033333333333339</v>
      </c>
      <c r="K171" s="28">
        <v>33.6</v>
      </c>
      <c r="L171" s="28">
        <v>33.25</v>
      </c>
      <c r="M171" s="28">
        <v>176.73451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137.4</v>
      </c>
      <c r="D172" s="37">
        <v>137.36666666666667</v>
      </c>
      <c r="E172" s="37">
        <v>136.18333333333334</v>
      </c>
      <c r="F172" s="37">
        <v>134.96666666666667</v>
      </c>
      <c r="G172" s="37">
        <v>133.78333333333333</v>
      </c>
      <c r="H172" s="37">
        <v>138.58333333333334</v>
      </c>
      <c r="I172" s="37">
        <v>139.76666666666668</v>
      </c>
      <c r="J172" s="37">
        <v>140.98333333333335</v>
      </c>
      <c r="K172" s="28">
        <v>138.55000000000001</v>
      </c>
      <c r="L172" s="28">
        <v>136.15</v>
      </c>
      <c r="M172" s="28">
        <v>48.857210000000002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2651.3</v>
      </c>
      <c r="D173" s="37">
        <v>2645.3</v>
      </c>
      <c r="E173" s="37">
        <v>2633.3</v>
      </c>
      <c r="F173" s="37">
        <v>2615.3000000000002</v>
      </c>
      <c r="G173" s="37">
        <v>2603.3000000000002</v>
      </c>
      <c r="H173" s="37">
        <v>2663.3</v>
      </c>
      <c r="I173" s="37">
        <v>2675.3</v>
      </c>
      <c r="J173" s="37">
        <v>2693.3</v>
      </c>
      <c r="K173" s="28">
        <v>2657.3</v>
      </c>
      <c r="L173" s="28">
        <v>2627.3</v>
      </c>
      <c r="M173" s="28">
        <v>30.493040000000001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961.4</v>
      </c>
      <c r="D174" s="37">
        <v>961.69999999999993</v>
      </c>
      <c r="E174" s="37">
        <v>954.59999999999991</v>
      </c>
      <c r="F174" s="37">
        <v>947.8</v>
      </c>
      <c r="G174" s="37">
        <v>940.69999999999993</v>
      </c>
      <c r="H174" s="37">
        <v>968.49999999999989</v>
      </c>
      <c r="I174" s="37">
        <v>975.6</v>
      </c>
      <c r="J174" s="37">
        <v>982.39999999999986</v>
      </c>
      <c r="K174" s="28">
        <v>968.8</v>
      </c>
      <c r="L174" s="28">
        <v>954.9</v>
      </c>
      <c r="M174" s="28">
        <v>9.4645600000000005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1309.5999999999999</v>
      </c>
      <c r="D175" s="37">
        <v>1305.8833333333332</v>
      </c>
      <c r="E175" s="37">
        <v>1290.7666666666664</v>
      </c>
      <c r="F175" s="37">
        <v>1271.9333333333332</v>
      </c>
      <c r="G175" s="37">
        <v>1256.8166666666664</v>
      </c>
      <c r="H175" s="37">
        <v>1324.7166666666665</v>
      </c>
      <c r="I175" s="37">
        <v>1339.8333333333333</v>
      </c>
      <c r="J175" s="37">
        <v>1358.6666666666665</v>
      </c>
      <c r="K175" s="28">
        <v>1321</v>
      </c>
      <c r="L175" s="28">
        <v>1287.05</v>
      </c>
      <c r="M175" s="28">
        <v>17.10276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2493.85</v>
      </c>
      <c r="D176" s="37">
        <v>2489.6166666666668</v>
      </c>
      <c r="E176" s="37">
        <v>2454.2333333333336</v>
      </c>
      <c r="F176" s="37">
        <v>2414.6166666666668</v>
      </c>
      <c r="G176" s="37">
        <v>2379.2333333333336</v>
      </c>
      <c r="H176" s="37">
        <v>2529.2333333333336</v>
      </c>
      <c r="I176" s="37">
        <v>2564.6166666666668</v>
      </c>
      <c r="J176" s="37">
        <v>2604.2333333333336</v>
      </c>
      <c r="K176" s="28">
        <v>2525</v>
      </c>
      <c r="L176" s="28">
        <v>2450</v>
      </c>
      <c r="M176" s="28">
        <v>7.4682399999999998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21440.55</v>
      </c>
      <c r="D177" s="37">
        <v>21363.483333333334</v>
      </c>
      <c r="E177" s="37">
        <v>21127.066666666666</v>
      </c>
      <c r="F177" s="37">
        <v>20813.583333333332</v>
      </c>
      <c r="G177" s="37">
        <v>20577.166666666664</v>
      </c>
      <c r="H177" s="37">
        <v>21676.966666666667</v>
      </c>
      <c r="I177" s="37">
        <v>21913.383333333331</v>
      </c>
      <c r="J177" s="37">
        <v>22226.866666666669</v>
      </c>
      <c r="K177" s="28">
        <v>21599.9</v>
      </c>
      <c r="L177" s="28">
        <v>21050</v>
      </c>
      <c r="M177" s="28">
        <v>0.31929999999999997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1364.7</v>
      </c>
      <c r="D178" s="37">
        <v>1368.1666666666667</v>
      </c>
      <c r="E178" s="37">
        <v>1349.3333333333335</v>
      </c>
      <c r="F178" s="37">
        <v>1333.9666666666667</v>
      </c>
      <c r="G178" s="37">
        <v>1315.1333333333334</v>
      </c>
      <c r="H178" s="37">
        <v>1383.5333333333335</v>
      </c>
      <c r="I178" s="37">
        <v>1402.366666666667</v>
      </c>
      <c r="J178" s="37">
        <v>1417.7333333333336</v>
      </c>
      <c r="K178" s="28">
        <v>1387</v>
      </c>
      <c r="L178" s="28">
        <v>1352.8</v>
      </c>
      <c r="M178" s="28">
        <v>13.111980000000001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2915.4</v>
      </c>
      <c r="D179" s="37">
        <v>2895.7333333333336</v>
      </c>
      <c r="E179" s="37">
        <v>2867.4666666666672</v>
      </c>
      <c r="F179" s="37">
        <v>2819.5333333333338</v>
      </c>
      <c r="G179" s="37">
        <v>2791.2666666666673</v>
      </c>
      <c r="H179" s="37">
        <v>2943.666666666667</v>
      </c>
      <c r="I179" s="37">
        <v>2971.9333333333334</v>
      </c>
      <c r="J179" s="37">
        <v>3019.8666666666668</v>
      </c>
      <c r="K179" s="28">
        <v>2924</v>
      </c>
      <c r="L179" s="28">
        <v>2847.8</v>
      </c>
      <c r="M179" s="28">
        <v>3.79034</v>
      </c>
      <c r="N179" s="1"/>
      <c r="O179" s="1"/>
    </row>
    <row r="180" spans="1:15" ht="12.75" customHeight="1">
      <c r="A180" s="53">
        <v>171</v>
      </c>
      <c r="B180" s="28" t="s">
        <v>826</v>
      </c>
      <c r="C180" s="28">
        <v>570.35</v>
      </c>
      <c r="D180" s="37">
        <v>567.76666666666677</v>
      </c>
      <c r="E180" s="37">
        <v>560.93333333333351</v>
      </c>
      <c r="F180" s="37">
        <v>551.51666666666677</v>
      </c>
      <c r="G180" s="37">
        <v>544.68333333333351</v>
      </c>
      <c r="H180" s="37">
        <v>577.18333333333351</v>
      </c>
      <c r="I180" s="37">
        <v>584.01666666666677</v>
      </c>
      <c r="J180" s="37">
        <v>593.43333333333351</v>
      </c>
      <c r="K180" s="28">
        <v>574.6</v>
      </c>
      <c r="L180" s="28">
        <v>558.35</v>
      </c>
      <c r="M180" s="28">
        <v>9.5453499999999991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525.95000000000005</v>
      </c>
      <c r="D181" s="37">
        <v>528.26666666666677</v>
      </c>
      <c r="E181" s="37">
        <v>522.68333333333351</v>
      </c>
      <c r="F181" s="37">
        <v>519.41666666666674</v>
      </c>
      <c r="G181" s="37">
        <v>513.83333333333348</v>
      </c>
      <c r="H181" s="37">
        <v>531.53333333333353</v>
      </c>
      <c r="I181" s="37">
        <v>537.11666666666679</v>
      </c>
      <c r="J181" s="37">
        <v>540.38333333333355</v>
      </c>
      <c r="K181" s="28">
        <v>533.85</v>
      </c>
      <c r="L181" s="28">
        <v>525</v>
      </c>
      <c r="M181" s="28">
        <v>107.21167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82.65</v>
      </c>
      <c r="D182" s="37">
        <v>81.933333333333337</v>
      </c>
      <c r="E182" s="37">
        <v>80.916666666666671</v>
      </c>
      <c r="F182" s="37">
        <v>79.183333333333337</v>
      </c>
      <c r="G182" s="37">
        <v>78.166666666666671</v>
      </c>
      <c r="H182" s="37">
        <v>83.666666666666671</v>
      </c>
      <c r="I182" s="37">
        <v>84.683333333333323</v>
      </c>
      <c r="J182" s="37">
        <v>86.416666666666671</v>
      </c>
      <c r="K182" s="28">
        <v>82.95</v>
      </c>
      <c r="L182" s="28">
        <v>80.2</v>
      </c>
      <c r="M182" s="28">
        <v>268.51934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914.6</v>
      </c>
      <c r="D183" s="37">
        <v>913.45000000000016</v>
      </c>
      <c r="E183" s="37">
        <v>907.45000000000027</v>
      </c>
      <c r="F183" s="37">
        <v>900.30000000000007</v>
      </c>
      <c r="G183" s="37">
        <v>894.30000000000018</v>
      </c>
      <c r="H183" s="37">
        <v>920.60000000000036</v>
      </c>
      <c r="I183" s="37">
        <v>926.60000000000014</v>
      </c>
      <c r="J183" s="37">
        <v>933.75000000000045</v>
      </c>
      <c r="K183" s="28">
        <v>919.45</v>
      </c>
      <c r="L183" s="28">
        <v>906.3</v>
      </c>
      <c r="M183" s="28">
        <v>16.358360000000001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486.3</v>
      </c>
      <c r="D184" s="37">
        <v>489.56666666666666</v>
      </c>
      <c r="E184" s="37">
        <v>478.18333333333334</v>
      </c>
      <c r="F184" s="37">
        <v>470.06666666666666</v>
      </c>
      <c r="G184" s="37">
        <v>458.68333333333334</v>
      </c>
      <c r="H184" s="37">
        <v>497.68333333333334</v>
      </c>
      <c r="I184" s="37">
        <v>509.06666666666666</v>
      </c>
      <c r="J184" s="37">
        <v>517.18333333333339</v>
      </c>
      <c r="K184" s="28">
        <v>500.95</v>
      </c>
      <c r="L184" s="28">
        <v>481.45</v>
      </c>
      <c r="M184" s="28">
        <v>28.869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595.6</v>
      </c>
      <c r="D185" s="37">
        <v>592.65</v>
      </c>
      <c r="E185" s="37">
        <v>588.25</v>
      </c>
      <c r="F185" s="37">
        <v>580.9</v>
      </c>
      <c r="G185" s="37">
        <v>576.5</v>
      </c>
      <c r="H185" s="37">
        <v>600</v>
      </c>
      <c r="I185" s="37">
        <v>604.39999999999986</v>
      </c>
      <c r="J185" s="37">
        <v>611.75</v>
      </c>
      <c r="K185" s="28">
        <v>597.04999999999995</v>
      </c>
      <c r="L185" s="28">
        <v>585.29999999999995</v>
      </c>
      <c r="M185" s="28">
        <v>3.9760300000000002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979.1</v>
      </c>
      <c r="D186" s="37">
        <v>970.11666666666679</v>
      </c>
      <c r="E186" s="37">
        <v>958.53333333333353</v>
      </c>
      <c r="F186" s="37">
        <v>937.9666666666667</v>
      </c>
      <c r="G186" s="37">
        <v>926.38333333333344</v>
      </c>
      <c r="H186" s="37">
        <v>990.68333333333362</v>
      </c>
      <c r="I186" s="37">
        <v>1002.2666666666669</v>
      </c>
      <c r="J186" s="37">
        <v>1022.8333333333337</v>
      </c>
      <c r="K186" s="28">
        <v>981.7</v>
      </c>
      <c r="L186" s="28">
        <v>949.55</v>
      </c>
      <c r="M186" s="28">
        <v>9.6582799999999995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1122.5</v>
      </c>
      <c r="D187" s="37">
        <v>1121.6666666666667</v>
      </c>
      <c r="E187" s="37">
        <v>1105.3333333333335</v>
      </c>
      <c r="F187" s="37">
        <v>1088.1666666666667</v>
      </c>
      <c r="G187" s="37">
        <v>1071.8333333333335</v>
      </c>
      <c r="H187" s="37">
        <v>1138.8333333333335</v>
      </c>
      <c r="I187" s="37">
        <v>1155.166666666667</v>
      </c>
      <c r="J187" s="37">
        <v>1172.3333333333335</v>
      </c>
      <c r="K187" s="28">
        <v>1138</v>
      </c>
      <c r="L187" s="28">
        <v>1104.5</v>
      </c>
      <c r="M187" s="28">
        <v>25.77899</v>
      </c>
      <c r="N187" s="1"/>
      <c r="O187" s="1"/>
    </row>
    <row r="188" spans="1:15" ht="12.75" customHeight="1">
      <c r="A188" s="53">
        <v>179</v>
      </c>
      <c r="B188" s="28" t="s">
        <v>503</v>
      </c>
      <c r="C188" s="28">
        <v>1083.5999999999999</v>
      </c>
      <c r="D188" s="37">
        <v>1086.7</v>
      </c>
      <c r="E188" s="37">
        <v>1071.4000000000001</v>
      </c>
      <c r="F188" s="37">
        <v>1059.2</v>
      </c>
      <c r="G188" s="37">
        <v>1043.9000000000001</v>
      </c>
      <c r="H188" s="37">
        <v>1098.9000000000001</v>
      </c>
      <c r="I188" s="37">
        <v>1114.1999999999998</v>
      </c>
      <c r="J188" s="37">
        <v>1126.4000000000001</v>
      </c>
      <c r="K188" s="28">
        <v>1102</v>
      </c>
      <c r="L188" s="28">
        <v>1074.5</v>
      </c>
      <c r="M188" s="28">
        <v>3.98305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3392.7</v>
      </c>
      <c r="D189" s="37">
        <v>3398.35</v>
      </c>
      <c r="E189" s="37">
        <v>3381.85</v>
      </c>
      <c r="F189" s="37">
        <v>3371</v>
      </c>
      <c r="G189" s="37">
        <v>3354.5</v>
      </c>
      <c r="H189" s="37">
        <v>3409.2</v>
      </c>
      <c r="I189" s="37">
        <v>3425.7</v>
      </c>
      <c r="J189" s="37">
        <v>3436.5499999999997</v>
      </c>
      <c r="K189" s="28">
        <v>3414.85</v>
      </c>
      <c r="L189" s="28">
        <v>3387.5</v>
      </c>
      <c r="M189" s="28">
        <v>8.3994199999999992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779.5</v>
      </c>
      <c r="D190" s="37">
        <v>775.13333333333321</v>
      </c>
      <c r="E190" s="37">
        <v>769.6666666666664</v>
      </c>
      <c r="F190" s="37">
        <v>759.83333333333314</v>
      </c>
      <c r="G190" s="37">
        <v>754.36666666666633</v>
      </c>
      <c r="H190" s="37">
        <v>784.96666666666647</v>
      </c>
      <c r="I190" s="37">
        <v>790.43333333333317</v>
      </c>
      <c r="J190" s="37">
        <v>800.26666666666654</v>
      </c>
      <c r="K190" s="28">
        <v>780.6</v>
      </c>
      <c r="L190" s="28">
        <v>765.3</v>
      </c>
      <c r="M190" s="28">
        <v>18.047360000000001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10579.1</v>
      </c>
      <c r="D191" s="37">
        <v>10559.716666666667</v>
      </c>
      <c r="E191" s="37">
        <v>10400.033333333335</v>
      </c>
      <c r="F191" s="37">
        <v>10220.966666666667</v>
      </c>
      <c r="G191" s="37">
        <v>10061.283333333335</v>
      </c>
      <c r="H191" s="37">
        <v>10738.783333333335</v>
      </c>
      <c r="I191" s="37">
        <v>10898.466666666669</v>
      </c>
      <c r="J191" s="37">
        <v>11077.533333333335</v>
      </c>
      <c r="K191" s="28">
        <v>10719.4</v>
      </c>
      <c r="L191" s="28">
        <v>10380.65</v>
      </c>
      <c r="M191" s="28">
        <v>8.8528400000000005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489.85</v>
      </c>
      <c r="D192" s="37">
        <v>486.48333333333335</v>
      </c>
      <c r="E192" s="37">
        <v>481.56666666666672</v>
      </c>
      <c r="F192" s="37">
        <v>473.28333333333336</v>
      </c>
      <c r="G192" s="37">
        <v>468.36666666666673</v>
      </c>
      <c r="H192" s="37">
        <v>494.76666666666671</v>
      </c>
      <c r="I192" s="37">
        <v>499.68333333333334</v>
      </c>
      <c r="J192" s="37">
        <v>507.9666666666667</v>
      </c>
      <c r="K192" s="28">
        <v>491.4</v>
      </c>
      <c r="L192" s="28">
        <v>478.2</v>
      </c>
      <c r="M192" s="28">
        <v>167.96376000000001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236</v>
      </c>
      <c r="D193" s="37">
        <v>234.96666666666667</v>
      </c>
      <c r="E193" s="37">
        <v>232.43333333333334</v>
      </c>
      <c r="F193" s="37">
        <v>228.86666666666667</v>
      </c>
      <c r="G193" s="37">
        <v>226.33333333333334</v>
      </c>
      <c r="H193" s="37">
        <v>238.53333333333333</v>
      </c>
      <c r="I193" s="37">
        <v>241.06666666666669</v>
      </c>
      <c r="J193" s="37">
        <v>244.63333333333333</v>
      </c>
      <c r="K193" s="28">
        <v>237.5</v>
      </c>
      <c r="L193" s="28">
        <v>231.4</v>
      </c>
      <c r="M193" s="28">
        <v>187.90189000000001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113</v>
      </c>
      <c r="D194" s="37">
        <v>112.59999999999998</v>
      </c>
      <c r="E194" s="37">
        <v>111.49999999999996</v>
      </c>
      <c r="F194" s="37">
        <v>109.99999999999997</v>
      </c>
      <c r="G194" s="37">
        <v>108.89999999999995</v>
      </c>
      <c r="H194" s="37">
        <v>114.09999999999997</v>
      </c>
      <c r="I194" s="37">
        <v>115.19999999999999</v>
      </c>
      <c r="J194" s="37">
        <v>116.69999999999997</v>
      </c>
      <c r="K194" s="28">
        <v>113.7</v>
      </c>
      <c r="L194" s="28">
        <v>111.1</v>
      </c>
      <c r="M194" s="28">
        <v>692.07437000000004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1077.7</v>
      </c>
      <c r="D195" s="37">
        <v>1071.3999999999999</v>
      </c>
      <c r="E195" s="37">
        <v>1062.8499999999997</v>
      </c>
      <c r="F195" s="37">
        <v>1047.9999999999998</v>
      </c>
      <c r="G195" s="37">
        <v>1039.4499999999996</v>
      </c>
      <c r="H195" s="37">
        <v>1086.2499999999998</v>
      </c>
      <c r="I195" s="37">
        <v>1094.8</v>
      </c>
      <c r="J195" s="37">
        <v>1109.6499999999999</v>
      </c>
      <c r="K195" s="28">
        <v>1079.95</v>
      </c>
      <c r="L195" s="28">
        <v>1056.55</v>
      </c>
      <c r="M195" s="28">
        <v>22.22701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758.05</v>
      </c>
      <c r="D196" s="37">
        <v>759.23333333333323</v>
      </c>
      <c r="E196" s="37">
        <v>748.66666666666652</v>
      </c>
      <c r="F196" s="37">
        <v>739.2833333333333</v>
      </c>
      <c r="G196" s="37">
        <v>728.71666666666658</v>
      </c>
      <c r="H196" s="37">
        <v>768.61666666666645</v>
      </c>
      <c r="I196" s="37">
        <v>779.18333333333328</v>
      </c>
      <c r="J196" s="37">
        <v>788.56666666666638</v>
      </c>
      <c r="K196" s="28">
        <v>769.8</v>
      </c>
      <c r="L196" s="28">
        <v>749.85</v>
      </c>
      <c r="M196" s="28">
        <v>5.1307799999999997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2493.85</v>
      </c>
      <c r="D197" s="37">
        <v>2476.1166666666668</v>
      </c>
      <c r="E197" s="37">
        <v>2452.7333333333336</v>
      </c>
      <c r="F197" s="37">
        <v>2411.6166666666668</v>
      </c>
      <c r="G197" s="37">
        <v>2388.2333333333336</v>
      </c>
      <c r="H197" s="37">
        <v>2517.2333333333336</v>
      </c>
      <c r="I197" s="37">
        <v>2540.6166666666668</v>
      </c>
      <c r="J197" s="37">
        <v>2581.7333333333336</v>
      </c>
      <c r="K197" s="28">
        <v>2499.5</v>
      </c>
      <c r="L197" s="28">
        <v>2435</v>
      </c>
      <c r="M197" s="28">
        <v>10.35928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1573.7</v>
      </c>
      <c r="D198" s="37">
        <v>1572.9166666666667</v>
      </c>
      <c r="E198" s="37">
        <v>1540.8333333333335</v>
      </c>
      <c r="F198" s="37">
        <v>1507.9666666666667</v>
      </c>
      <c r="G198" s="37">
        <v>1475.8833333333334</v>
      </c>
      <c r="H198" s="37">
        <v>1605.7833333333335</v>
      </c>
      <c r="I198" s="37">
        <v>1637.866666666667</v>
      </c>
      <c r="J198" s="37">
        <v>1670.7333333333336</v>
      </c>
      <c r="K198" s="28">
        <v>1605</v>
      </c>
      <c r="L198" s="28">
        <v>1540.05</v>
      </c>
      <c r="M198" s="28">
        <v>7.0680699999999996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580.95000000000005</v>
      </c>
      <c r="D199" s="37">
        <v>579.55000000000007</v>
      </c>
      <c r="E199" s="37">
        <v>575.15000000000009</v>
      </c>
      <c r="F199" s="37">
        <v>569.35</v>
      </c>
      <c r="G199" s="37">
        <v>564.95000000000005</v>
      </c>
      <c r="H199" s="37">
        <v>585.35000000000014</v>
      </c>
      <c r="I199" s="37">
        <v>589.75</v>
      </c>
      <c r="J199" s="37">
        <v>595.55000000000018</v>
      </c>
      <c r="K199" s="28">
        <v>583.95000000000005</v>
      </c>
      <c r="L199" s="28">
        <v>573.75</v>
      </c>
      <c r="M199" s="28">
        <v>5.2497199999999999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1409.95</v>
      </c>
      <c r="D200" s="37">
        <v>1418</v>
      </c>
      <c r="E200" s="37">
        <v>1381.65</v>
      </c>
      <c r="F200" s="37">
        <v>1353.3500000000001</v>
      </c>
      <c r="G200" s="37">
        <v>1317.0000000000002</v>
      </c>
      <c r="H200" s="37">
        <v>1446.3</v>
      </c>
      <c r="I200" s="37">
        <v>1482.6499999999999</v>
      </c>
      <c r="J200" s="37">
        <v>1510.9499999999998</v>
      </c>
      <c r="K200" s="28">
        <v>1454.35</v>
      </c>
      <c r="L200" s="28">
        <v>1389.7</v>
      </c>
      <c r="M200" s="28">
        <v>14.7605</v>
      </c>
      <c r="N200" s="1"/>
      <c r="O200" s="1"/>
    </row>
    <row r="201" spans="1:15" ht="12.75" customHeight="1">
      <c r="A201" s="53">
        <v>192</v>
      </c>
      <c r="B201" s="28" t="s">
        <v>510</v>
      </c>
      <c r="C201" s="28">
        <v>37.25</v>
      </c>
      <c r="D201" s="37">
        <v>37.449999999999996</v>
      </c>
      <c r="E201" s="37">
        <v>36.899999999999991</v>
      </c>
      <c r="F201" s="37">
        <v>36.549999999999997</v>
      </c>
      <c r="G201" s="37">
        <v>35.999999999999993</v>
      </c>
      <c r="H201" s="37">
        <v>37.79999999999999</v>
      </c>
      <c r="I201" s="37">
        <v>38.349999999999987</v>
      </c>
      <c r="J201" s="37">
        <v>38.699999999999989</v>
      </c>
      <c r="K201" s="28">
        <v>38</v>
      </c>
      <c r="L201" s="28">
        <v>37.1</v>
      </c>
      <c r="M201" s="28">
        <v>111.39472000000001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788.55</v>
      </c>
      <c r="D202" s="37">
        <v>792.9666666666667</v>
      </c>
      <c r="E202" s="37">
        <v>781.68333333333339</v>
      </c>
      <c r="F202" s="37">
        <v>774.81666666666672</v>
      </c>
      <c r="G202" s="37">
        <v>763.53333333333342</v>
      </c>
      <c r="H202" s="37">
        <v>799.83333333333337</v>
      </c>
      <c r="I202" s="37">
        <v>811.11666666666667</v>
      </c>
      <c r="J202" s="37">
        <v>817.98333333333335</v>
      </c>
      <c r="K202" s="28">
        <v>804.25</v>
      </c>
      <c r="L202" s="28">
        <v>786.1</v>
      </c>
      <c r="M202" s="28">
        <v>22.69603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6656</v>
      </c>
      <c r="D203" s="37">
        <v>6631.6833333333334</v>
      </c>
      <c r="E203" s="37">
        <v>6584.3666666666668</v>
      </c>
      <c r="F203" s="37">
        <v>6512.7333333333336</v>
      </c>
      <c r="G203" s="37">
        <v>6465.416666666667</v>
      </c>
      <c r="H203" s="37">
        <v>6703.3166666666666</v>
      </c>
      <c r="I203" s="37">
        <v>6750.6333333333341</v>
      </c>
      <c r="J203" s="37">
        <v>6822.2666666666664</v>
      </c>
      <c r="K203" s="28">
        <v>6679</v>
      </c>
      <c r="L203" s="28">
        <v>6560.05</v>
      </c>
      <c r="M203" s="28">
        <v>2.7029899999999998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40.200000000000003</v>
      </c>
      <c r="D204" s="37">
        <v>40.216666666666669</v>
      </c>
      <c r="E204" s="37">
        <v>39.983333333333334</v>
      </c>
      <c r="F204" s="37">
        <v>39.766666666666666</v>
      </c>
      <c r="G204" s="37">
        <v>39.533333333333331</v>
      </c>
      <c r="H204" s="37">
        <v>40.433333333333337</v>
      </c>
      <c r="I204" s="37">
        <v>40.666666666666671</v>
      </c>
      <c r="J204" s="37">
        <v>40.88333333333334</v>
      </c>
      <c r="K204" s="28">
        <v>40.450000000000003</v>
      </c>
      <c r="L204" s="28">
        <v>40</v>
      </c>
      <c r="M204" s="28">
        <v>42.303669999999997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1660.95</v>
      </c>
      <c r="D205" s="37">
        <v>1658.3666666666668</v>
      </c>
      <c r="E205" s="37">
        <v>1645.5333333333335</v>
      </c>
      <c r="F205" s="37">
        <v>1630.1166666666668</v>
      </c>
      <c r="G205" s="37">
        <v>1617.2833333333335</v>
      </c>
      <c r="H205" s="37">
        <v>1673.7833333333335</v>
      </c>
      <c r="I205" s="37">
        <v>1686.6166666666666</v>
      </c>
      <c r="J205" s="37">
        <v>1702.0333333333335</v>
      </c>
      <c r="K205" s="28">
        <v>1671.2</v>
      </c>
      <c r="L205" s="28">
        <v>1642.95</v>
      </c>
      <c r="M205" s="28">
        <v>1.1716899999999999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811.35</v>
      </c>
      <c r="D206" s="37">
        <v>804.61666666666667</v>
      </c>
      <c r="E206" s="37">
        <v>794.73333333333335</v>
      </c>
      <c r="F206" s="37">
        <v>778.11666666666667</v>
      </c>
      <c r="G206" s="37">
        <v>768.23333333333335</v>
      </c>
      <c r="H206" s="37">
        <v>821.23333333333335</v>
      </c>
      <c r="I206" s="37">
        <v>831.11666666666679</v>
      </c>
      <c r="J206" s="37">
        <v>847.73333333333335</v>
      </c>
      <c r="K206" s="28">
        <v>814.5</v>
      </c>
      <c r="L206" s="28">
        <v>788</v>
      </c>
      <c r="M206" s="28">
        <v>20.92015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1039.25</v>
      </c>
      <c r="D207" s="37">
        <v>1046.9666666666667</v>
      </c>
      <c r="E207" s="37">
        <v>1009.7833333333333</v>
      </c>
      <c r="F207" s="37">
        <v>980.31666666666661</v>
      </c>
      <c r="G207" s="37">
        <v>943.13333333333321</v>
      </c>
      <c r="H207" s="37">
        <v>1076.4333333333334</v>
      </c>
      <c r="I207" s="37">
        <v>1113.6166666666668</v>
      </c>
      <c r="J207" s="37">
        <v>1143.0833333333335</v>
      </c>
      <c r="K207" s="28">
        <v>1084.1500000000001</v>
      </c>
      <c r="L207" s="28">
        <v>1017.5</v>
      </c>
      <c r="M207" s="28">
        <v>18.350000000000001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262.5</v>
      </c>
      <c r="D208" s="37">
        <v>261.23333333333335</v>
      </c>
      <c r="E208" s="37">
        <v>255.76666666666671</v>
      </c>
      <c r="F208" s="37">
        <v>249.03333333333336</v>
      </c>
      <c r="G208" s="37">
        <v>243.56666666666672</v>
      </c>
      <c r="H208" s="37">
        <v>267.9666666666667</v>
      </c>
      <c r="I208" s="37">
        <v>273.43333333333339</v>
      </c>
      <c r="J208" s="37">
        <v>280.16666666666669</v>
      </c>
      <c r="K208" s="28">
        <v>266.7</v>
      </c>
      <c r="L208" s="28">
        <v>254.5</v>
      </c>
      <c r="M208" s="28">
        <v>183.53026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8.85</v>
      </c>
      <c r="D209" s="37">
        <v>8.85</v>
      </c>
      <c r="E209" s="37">
        <v>8.6999999999999993</v>
      </c>
      <c r="F209" s="37">
        <v>8.5499999999999989</v>
      </c>
      <c r="G209" s="37">
        <v>8.3999999999999986</v>
      </c>
      <c r="H209" s="37">
        <v>9</v>
      </c>
      <c r="I209" s="37">
        <v>9.1500000000000021</v>
      </c>
      <c r="J209" s="37">
        <v>9.3000000000000007</v>
      </c>
      <c r="K209" s="28">
        <v>9</v>
      </c>
      <c r="L209" s="28">
        <v>8.6999999999999993</v>
      </c>
      <c r="M209" s="28">
        <v>773.26179999999999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1020</v>
      </c>
      <c r="D210" s="37">
        <v>1024.3500000000001</v>
      </c>
      <c r="E210" s="37">
        <v>1011.1000000000004</v>
      </c>
      <c r="F210" s="37">
        <v>1002.2000000000003</v>
      </c>
      <c r="G210" s="37">
        <v>988.9500000000005</v>
      </c>
      <c r="H210" s="37">
        <v>1033.2500000000002</v>
      </c>
      <c r="I210" s="37">
        <v>1046.4999999999998</v>
      </c>
      <c r="J210" s="37">
        <v>1055.4000000000001</v>
      </c>
      <c r="K210" s="28">
        <v>1037.5999999999999</v>
      </c>
      <c r="L210" s="28">
        <v>1015.45</v>
      </c>
      <c r="M210" s="28">
        <v>18.294499999999999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1790.6</v>
      </c>
      <c r="D211" s="37">
        <v>1792.3999999999999</v>
      </c>
      <c r="E211" s="37">
        <v>1773.6999999999998</v>
      </c>
      <c r="F211" s="37">
        <v>1756.8</v>
      </c>
      <c r="G211" s="37">
        <v>1738.1</v>
      </c>
      <c r="H211" s="37">
        <v>1809.2999999999997</v>
      </c>
      <c r="I211" s="37">
        <v>1828</v>
      </c>
      <c r="J211" s="37">
        <v>1844.8999999999996</v>
      </c>
      <c r="K211" s="28">
        <v>1811.1</v>
      </c>
      <c r="L211" s="28">
        <v>1775.5</v>
      </c>
      <c r="M211" s="28">
        <v>0.90327000000000002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437.1</v>
      </c>
      <c r="D212" s="37">
        <v>437.83333333333331</v>
      </c>
      <c r="E212" s="37">
        <v>435.86666666666662</v>
      </c>
      <c r="F212" s="37">
        <v>434.63333333333333</v>
      </c>
      <c r="G212" s="37">
        <v>432.66666666666663</v>
      </c>
      <c r="H212" s="37">
        <v>439.06666666666661</v>
      </c>
      <c r="I212" s="37">
        <v>441.0333333333333</v>
      </c>
      <c r="J212" s="37">
        <v>442.26666666666659</v>
      </c>
      <c r="K212" s="28">
        <v>439.8</v>
      </c>
      <c r="L212" s="28">
        <v>436.6</v>
      </c>
      <c r="M212" s="28">
        <v>23.871040000000001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15.9</v>
      </c>
      <c r="D213" s="37">
        <v>15.733333333333334</v>
      </c>
      <c r="E213" s="37">
        <v>15.466666666666669</v>
      </c>
      <c r="F213" s="37">
        <v>15.033333333333335</v>
      </c>
      <c r="G213" s="37">
        <v>14.766666666666669</v>
      </c>
      <c r="H213" s="37">
        <v>16.166666666666668</v>
      </c>
      <c r="I213" s="37">
        <v>16.433333333333334</v>
      </c>
      <c r="J213" s="37">
        <v>16.866666666666667</v>
      </c>
      <c r="K213" s="28">
        <v>16</v>
      </c>
      <c r="L213" s="28">
        <v>15.3</v>
      </c>
      <c r="M213" s="28">
        <v>1487.3608999999999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237.8</v>
      </c>
      <c r="D214" s="37">
        <v>240.18333333333331</v>
      </c>
      <c r="E214" s="37">
        <v>234.61666666666662</v>
      </c>
      <c r="F214" s="37">
        <v>231.43333333333331</v>
      </c>
      <c r="G214" s="37">
        <v>225.86666666666662</v>
      </c>
      <c r="H214" s="37">
        <v>243.36666666666662</v>
      </c>
      <c r="I214" s="37">
        <v>248.93333333333328</v>
      </c>
      <c r="J214" s="37">
        <v>252.11666666666662</v>
      </c>
      <c r="K214" s="37">
        <v>245.75</v>
      </c>
      <c r="L214" s="37">
        <v>237</v>
      </c>
      <c r="M214" s="37">
        <v>184.63768999999999</v>
      </c>
      <c r="N214" s="1"/>
      <c r="O214" s="1"/>
    </row>
    <row r="215" spans="1:15" ht="12.75" customHeight="1">
      <c r="A215" s="53">
        <v>206</v>
      </c>
      <c r="B215" s="28" t="s">
        <v>843</v>
      </c>
      <c r="C215" s="37">
        <v>64.25</v>
      </c>
      <c r="D215" s="37">
        <v>64.733333333333334</v>
      </c>
      <c r="E215" s="37">
        <v>62.016666666666666</v>
      </c>
      <c r="F215" s="37">
        <v>59.783333333333331</v>
      </c>
      <c r="G215" s="37">
        <v>57.066666666666663</v>
      </c>
      <c r="H215" s="37">
        <v>66.966666666666669</v>
      </c>
      <c r="I215" s="37">
        <v>69.683333333333337</v>
      </c>
      <c r="J215" s="37">
        <v>71.916666666666671</v>
      </c>
      <c r="K215" s="37">
        <v>67.45</v>
      </c>
      <c r="L215" s="37">
        <v>62.5</v>
      </c>
      <c r="M215" s="37">
        <v>2506.8696599999998</v>
      </c>
      <c r="N215" s="1"/>
      <c r="O215" s="1"/>
    </row>
    <row r="216" spans="1:15" ht="12.75" customHeight="1">
      <c r="A216" s="53">
        <v>207</v>
      </c>
      <c r="B216" s="28" t="s">
        <v>827</v>
      </c>
      <c r="C216" s="37">
        <v>398.55</v>
      </c>
      <c r="D216" s="37">
        <v>395.68333333333334</v>
      </c>
      <c r="E216" s="37">
        <v>391.86666666666667</v>
      </c>
      <c r="F216" s="37">
        <v>385.18333333333334</v>
      </c>
      <c r="G216" s="37">
        <v>381.36666666666667</v>
      </c>
      <c r="H216" s="37">
        <v>402.36666666666667</v>
      </c>
      <c r="I216" s="37">
        <v>406.18333333333339</v>
      </c>
      <c r="J216" s="37">
        <v>412.86666666666667</v>
      </c>
      <c r="K216" s="37">
        <v>399.5</v>
      </c>
      <c r="L216" s="37">
        <v>389</v>
      </c>
      <c r="M216" s="37">
        <v>35.668289999999999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4"/>
      <c r="B1" s="435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44790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7" t="s">
        <v>16</v>
      </c>
      <c r="B9" s="429" t="s">
        <v>18</v>
      </c>
      <c r="C9" s="433" t="s">
        <v>20</v>
      </c>
      <c r="D9" s="433" t="s">
        <v>21</v>
      </c>
      <c r="E9" s="424" t="s">
        <v>22</v>
      </c>
      <c r="F9" s="425"/>
      <c r="G9" s="426"/>
      <c r="H9" s="424" t="s">
        <v>23</v>
      </c>
      <c r="I9" s="425"/>
      <c r="J9" s="426"/>
      <c r="K9" s="23"/>
      <c r="L9" s="24"/>
      <c r="M9" s="50"/>
      <c r="N9" s="1"/>
      <c r="O9" s="1"/>
    </row>
    <row r="10" spans="1:15" ht="42.75" customHeight="1">
      <c r="A10" s="431"/>
      <c r="B10" s="432"/>
      <c r="C10" s="432"/>
      <c r="D10" s="43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22401.85</v>
      </c>
      <c r="D11" s="272">
        <v>22441.266666666666</v>
      </c>
      <c r="E11" s="272">
        <v>22182.583333333332</v>
      </c>
      <c r="F11" s="272">
        <v>21963.316666666666</v>
      </c>
      <c r="G11" s="272">
        <v>21704.633333333331</v>
      </c>
      <c r="H11" s="272">
        <v>22660.533333333333</v>
      </c>
      <c r="I11" s="272">
        <v>22919.216666666667</v>
      </c>
      <c r="J11" s="272">
        <v>23138.483333333334</v>
      </c>
      <c r="K11" s="271">
        <v>22699.95</v>
      </c>
      <c r="L11" s="271">
        <v>22222</v>
      </c>
      <c r="M11" s="271">
        <v>5.3870000000000001E-2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2898</v>
      </c>
      <c r="D12" s="272">
        <v>2870</v>
      </c>
      <c r="E12" s="272">
        <v>2835</v>
      </c>
      <c r="F12" s="272">
        <v>2772</v>
      </c>
      <c r="G12" s="272">
        <v>2737</v>
      </c>
      <c r="H12" s="272">
        <v>2933</v>
      </c>
      <c r="I12" s="272">
        <v>2968</v>
      </c>
      <c r="J12" s="272">
        <v>3031</v>
      </c>
      <c r="K12" s="271">
        <v>2905</v>
      </c>
      <c r="L12" s="271">
        <v>2807</v>
      </c>
      <c r="M12" s="271">
        <v>8.3349899999999995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2271.35</v>
      </c>
      <c r="D13" s="272">
        <v>2262.85</v>
      </c>
      <c r="E13" s="272">
        <v>2247.6999999999998</v>
      </c>
      <c r="F13" s="272">
        <v>2224.0499999999997</v>
      </c>
      <c r="G13" s="272">
        <v>2208.8999999999996</v>
      </c>
      <c r="H13" s="272">
        <v>2286.5</v>
      </c>
      <c r="I13" s="272">
        <v>2301.6500000000005</v>
      </c>
      <c r="J13" s="272">
        <v>2325.3000000000002</v>
      </c>
      <c r="K13" s="271">
        <v>2278</v>
      </c>
      <c r="L13" s="271">
        <v>2239.1999999999998</v>
      </c>
      <c r="M13" s="271">
        <v>4.0709600000000004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2552.6999999999998</v>
      </c>
      <c r="D14" s="272">
        <v>2545.5166666666664</v>
      </c>
      <c r="E14" s="272">
        <v>2512.1833333333329</v>
      </c>
      <c r="F14" s="272">
        <v>2471.6666666666665</v>
      </c>
      <c r="G14" s="272">
        <v>2438.333333333333</v>
      </c>
      <c r="H14" s="272">
        <v>2586.0333333333328</v>
      </c>
      <c r="I14" s="272">
        <v>2619.3666666666668</v>
      </c>
      <c r="J14" s="272">
        <v>2659.8833333333328</v>
      </c>
      <c r="K14" s="271">
        <v>2578.85</v>
      </c>
      <c r="L14" s="271">
        <v>2505</v>
      </c>
      <c r="M14" s="271">
        <v>0.73092999999999997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1108.75</v>
      </c>
      <c r="D15" s="272">
        <v>1117.0333333333333</v>
      </c>
      <c r="E15" s="272">
        <v>1087.1166666666666</v>
      </c>
      <c r="F15" s="272">
        <v>1065.4833333333333</v>
      </c>
      <c r="G15" s="272">
        <v>1035.5666666666666</v>
      </c>
      <c r="H15" s="272">
        <v>1138.6666666666665</v>
      </c>
      <c r="I15" s="272">
        <v>1168.5833333333335</v>
      </c>
      <c r="J15" s="272">
        <v>1190.2166666666665</v>
      </c>
      <c r="K15" s="271">
        <v>1146.95</v>
      </c>
      <c r="L15" s="271">
        <v>1095.4000000000001</v>
      </c>
      <c r="M15" s="271">
        <v>5.2203600000000003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639.85</v>
      </c>
      <c r="D16" s="272">
        <v>639.98333333333335</v>
      </c>
      <c r="E16" s="272">
        <v>632.86666666666667</v>
      </c>
      <c r="F16" s="272">
        <v>625.88333333333333</v>
      </c>
      <c r="G16" s="272">
        <v>618.76666666666665</v>
      </c>
      <c r="H16" s="272">
        <v>646.9666666666667</v>
      </c>
      <c r="I16" s="272">
        <v>654.08333333333348</v>
      </c>
      <c r="J16" s="272">
        <v>661.06666666666672</v>
      </c>
      <c r="K16" s="271">
        <v>647.1</v>
      </c>
      <c r="L16" s="271">
        <v>633</v>
      </c>
      <c r="M16" s="271">
        <v>21.945049999999998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423.15</v>
      </c>
      <c r="D17" s="272">
        <v>426.73333333333335</v>
      </c>
      <c r="E17" s="272">
        <v>418.4666666666667</v>
      </c>
      <c r="F17" s="272">
        <v>413.78333333333336</v>
      </c>
      <c r="G17" s="272">
        <v>405.51666666666671</v>
      </c>
      <c r="H17" s="272">
        <v>431.41666666666669</v>
      </c>
      <c r="I17" s="272">
        <v>439.68333333333334</v>
      </c>
      <c r="J17" s="272">
        <v>444.36666666666667</v>
      </c>
      <c r="K17" s="271">
        <v>435</v>
      </c>
      <c r="L17" s="271">
        <v>422.05</v>
      </c>
      <c r="M17" s="271">
        <v>0.69803000000000004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2197.9499999999998</v>
      </c>
      <c r="D18" s="272">
        <v>2196.4666666666667</v>
      </c>
      <c r="E18" s="272">
        <v>2183.6333333333332</v>
      </c>
      <c r="F18" s="272">
        <v>2169.3166666666666</v>
      </c>
      <c r="G18" s="272">
        <v>2156.4833333333331</v>
      </c>
      <c r="H18" s="272">
        <v>2210.7833333333333</v>
      </c>
      <c r="I18" s="272">
        <v>2223.6166666666663</v>
      </c>
      <c r="J18" s="272">
        <v>2237.9333333333334</v>
      </c>
      <c r="K18" s="271">
        <v>2209.3000000000002</v>
      </c>
      <c r="L18" s="271">
        <v>2182.15</v>
      </c>
      <c r="M18" s="271">
        <v>0.65258000000000005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19069.75</v>
      </c>
      <c r="D19" s="272">
        <v>19074.100000000002</v>
      </c>
      <c r="E19" s="272">
        <v>18795.650000000005</v>
      </c>
      <c r="F19" s="272">
        <v>18521.550000000003</v>
      </c>
      <c r="G19" s="272">
        <v>18243.100000000006</v>
      </c>
      <c r="H19" s="272">
        <v>19348.200000000004</v>
      </c>
      <c r="I19" s="272">
        <v>19626.650000000001</v>
      </c>
      <c r="J19" s="272">
        <v>19900.750000000004</v>
      </c>
      <c r="K19" s="271">
        <v>19352.55</v>
      </c>
      <c r="L19" s="271">
        <v>18800</v>
      </c>
      <c r="M19" s="271">
        <v>0.19314000000000001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2975.85</v>
      </c>
      <c r="D20" s="272">
        <v>2944.2833333333333</v>
      </c>
      <c r="E20" s="272">
        <v>2902.5666666666666</v>
      </c>
      <c r="F20" s="272">
        <v>2829.2833333333333</v>
      </c>
      <c r="G20" s="272">
        <v>2787.5666666666666</v>
      </c>
      <c r="H20" s="272">
        <v>3017.5666666666666</v>
      </c>
      <c r="I20" s="272">
        <v>3059.2833333333328</v>
      </c>
      <c r="J20" s="272">
        <v>3132.5666666666666</v>
      </c>
      <c r="K20" s="271">
        <v>2986</v>
      </c>
      <c r="L20" s="271">
        <v>2871</v>
      </c>
      <c r="M20" s="271">
        <v>19.69492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2218.1999999999998</v>
      </c>
      <c r="D21" s="272">
        <v>2206.7166666666667</v>
      </c>
      <c r="E21" s="272">
        <v>2185.6333333333332</v>
      </c>
      <c r="F21" s="272">
        <v>2153.0666666666666</v>
      </c>
      <c r="G21" s="272">
        <v>2131.9833333333331</v>
      </c>
      <c r="H21" s="272">
        <v>2239.2833333333333</v>
      </c>
      <c r="I21" s="272">
        <v>2260.3666666666663</v>
      </c>
      <c r="J21" s="272">
        <v>2292.9333333333334</v>
      </c>
      <c r="K21" s="271">
        <v>2227.8000000000002</v>
      </c>
      <c r="L21" s="271">
        <v>2174.15</v>
      </c>
      <c r="M21" s="271">
        <v>12.403639999999999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824.15</v>
      </c>
      <c r="D22" s="272">
        <v>813.76666666666677</v>
      </c>
      <c r="E22" s="272">
        <v>801.53333333333353</v>
      </c>
      <c r="F22" s="272">
        <v>778.91666666666674</v>
      </c>
      <c r="G22" s="272">
        <v>766.68333333333351</v>
      </c>
      <c r="H22" s="272">
        <v>836.38333333333355</v>
      </c>
      <c r="I22" s="272">
        <v>848.6166666666669</v>
      </c>
      <c r="J22" s="272">
        <v>871.23333333333358</v>
      </c>
      <c r="K22" s="271">
        <v>826</v>
      </c>
      <c r="L22" s="271">
        <v>791.15</v>
      </c>
      <c r="M22" s="271">
        <v>68.208600000000004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3489.7</v>
      </c>
      <c r="D23" s="272">
        <v>3467.7000000000003</v>
      </c>
      <c r="E23" s="272">
        <v>3437.4000000000005</v>
      </c>
      <c r="F23" s="272">
        <v>3385.1000000000004</v>
      </c>
      <c r="G23" s="272">
        <v>3354.8000000000006</v>
      </c>
      <c r="H23" s="272">
        <v>3520.0000000000005</v>
      </c>
      <c r="I23" s="272">
        <v>3550.3000000000006</v>
      </c>
      <c r="J23" s="272">
        <v>3602.6000000000004</v>
      </c>
      <c r="K23" s="271">
        <v>3498</v>
      </c>
      <c r="L23" s="271">
        <v>3415.4</v>
      </c>
      <c r="M23" s="271">
        <v>2.3077000000000001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3581.6</v>
      </c>
      <c r="D24" s="272">
        <v>3569.1666666666665</v>
      </c>
      <c r="E24" s="272">
        <v>3549.4333333333329</v>
      </c>
      <c r="F24" s="272">
        <v>3517.2666666666664</v>
      </c>
      <c r="G24" s="272">
        <v>3497.5333333333328</v>
      </c>
      <c r="H24" s="272">
        <v>3601.333333333333</v>
      </c>
      <c r="I24" s="272">
        <v>3621.0666666666666</v>
      </c>
      <c r="J24" s="272">
        <v>3653.2333333333331</v>
      </c>
      <c r="K24" s="271">
        <v>3588.9</v>
      </c>
      <c r="L24" s="271">
        <v>3537</v>
      </c>
      <c r="M24" s="271">
        <v>2.8971100000000001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113.5</v>
      </c>
      <c r="D25" s="272">
        <v>112.39999999999999</v>
      </c>
      <c r="E25" s="272">
        <v>110.89999999999998</v>
      </c>
      <c r="F25" s="272">
        <v>108.29999999999998</v>
      </c>
      <c r="G25" s="272">
        <v>106.79999999999997</v>
      </c>
      <c r="H25" s="272">
        <v>114.99999999999999</v>
      </c>
      <c r="I25" s="272">
        <v>116.50000000000001</v>
      </c>
      <c r="J25" s="272">
        <v>119.1</v>
      </c>
      <c r="K25" s="271">
        <v>113.9</v>
      </c>
      <c r="L25" s="271">
        <v>109.8</v>
      </c>
      <c r="M25" s="271">
        <v>57.802669999999999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290.14999999999998</v>
      </c>
      <c r="D26" s="272">
        <v>291.45</v>
      </c>
      <c r="E26" s="272">
        <v>287.5</v>
      </c>
      <c r="F26" s="272">
        <v>284.85000000000002</v>
      </c>
      <c r="G26" s="272">
        <v>280.90000000000003</v>
      </c>
      <c r="H26" s="272">
        <v>294.09999999999997</v>
      </c>
      <c r="I26" s="272">
        <v>298.0499999999999</v>
      </c>
      <c r="J26" s="272">
        <v>300.69999999999993</v>
      </c>
      <c r="K26" s="271">
        <v>295.39999999999998</v>
      </c>
      <c r="L26" s="271">
        <v>288.8</v>
      </c>
      <c r="M26" s="271">
        <v>27.89021</v>
      </c>
      <c r="N26" s="1"/>
      <c r="O26" s="1"/>
    </row>
    <row r="27" spans="1:15" ht="12.75" customHeight="1">
      <c r="A27" s="30">
        <v>17</v>
      </c>
      <c r="B27" s="281" t="s">
        <v>844</v>
      </c>
      <c r="C27" s="271">
        <v>457.9</v>
      </c>
      <c r="D27" s="272">
        <v>459.55</v>
      </c>
      <c r="E27" s="272">
        <v>441.35</v>
      </c>
      <c r="F27" s="272">
        <v>424.8</v>
      </c>
      <c r="G27" s="272">
        <v>406.6</v>
      </c>
      <c r="H27" s="272">
        <v>476.1</v>
      </c>
      <c r="I27" s="272">
        <v>494.29999999999995</v>
      </c>
      <c r="J27" s="272">
        <v>510.85</v>
      </c>
      <c r="K27" s="271">
        <v>477.75</v>
      </c>
      <c r="L27" s="271">
        <v>443</v>
      </c>
      <c r="M27" s="271">
        <v>3.7019700000000002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264.89999999999998</v>
      </c>
      <c r="D28" s="272">
        <v>268.2833333333333</v>
      </c>
      <c r="E28" s="272">
        <v>260.61666666666662</v>
      </c>
      <c r="F28" s="272">
        <v>256.33333333333331</v>
      </c>
      <c r="G28" s="272">
        <v>248.66666666666663</v>
      </c>
      <c r="H28" s="272">
        <v>272.56666666666661</v>
      </c>
      <c r="I28" s="272">
        <v>280.23333333333335</v>
      </c>
      <c r="J28" s="272">
        <v>284.51666666666659</v>
      </c>
      <c r="K28" s="271">
        <v>275.95</v>
      </c>
      <c r="L28" s="271">
        <v>264</v>
      </c>
      <c r="M28" s="271">
        <v>1.6085499999999999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270.7</v>
      </c>
      <c r="D29" s="272">
        <v>271.05</v>
      </c>
      <c r="E29" s="272">
        <v>264.8</v>
      </c>
      <c r="F29" s="272">
        <v>258.89999999999998</v>
      </c>
      <c r="G29" s="272">
        <v>252.64999999999998</v>
      </c>
      <c r="H29" s="272">
        <v>276.95000000000005</v>
      </c>
      <c r="I29" s="272">
        <v>283.20000000000005</v>
      </c>
      <c r="J29" s="272">
        <v>289.10000000000008</v>
      </c>
      <c r="K29" s="271">
        <v>277.3</v>
      </c>
      <c r="L29" s="271">
        <v>265.14999999999998</v>
      </c>
      <c r="M29" s="271">
        <v>8.8328399999999991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1214.8499999999999</v>
      </c>
      <c r="D30" s="272">
        <v>1200.4333333333332</v>
      </c>
      <c r="E30" s="272">
        <v>1174.5166666666664</v>
      </c>
      <c r="F30" s="272">
        <v>1134.1833333333332</v>
      </c>
      <c r="G30" s="272">
        <v>1108.2666666666664</v>
      </c>
      <c r="H30" s="272">
        <v>1240.7666666666664</v>
      </c>
      <c r="I30" s="272">
        <v>1266.6833333333329</v>
      </c>
      <c r="J30" s="272">
        <v>1307.0166666666664</v>
      </c>
      <c r="K30" s="271">
        <v>1226.3499999999999</v>
      </c>
      <c r="L30" s="271">
        <v>1160.0999999999999</v>
      </c>
      <c r="M30" s="271">
        <v>7.5148099999999998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1276.55</v>
      </c>
      <c r="D31" s="272">
        <v>1275.2166666666667</v>
      </c>
      <c r="E31" s="272">
        <v>1268.4333333333334</v>
      </c>
      <c r="F31" s="272">
        <v>1260.3166666666666</v>
      </c>
      <c r="G31" s="272">
        <v>1253.5333333333333</v>
      </c>
      <c r="H31" s="272">
        <v>1283.3333333333335</v>
      </c>
      <c r="I31" s="272">
        <v>1290.1166666666668</v>
      </c>
      <c r="J31" s="272">
        <v>1298.2333333333336</v>
      </c>
      <c r="K31" s="271">
        <v>1282</v>
      </c>
      <c r="L31" s="271">
        <v>1267.0999999999999</v>
      </c>
      <c r="M31" s="271">
        <v>0.28231000000000001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658.2</v>
      </c>
      <c r="D32" s="272">
        <v>660.58333333333337</v>
      </c>
      <c r="E32" s="272">
        <v>651.2166666666667</v>
      </c>
      <c r="F32" s="272">
        <v>644.23333333333335</v>
      </c>
      <c r="G32" s="272">
        <v>634.86666666666667</v>
      </c>
      <c r="H32" s="272">
        <v>667.56666666666672</v>
      </c>
      <c r="I32" s="272">
        <v>676.93333333333328</v>
      </c>
      <c r="J32" s="272">
        <v>683.91666666666674</v>
      </c>
      <c r="K32" s="271">
        <v>669.95</v>
      </c>
      <c r="L32" s="271">
        <v>653.6</v>
      </c>
      <c r="M32" s="271">
        <v>1.3131900000000001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2947.35</v>
      </c>
      <c r="D33" s="272">
        <v>2965.7333333333336</v>
      </c>
      <c r="E33" s="272">
        <v>2921.4666666666672</v>
      </c>
      <c r="F33" s="272">
        <v>2895.5833333333335</v>
      </c>
      <c r="G33" s="272">
        <v>2851.3166666666671</v>
      </c>
      <c r="H33" s="272">
        <v>2991.6166666666672</v>
      </c>
      <c r="I33" s="272">
        <v>3035.8833333333337</v>
      </c>
      <c r="J33" s="272">
        <v>3061.7666666666673</v>
      </c>
      <c r="K33" s="271">
        <v>3010</v>
      </c>
      <c r="L33" s="271">
        <v>2939.85</v>
      </c>
      <c r="M33" s="271">
        <v>4.1783700000000001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3045.4</v>
      </c>
      <c r="D34" s="272">
        <v>3058.7333333333336</v>
      </c>
      <c r="E34" s="272">
        <v>3018.666666666667</v>
      </c>
      <c r="F34" s="272">
        <v>2991.9333333333334</v>
      </c>
      <c r="G34" s="272">
        <v>2951.8666666666668</v>
      </c>
      <c r="H34" s="272">
        <v>3085.4666666666672</v>
      </c>
      <c r="I34" s="272">
        <v>3125.5333333333338</v>
      </c>
      <c r="J34" s="272">
        <v>3152.2666666666673</v>
      </c>
      <c r="K34" s="271">
        <v>3098.8</v>
      </c>
      <c r="L34" s="271">
        <v>3032</v>
      </c>
      <c r="M34" s="271">
        <v>0.36345</v>
      </c>
      <c r="N34" s="1"/>
      <c r="O34" s="1"/>
    </row>
    <row r="35" spans="1:15" ht="12.75" customHeight="1">
      <c r="A35" s="30">
        <v>25</v>
      </c>
      <c r="B35" s="281" t="s">
        <v>748</v>
      </c>
      <c r="C35" s="271">
        <v>305.05</v>
      </c>
      <c r="D35" s="272">
        <v>306.65000000000003</v>
      </c>
      <c r="E35" s="272">
        <v>299.40000000000009</v>
      </c>
      <c r="F35" s="272">
        <v>293.75000000000006</v>
      </c>
      <c r="G35" s="272">
        <v>286.50000000000011</v>
      </c>
      <c r="H35" s="272">
        <v>312.30000000000007</v>
      </c>
      <c r="I35" s="272">
        <v>319.54999999999995</v>
      </c>
      <c r="J35" s="272">
        <v>325.20000000000005</v>
      </c>
      <c r="K35" s="271">
        <v>313.89999999999998</v>
      </c>
      <c r="L35" s="271">
        <v>301</v>
      </c>
      <c r="M35" s="271">
        <v>6.2098500000000003</v>
      </c>
      <c r="N35" s="1"/>
      <c r="O35" s="1"/>
    </row>
    <row r="36" spans="1:15" ht="12.75" customHeight="1">
      <c r="A36" s="30">
        <v>26</v>
      </c>
      <c r="B36" s="281" t="s">
        <v>1001</v>
      </c>
      <c r="C36" s="271">
        <v>19.45</v>
      </c>
      <c r="D36" s="272">
        <v>19.516666666666666</v>
      </c>
      <c r="E36" s="272">
        <v>19.233333333333331</v>
      </c>
      <c r="F36" s="272">
        <v>19.016666666666666</v>
      </c>
      <c r="G36" s="272">
        <v>18.733333333333331</v>
      </c>
      <c r="H36" s="272">
        <v>19.733333333333331</v>
      </c>
      <c r="I36" s="272">
        <v>20.016666666666662</v>
      </c>
      <c r="J36" s="272">
        <v>20.233333333333331</v>
      </c>
      <c r="K36" s="271">
        <v>19.8</v>
      </c>
      <c r="L36" s="271">
        <v>19.3</v>
      </c>
      <c r="M36" s="271">
        <v>16.82385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522.9</v>
      </c>
      <c r="D37" s="272">
        <v>520.75</v>
      </c>
      <c r="E37" s="272">
        <v>516.5</v>
      </c>
      <c r="F37" s="272">
        <v>510.1</v>
      </c>
      <c r="G37" s="272">
        <v>505.85</v>
      </c>
      <c r="H37" s="272">
        <v>527.15</v>
      </c>
      <c r="I37" s="272">
        <v>531.4</v>
      </c>
      <c r="J37" s="272">
        <v>537.79999999999995</v>
      </c>
      <c r="K37" s="271">
        <v>525</v>
      </c>
      <c r="L37" s="271">
        <v>514.35</v>
      </c>
      <c r="M37" s="271">
        <v>8.3629700000000007</v>
      </c>
      <c r="N37" s="1"/>
      <c r="O37" s="1"/>
    </row>
    <row r="38" spans="1:15" ht="12.75" customHeight="1">
      <c r="A38" s="30">
        <v>28</v>
      </c>
      <c r="B38" s="281" t="s">
        <v>298</v>
      </c>
      <c r="C38" s="271">
        <v>2307.5500000000002</v>
      </c>
      <c r="D38" s="272">
        <v>2315.5166666666669</v>
      </c>
      <c r="E38" s="272">
        <v>2282.0333333333338</v>
      </c>
      <c r="F38" s="272">
        <v>2256.5166666666669</v>
      </c>
      <c r="G38" s="272">
        <v>2223.0333333333338</v>
      </c>
      <c r="H38" s="272">
        <v>2341.0333333333338</v>
      </c>
      <c r="I38" s="272">
        <v>2374.5166666666664</v>
      </c>
      <c r="J38" s="272">
        <v>2400.0333333333338</v>
      </c>
      <c r="K38" s="271">
        <v>2349</v>
      </c>
      <c r="L38" s="271">
        <v>2290</v>
      </c>
      <c r="M38" s="271">
        <v>0.77463000000000004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396.1</v>
      </c>
      <c r="D39" s="272">
        <v>393.51666666666665</v>
      </c>
      <c r="E39" s="272">
        <v>388.0333333333333</v>
      </c>
      <c r="F39" s="272">
        <v>379.96666666666664</v>
      </c>
      <c r="G39" s="272">
        <v>374.48333333333329</v>
      </c>
      <c r="H39" s="272">
        <v>401.58333333333331</v>
      </c>
      <c r="I39" s="272">
        <v>407.06666666666666</v>
      </c>
      <c r="J39" s="272">
        <v>415.13333333333333</v>
      </c>
      <c r="K39" s="271">
        <v>399</v>
      </c>
      <c r="L39" s="271">
        <v>385.45</v>
      </c>
      <c r="M39" s="271">
        <v>115.60886000000001</v>
      </c>
      <c r="N39" s="1"/>
      <c r="O39" s="1"/>
    </row>
    <row r="40" spans="1:15" ht="12.75" customHeight="1">
      <c r="A40" s="30">
        <v>30</v>
      </c>
      <c r="B40" s="281" t="s">
        <v>815</v>
      </c>
      <c r="C40" s="271">
        <v>1286.6500000000001</v>
      </c>
      <c r="D40" s="272">
        <v>1287.8333333333333</v>
      </c>
      <c r="E40" s="272">
        <v>1270.7666666666664</v>
      </c>
      <c r="F40" s="272">
        <v>1254.8833333333332</v>
      </c>
      <c r="G40" s="272">
        <v>1237.8166666666664</v>
      </c>
      <c r="H40" s="272">
        <v>1303.7166666666665</v>
      </c>
      <c r="I40" s="272">
        <v>1320.7833333333335</v>
      </c>
      <c r="J40" s="272">
        <v>1336.6666666666665</v>
      </c>
      <c r="K40" s="271">
        <v>1304.9000000000001</v>
      </c>
      <c r="L40" s="271">
        <v>1271.95</v>
      </c>
      <c r="M40" s="271">
        <v>4.1509</v>
      </c>
      <c r="N40" s="1"/>
      <c r="O40" s="1"/>
    </row>
    <row r="41" spans="1:15" ht="12.75" customHeight="1">
      <c r="A41" s="30">
        <v>31</v>
      </c>
      <c r="B41" s="281" t="s">
        <v>778</v>
      </c>
      <c r="C41" s="271">
        <v>747.55</v>
      </c>
      <c r="D41" s="272">
        <v>749.4</v>
      </c>
      <c r="E41" s="272">
        <v>743.15</v>
      </c>
      <c r="F41" s="272">
        <v>738.75</v>
      </c>
      <c r="G41" s="272">
        <v>732.5</v>
      </c>
      <c r="H41" s="272">
        <v>753.8</v>
      </c>
      <c r="I41" s="272">
        <v>760.05</v>
      </c>
      <c r="J41" s="272">
        <v>764.44999999999993</v>
      </c>
      <c r="K41" s="271">
        <v>755.65</v>
      </c>
      <c r="L41" s="271">
        <v>745</v>
      </c>
      <c r="M41" s="271">
        <v>0.26191999999999999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4349.3999999999996</v>
      </c>
      <c r="D42" s="272">
        <v>4312.6166666666668</v>
      </c>
      <c r="E42" s="272">
        <v>4243.6833333333334</v>
      </c>
      <c r="F42" s="272">
        <v>4137.9666666666662</v>
      </c>
      <c r="G42" s="272">
        <v>4069.0333333333328</v>
      </c>
      <c r="H42" s="272">
        <v>4418.3333333333339</v>
      </c>
      <c r="I42" s="272">
        <v>4487.2666666666682</v>
      </c>
      <c r="J42" s="272">
        <v>4592.9833333333345</v>
      </c>
      <c r="K42" s="271">
        <v>4381.55</v>
      </c>
      <c r="L42" s="271">
        <v>4206.8999999999996</v>
      </c>
      <c r="M42" s="271">
        <v>5.9634200000000002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250.15</v>
      </c>
      <c r="D43" s="272">
        <v>247.85000000000002</v>
      </c>
      <c r="E43" s="272">
        <v>238.15000000000003</v>
      </c>
      <c r="F43" s="272">
        <v>226.15</v>
      </c>
      <c r="G43" s="272">
        <v>216.45000000000002</v>
      </c>
      <c r="H43" s="272">
        <v>259.85000000000002</v>
      </c>
      <c r="I43" s="272">
        <v>269.55000000000007</v>
      </c>
      <c r="J43" s="272">
        <v>281.55000000000007</v>
      </c>
      <c r="K43" s="271">
        <v>257.55</v>
      </c>
      <c r="L43" s="271">
        <v>235.85</v>
      </c>
      <c r="M43" s="271">
        <v>201.12566000000001</v>
      </c>
      <c r="N43" s="1"/>
      <c r="O43" s="1"/>
    </row>
    <row r="44" spans="1:15" ht="12.75" customHeight="1">
      <c r="A44" s="30">
        <v>34</v>
      </c>
      <c r="B44" s="281" t="s">
        <v>845</v>
      </c>
      <c r="C44" s="271">
        <v>295.89999999999998</v>
      </c>
      <c r="D44" s="272">
        <v>293.73333333333335</v>
      </c>
      <c r="E44" s="272">
        <v>289.4666666666667</v>
      </c>
      <c r="F44" s="272">
        <v>283.03333333333336</v>
      </c>
      <c r="G44" s="272">
        <v>278.76666666666671</v>
      </c>
      <c r="H44" s="272">
        <v>300.16666666666669</v>
      </c>
      <c r="I44" s="272">
        <v>304.43333333333334</v>
      </c>
      <c r="J44" s="272">
        <v>310.86666666666667</v>
      </c>
      <c r="K44" s="271">
        <v>298</v>
      </c>
      <c r="L44" s="271">
        <v>287.3</v>
      </c>
      <c r="M44" s="271">
        <v>3.4878900000000002</v>
      </c>
      <c r="N44" s="1"/>
      <c r="O44" s="1"/>
    </row>
    <row r="45" spans="1:15" ht="12.75" customHeight="1">
      <c r="A45" s="30">
        <v>35</v>
      </c>
      <c r="B45" s="281" t="s">
        <v>299</v>
      </c>
      <c r="C45" s="271">
        <v>565.20000000000005</v>
      </c>
      <c r="D45" s="272">
        <v>560.86666666666667</v>
      </c>
      <c r="E45" s="272">
        <v>549.73333333333335</v>
      </c>
      <c r="F45" s="272">
        <v>534.26666666666665</v>
      </c>
      <c r="G45" s="272">
        <v>523.13333333333333</v>
      </c>
      <c r="H45" s="272">
        <v>576.33333333333337</v>
      </c>
      <c r="I45" s="272">
        <v>587.46666666666681</v>
      </c>
      <c r="J45" s="272">
        <v>602.93333333333339</v>
      </c>
      <c r="K45" s="271">
        <v>572</v>
      </c>
      <c r="L45" s="271">
        <v>545.4</v>
      </c>
      <c r="M45" s="271">
        <v>2.3816299999999999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149.5</v>
      </c>
      <c r="D46" s="272">
        <v>148.83333333333334</v>
      </c>
      <c r="E46" s="272">
        <v>147.56666666666669</v>
      </c>
      <c r="F46" s="272">
        <v>145.63333333333335</v>
      </c>
      <c r="G46" s="272">
        <v>144.3666666666667</v>
      </c>
      <c r="H46" s="272">
        <v>150.76666666666668</v>
      </c>
      <c r="I46" s="272">
        <v>152.03333333333333</v>
      </c>
      <c r="J46" s="272">
        <v>153.96666666666667</v>
      </c>
      <c r="K46" s="271">
        <v>150.1</v>
      </c>
      <c r="L46" s="271">
        <v>146.9</v>
      </c>
      <c r="M46" s="271">
        <v>130.91575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3501</v>
      </c>
      <c r="D47" s="272">
        <v>3488.5833333333335</v>
      </c>
      <c r="E47" s="272">
        <v>3467.7166666666672</v>
      </c>
      <c r="F47" s="272">
        <v>3434.4333333333338</v>
      </c>
      <c r="G47" s="272">
        <v>3413.5666666666675</v>
      </c>
      <c r="H47" s="272">
        <v>3521.8666666666668</v>
      </c>
      <c r="I47" s="272">
        <v>3542.7333333333327</v>
      </c>
      <c r="J47" s="272">
        <v>3576.0166666666664</v>
      </c>
      <c r="K47" s="271">
        <v>3509.45</v>
      </c>
      <c r="L47" s="271">
        <v>3455.3</v>
      </c>
      <c r="M47" s="271">
        <v>9.1118900000000007</v>
      </c>
      <c r="N47" s="1"/>
      <c r="O47" s="1"/>
    </row>
    <row r="48" spans="1:15" ht="12.75" customHeight="1">
      <c r="A48" s="30">
        <v>38</v>
      </c>
      <c r="B48" s="281" t="s">
        <v>300</v>
      </c>
      <c r="C48" s="271">
        <v>203.45</v>
      </c>
      <c r="D48" s="272">
        <v>207.86666666666667</v>
      </c>
      <c r="E48" s="272">
        <v>197.58333333333334</v>
      </c>
      <c r="F48" s="272">
        <v>191.71666666666667</v>
      </c>
      <c r="G48" s="272">
        <v>181.43333333333334</v>
      </c>
      <c r="H48" s="272">
        <v>213.73333333333335</v>
      </c>
      <c r="I48" s="272">
        <v>224.01666666666665</v>
      </c>
      <c r="J48" s="272">
        <v>229.88333333333335</v>
      </c>
      <c r="K48" s="271">
        <v>218.15</v>
      </c>
      <c r="L48" s="271">
        <v>202</v>
      </c>
      <c r="M48" s="271">
        <v>10.846360000000001</v>
      </c>
      <c r="N48" s="1"/>
      <c r="O48" s="1"/>
    </row>
    <row r="49" spans="1:15" ht="12.75" customHeight="1">
      <c r="A49" s="30">
        <v>39</v>
      </c>
      <c r="B49" s="281" t="s">
        <v>301</v>
      </c>
      <c r="C49" s="271">
        <v>3063</v>
      </c>
      <c r="D49" s="272">
        <v>3071</v>
      </c>
      <c r="E49" s="272">
        <v>3043</v>
      </c>
      <c r="F49" s="272">
        <v>3023</v>
      </c>
      <c r="G49" s="272">
        <v>2995</v>
      </c>
      <c r="H49" s="272">
        <v>3091</v>
      </c>
      <c r="I49" s="272">
        <v>3119</v>
      </c>
      <c r="J49" s="272">
        <v>3139</v>
      </c>
      <c r="K49" s="271">
        <v>3099</v>
      </c>
      <c r="L49" s="271">
        <v>3051</v>
      </c>
      <c r="M49" s="271">
        <v>6.1440000000000002E-2</v>
      </c>
      <c r="N49" s="1"/>
      <c r="O49" s="1"/>
    </row>
    <row r="50" spans="1:15" ht="12.75" customHeight="1">
      <c r="A50" s="30">
        <v>40</v>
      </c>
      <c r="B50" s="281" t="s">
        <v>302</v>
      </c>
      <c r="C50" s="271">
        <v>2000</v>
      </c>
      <c r="D50" s="272">
        <v>1959.6666666666667</v>
      </c>
      <c r="E50" s="272">
        <v>1908.3333333333335</v>
      </c>
      <c r="F50" s="272">
        <v>1816.6666666666667</v>
      </c>
      <c r="G50" s="272">
        <v>1765.3333333333335</v>
      </c>
      <c r="H50" s="272">
        <v>2051.3333333333335</v>
      </c>
      <c r="I50" s="272">
        <v>2102.666666666667</v>
      </c>
      <c r="J50" s="272">
        <v>2194.3333333333335</v>
      </c>
      <c r="K50" s="271">
        <v>2011</v>
      </c>
      <c r="L50" s="271">
        <v>1868</v>
      </c>
      <c r="M50" s="271">
        <v>9.0680700000000005</v>
      </c>
      <c r="N50" s="1"/>
      <c r="O50" s="1"/>
    </row>
    <row r="51" spans="1:15" ht="12.75" customHeight="1">
      <c r="A51" s="30">
        <v>41</v>
      </c>
      <c r="B51" s="281" t="s">
        <v>303</v>
      </c>
      <c r="C51" s="271">
        <v>9308.2000000000007</v>
      </c>
      <c r="D51" s="272">
        <v>9319.7333333333336</v>
      </c>
      <c r="E51" s="272">
        <v>9239.4666666666672</v>
      </c>
      <c r="F51" s="272">
        <v>9170.7333333333336</v>
      </c>
      <c r="G51" s="272">
        <v>9090.4666666666672</v>
      </c>
      <c r="H51" s="272">
        <v>9388.4666666666672</v>
      </c>
      <c r="I51" s="272">
        <v>9468.7333333333336</v>
      </c>
      <c r="J51" s="272">
        <v>9537.4666666666672</v>
      </c>
      <c r="K51" s="271">
        <v>9400</v>
      </c>
      <c r="L51" s="271">
        <v>9251</v>
      </c>
      <c r="M51" s="271">
        <v>0.15062999999999999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584</v>
      </c>
      <c r="D52" s="272">
        <v>589.93333333333339</v>
      </c>
      <c r="E52" s="272">
        <v>576.96666666666681</v>
      </c>
      <c r="F52" s="272">
        <v>569.93333333333339</v>
      </c>
      <c r="G52" s="272">
        <v>556.96666666666681</v>
      </c>
      <c r="H52" s="272">
        <v>596.96666666666681</v>
      </c>
      <c r="I52" s="272">
        <v>609.93333333333351</v>
      </c>
      <c r="J52" s="272">
        <v>616.96666666666681</v>
      </c>
      <c r="K52" s="271">
        <v>602.9</v>
      </c>
      <c r="L52" s="271">
        <v>582.9</v>
      </c>
      <c r="M52" s="271">
        <v>21.624580000000002</v>
      </c>
      <c r="N52" s="1"/>
      <c r="O52" s="1"/>
    </row>
    <row r="53" spans="1:15" ht="12.75" customHeight="1">
      <c r="A53" s="30">
        <v>43</v>
      </c>
      <c r="B53" s="281" t="s">
        <v>304</v>
      </c>
      <c r="C53" s="271">
        <v>475.95</v>
      </c>
      <c r="D53" s="272">
        <v>470.51666666666671</v>
      </c>
      <c r="E53" s="272">
        <v>462.03333333333342</v>
      </c>
      <c r="F53" s="272">
        <v>448.11666666666673</v>
      </c>
      <c r="G53" s="272">
        <v>439.63333333333344</v>
      </c>
      <c r="H53" s="272">
        <v>484.43333333333339</v>
      </c>
      <c r="I53" s="272">
        <v>492.91666666666663</v>
      </c>
      <c r="J53" s="272">
        <v>506.83333333333337</v>
      </c>
      <c r="K53" s="271">
        <v>479</v>
      </c>
      <c r="L53" s="271">
        <v>456.6</v>
      </c>
      <c r="M53" s="271">
        <v>2.1697099999999998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4402.1000000000004</v>
      </c>
      <c r="D54" s="272">
        <v>4388.2166666666672</v>
      </c>
      <c r="E54" s="272">
        <v>4364.4333333333343</v>
      </c>
      <c r="F54" s="272">
        <v>4326.7666666666673</v>
      </c>
      <c r="G54" s="272">
        <v>4302.9833333333345</v>
      </c>
      <c r="H54" s="272">
        <v>4425.8833333333341</v>
      </c>
      <c r="I54" s="272">
        <v>4449.666666666667</v>
      </c>
      <c r="J54" s="272">
        <v>4487.3333333333339</v>
      </c>
      <c r="K54" s="271">
        <v>4412</v>
      </c>
      <c r="L54" s="271">
        <v>4350.55</v>
      </c>
      <c r="M54" s="271">
        <v>2.9041399999999999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764.65</v>
      </c>
      <c r="D55" s="272">
        <v>765.03333333333342</v>
      </c>
      <c r="E55" s="272">
        <v>758.06666666666683</v>
      </c>
      <c r="F55" s="272">
        <v>751.48333333333346</v>
      </c>
      <c r="G55" s="272">
        <v>744.51666666666688</v>
      </c>
      <c r="H55" s="272">
        <v>771.61666666666679</v>
      </c>
      <c r="I55" s="272">
        <v>778.58333333333326</v>
      </c>
      <c r="J55" s="272">
        <v>785.16666666666674</v>
      </c>
      <c r="K55" s="271">
        <v>772</v>
      </c>
      <c r="L55" s="271">
        <v>758.45</v>
      </c>
      <c r="M55" s="271">
        <v>70.514979999999994</v>
      </c>
      <c r="N55" s="1"/>
      <c r="O55" s="1"/>
    </row>
    <row r="56" spans="1:15" ht="12.75" customHeight="1">
      <c r="A56" s="30">
        <v>46</v>
      </c>
      <c r="B56" s="281" t="s">
        <v>305</v>
      </c>
      <c r="C56" s="271">
        <v>3268.7</v>
      </c>
      <c r="D56" s="272">
        <v>3212.1166666666663</v>
      </c>
      <c r="E56" s="272">
        <v>3126.5333333333328</v>
      </c>
      <c r="F56" s="272">
        <v>2984.3666666666663</v>
      </c>
      <c r="G56" s="272">
        <v>2898.7833333333328</v>
      </c>
      <c r="H56" s="272">
        <v>3354.2833333333328</v>
      </c>
      <c r="I56" s="272">
        <v>3439.8666666666659</v>
      </c>
      <c r="J56" s="272">
        <v>3582.0333333333328</v>
      </c>
      <c r="K56" s="271">
        <v>3297.7</v>
      </c>
      <c r="L56" s="271">
        <v>3069.95</v>
      </c>
      <c r="M56" s="271">
        <v>2.0516800000000002</v>
      </c>
      <c r="N56" s="1"/>
      <c r="O56" s="1"/>
    </row>
    <row r="57" spans="1:15" ht="12" customHeight="1">
      <c r="A57" s="30">
        <v>47</v>
      </c>
      <c r="B57" s="281" t="s">
        <v>306</v>
      </c>
      <c r="C57" s="271">
        <v>661</v>
      </c>
      <c r="D57" s="272">
        <v>661</v>
      </c>
      <c r="E57" s="272">
        <v>657</v>
      </c>
      <c r="F57" s="272">
        <v>653</v>
      </c>
      <c r="G57" s="272">
        <v>649</v>
      </c>
      <c r="H57" s="272">
        <v>665</v>
      </c>
      <c r="I57" s="272">
        <v>669</v>
      </c>
      <c r="J57" s="272">
        <v>673</v>
      </c>
      <c r="K57" s="271">
        <v>665</v>
      </c>
      <c r="L57" s="271">
        <v>657</v>
      </c>
      <c r="M57" s="271">
        <v>7.3097899999999996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4091.15</v>
      </c>
      <c r="D58" s="272">
        <v>4076.3833333333332</v>
      </c>
      <c r="E58" s="272">
        <v>4052.7666666666664</v>
      </c>
      <c r="F58" s="272">
        <v>4014.3833333333332</v>
      </c>
      <c r="G58" s="272">
        <v>3990.7666666666664</v>
      </c>
      <c r="H58" s="272">
        <v>4114.7666666666664</v>
      </c>
      <c r="I58" s="272">
        <v>4138.3833333333332</v>
      </c>
      <c r="J58" s="272">
        <v>4176.7666666666664</v>
      </c>
      <c r="K58" s="271">
        <v>4100</v>
      </c>
      <c r="L58" s="271">
        <v>4038</v>
      </c>
      <c r="M58" s="271">
        <v>3.0262699999999998</v>
      </c>
      <c r="N58" s="1"/>
      <c r="O58" s="1"/>
    </row>
    <row r="59" spans="1:15" ht="12.75" customHeight="1">
      <c r="A59" s="30">
        <v>49</v>
      </c>
      <c r="B59" s="281" t="s">
        <v>307</v>
      </c>
      <c r="C59" s="271">
        <v>1142.5999999999999</v>
      </c>
      <c r="D59" s="272">
        <v>1149.1833333333334</v>
      </c>
      <c r="E59" s="272">
        <v>1124.3666666666668</v>
      </c>
      <c r="F59" s="272">
        <v>1106.1333333333334</v>
      </c>
      <c r="G59" s="272">
        <v>1081.3166666666668</v>
      </c>
      <c r="H59" s="272">
        <v>1167.4166666666667</v>
      </c>
      <c r="I59" s="272">
        <v>1192.2333333333333</v>
      </c>
      <c r="J59" s="272">
        <v>1210.4666666666667</v>
      </c>
      <c r="K59" s="271">
        <v>1174</v>
      </c>
      <c r="L59" s="271">
        <v>1130.95</v>
      </c>
      <c r="M59" s="271">
        <v>0.69864999999999999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7286.1</v>
      </c>
      <c r="D60" s="272">
        <v>7314.0666666666666</v>
      </c>
      <c r="E60" s="272">
        <v>7244.1333333333332</v>
      </c>
      <c r="F60" s="272">
        <v>7202.166666666667</v>
      </c>
      <c r="G60" s="272">
        <v>7132.2333333333336</v>
      </c>
      <c r="H60" s="272">
        <v>7356.0333333333328</v>
      </c>
      <c r="I60" s="272">
        <v>7425.9666666666653</v>
      </c>
      <c r="J60" s="272">
        <v>7467.9333333333325</v>
      </c>
      <c r="K60" s="271">
        <v>7384</v>
      </c>
      <c r="L60" s="271">
        <v>7272.1</v>
      </c>
      <c r="M60" s="271">
        <v>8.0446399999999993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15915.75</v>
      </c>
      <c r="D61" s="272">
        <v>15898.583333333334</v>
      </c>
      <c r="E61" s="272">
        <v>15827.166666666668</v>
      </c>
      <c r="F61" s="272">
        <v>15738.583333333334</v>
      </c>
      <c r="G61" s="272">
        <v>15667.166666666668</v>
      </c>
      <c r="H61" s="272">
        <v>15987.166666666668</v>
      </c>
      <c r="I61" s="272">
        <v>16058.583333333336</v>
      </c>
      <c r="J61" s="272">
        <v>16147.166666666668</v>
      </c>
      <c r="K61" s="271">
        <v>15970</v>
      </c>
      <c r="L61" s="271">
        <v>15810</v>
      </c>
      <c r="M61" s="271">
        <v>1.5221899999999999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5336.25</v>
      </c>
      <c r="D62" s="272">
        <v>5336.75</v>
      </c>
      <c r="E62" s="272">
        <v>5312.55</v>
      </c>
      <c r="F62" s="272">
        <v>5288.85</v>
      </c>
      <c r="G62" s="272">
        <v>5264.6500000000005</v>
      </c>
      <c r="H62" s="272">
        <v>5360.45</v>
      </c>
      <c r="I62" s="272">
        <v>5384.6500000000005</v>
      </c>
      <c r="J62" s="272">
        <v>5408.3499999999995</v>
      </c>
      <c r="K62" s="271">
        <v>5360.95</v>
      </c>
      <c r="L62" s="271">
        <v>5313.05</v>
      </c>
      <c r="M62" s="271">
        <v>0.13589000000000001</v>
      </c>
      <c r="N62" s="1"/>
      <c r="O62" s="1"/>
    </row>
    <row r="63" spans="1:15" ht="12.75" customHeight="1">
      <c r="A63" s="30">
        <v>53</v>
      </c>
      <c r="B63" s="281" t="s">
        <v>308</v>
      </c>
      <c r="C63" s="271">
        <v>3557.45</v>
      </c>
      <c r="D63" s="272">
        <v>3549.3000000000006</v>
      </c>
      <c r="E63" s="272">
        <v>3514.7000000000012</v>
      </c>
      <c r="F63" s="272">
        <v>3471.9500000000007</v>
      </c>
      <c r="G63" s="272">
        <v>3437.3500000000013</v>
      </c>
      <c r="H63" s="272">
        <v>3592.0500000000011</v>
      </c>
      <c r="I63" s="272">
        <v>3626.6500000000005</v>
      </c>
      <c r="J63" s="272">
        <v>3669.400000000001</v>
      </c>
      <c r="K63" s="271">
        <v>3583.9</v>
      </c>
      <c r="L63" s="271">
        <v>3506.55</v>
      </c>
      <c r="M63" s="271">
        <v>1.1060700000000001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2206.4499999999998</v>
      </c>
      <c r="D64" s="272">
        <v>2208.1666666666665</v>
      </c>
      <c r="E64" s="272">
        <v>2183.5333333333328</v>
      </c>
      <c r="F64" s="272">
        <v>2160.6166666666663</v>
      </c>
      <c r="G64" s="272">
        <v>2135.9833333333327</v>
      </c>
      <c r="H64" s="272">
        <v>2231.083333333333</v>
      </c>
      <c r="I64" s="272">
        <v>2255.7166666666672</v>
      </c>
      <c r="J64" s="272">
        <v>2278.6333333333332</v>
      </c>
      <c r="K64" s="271">
        <v>2232.8000000000002</v>
      </c>
      <c r="L64" s="271">
        <v>2185.25</v>
      </c>
      <c r="M64" s="271">
        <v>4.5578099999999999</v>
      </c>
      <c r="N64" s="1"/>
      <c r="O64" s="1"/>
    </row>
    <row r="65" spans="1:15" ht="12.75" customHeight="1">
      <c r="A65" s="30">
        <v>55</v>
      </c>
      <c r="B65" s="281" t="s">
        <v>309</v>
      </c>
      <c r="C65" s="271">
        <v>341.1</v>
      </c>
      <c r="D65" s="272">
        <v>340.76666666666665</v>
      </c>
      <c r="E65" s="272">
        <v>336.5333333333333</v>
      </c>
      <c r="F65" s="272">
        <v>331.96666666666664</v>
      </c>
      <c r="G65" s="272">
        <v>327.73333333333329</v>
      </c>
      <c r="H65" s="272">
        <v>345.33333333333331</v>
      </c>
      <c r="I65" s="272">
        <v>349.56666666666666</v>
      </c>
      <c r="J65" s="272">
        <v>354.13333333333333</v>
      </c>
      <c r="K65" s="271">
        <v>345</v>
      </c>
      <c r="L65" s="271">
        <v>336.2</v>
      </c>
      <c r="M65" s="271">
        <v>18.113769999999999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280.39999999999998</v>
      </c>
      <c r="D66" s="272">
        <v>278.21666666666664</v>
      </c>
      <c r="E66" s="272">
        <v>274.98333333333329</v>
      </c>
      <c r="F66" s="272">
        <v>269.56666666666666</v>
      </c>
      <c r="G66" s="272">
        <v>266.33333333333331</v>
      </c>
      <c r="H66" s="272">
        <v>283.63333333333327</v>
      </c>
      <c r="I66" s="272">
        <v>286.86666666666662</v>
      </c>
      <c r="J66" s="272">
        <v>292.28333333333325</v>
      </c>
      <c r="K66" s="271">
        <v>281.45</v>
      </c>
      <c r="L66" s="271">
        <v>272.8</v>
      </c>
      <c r="M66" s="271">
        <v>75.679270000000002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121.55</v>
      </c>
      <c r="D67" s="272">
        <v>122.61666666666667</v>
      </c>
      <c r="E67" s="272">
        <v>119.98333333333335</v>
      </c>
      <c r="F67" s="272">
        <v>118.41666666666667</v>
      </c>
      <c r="G67" s="272">
        <v>115.78333333333335</v>
      </c>
      <c r="H67" s="272">
        <v>124.18333333333335</v>
      </c>
      <c r="I67" s="272">
        <v>126.81666666666668</v>
      </c>
      <c r="J67" s="272">
        <v>128.38333333333335</v>
      </c>
      <c r="K67" s="271">
        <v>125.25</v>
      </c>
      <c r="L67" s="271">
        <v>121.05</v>
      </c>
      <c r="M67" s="271">
        <v>237.64633000000001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49.1</v>
      </c>
      <c r="D68" s="272">
        <v>49.233333333333327</v>
      </c>
      <c r="E68" s="272">
        <v>48.666666666666657</v>
      </c>
      <c r="F68" s="272">
        <v>48.233333333333327</v>
      </c>
      <c r="G68" s="272">
        <v>47.666666666666657</v>
      </c>
      <c r="H68" s="272">
        <v>49.666666666666657</v>
      </c>
      <c r="I68" s="272">
        <v>50.233333333333334</v>
      </c>
      <c r="J68" s="272">
        <v>50.666666666666657</v>
      </c>
      <c r="K68" s="271">
        <v>49.8</v>
      </c>
      <c r="L68" s="271">
        <v>48.8</v>
      </c>
      <c r="M68" s="271">
        <v>21.163799999999998</v>
      </c>
      <c r="N68" s="1"/>
      <c r="O68" s="1"/>
    </row>
    <row r="69" spans="1:15" ht="12.75" customHeight="1">
      <c r="A69" s="30">
        <v>59</v>
      </c>
      <c r="B69" s="281" t="s">
        <v>310</v>
      </c>
      <c r="C69" s="271">
        <v>17.350000000000001</v>
      </c>
      <c r="D69" s="272">
        <v>17.383333333333336</v>
      </c>
      <c r="E69" s="272">
        <v>17.266666666666673</v>
      </c>
      <c r="F69" s="272">
        <v>17.183333333333337</v>
      </c>
      <c r="G69" s="272">
        <v>17.066666666666674</v>
      </c>
      <c r="H69" s="272">
        <v>17.466666666666672</v>
      </c>
      <c r="I69" s="272">
        <v>17.583333333333339</v>
      </c>
      <c r="J69" s="272">
        <v>17.666666666666671</v>
      </c>
      <c r="K69" s="271">
        <v>17.5</v>
      </c>
      <c r="L69" s="271">
        <v>17.3</v>
      </c>
      <c r="M69" s="271">
        <v>13.297470000000001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1971.25</v>
      </c>
      <c r="D70" s="272">
        <v>1957.1000000000001</v>
      </c>
      <c r="E70" s="272">
        <v>1929.2000000000003</v>
      </c>
      <c r="F70" s="272">
        <v>1887.15</v>
      </c>
      <c r="G70" s="272">
        <v>1859.2500000000002</v>
      </c>
      <c r="H70" s="272">
        <v>1999.1500000000003</v>
      </c>
      <c r="I70" s="272">
        <v>2027.0500000000004</v>
      </c>
      <c r="J70" s="272">
        <v>2069.1000000000004</v>
      </c>
      <c r="K70" s="271">
        <v>1985</v>
      </c>
      <c r="L70" s="271">
        <v>1915.05</v>
      </c>
      <c r="M70" s="271">
        <v>8.4290500000000002</v>
      </c>
      <c r="N70" s="1"/>
      <c r="O70" s="1"/>
    </row>
    <row r="71" spans="1:15" ht="12.75" customHeight="1">
      <c r="A71" s="30">
        <v>61</v>
      </c>
      <c r="B71" s="281" t="s">
        <v>311</v>
      </c>
      <c r="C71" s="271">
        <v>5356.15</v>
      </c>
      <c r="D71" s="272">
        <v>5376.5166666666664</v>
      </c>
      <c r="E71" s="272">
        <v>5314.6333333333332</v>
      </c>
      <c r="F71" s="272">
        <v>5273.1166666666668</v>
      </c>
      <c r="G71" s="272">
        <v>5211.2333333333336</v>
      </c>
      <c r="H71" s="272">
        <v>5418.0333333333328</v>
      </c>
      <c r="I71" s="272">
        <v>5479.9166666666661</v>
      </c>
      <c r="J71" s="272">
        <v>5521.4333333333325</v>
      </c>
      <c r="K71" s="271">
        <v>5438.4</v>
      </c>
      <c r="L71" s="271">
        <v>5335</v>
      </c>
      <c r="M71" s="271">
        <v>0.11728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680.15</v>
      </c>
      <c r="D72" s="272">
        <v>682.68333333333339</v>
      </c>
      <c r="E72" s="272">
        <v>674.46666666666681</v>
      </c>
      <c r="F72" s="272">
        <v>668.78333333333342</v>
      </c>
      <c r="G72" s="272">
        <v>660.56666666666683</v>
      </c>
      <c r="H72" s="272">
        <v>688.36666666666679</v>
      </c>
      <c r="I72" s="272">
        <v>696.58333333333348</v>
      </c>
      <c r="J72" s="272">
        <v>702.26666666666677</v>
      </c>
      <c r="K72" s="271">
        <v>690.9</v>
      </c>
      <c r="L72" s="271">
        <v>677</v>
      </c>
      <c r="M72" s="271">
        <v>11.695790000000001</v>
      </c>
      <c r="N72" s="1"/>
      <c r="O72" s="1"/>
    </row>
    <row r="73" spans="1:15" ht="12.75" customHeight="1">
      <c r="A73" s="30">
        <v>63</v>
      </c>
      <c r="B73" s="281" t="s">
        <v>312</v>
      </c>
      <c r="C73" s="271">
        <v>852.2</v>
      </c>
      <c r="D73" s="272">
        <v>843.1</v>
      </c>
      <c r="E73" s="272">
        <v>831.2</v>
      </c>
      <c r="F73" s="272">
        <v>810.2</v>
      </c>
      <c r="G73" s="272">
        <v>798.30000000000007</v>
      </c>
      <c r="H73" s="272">
        <v>864.1</v>
      </c>
      <c r="I73" s="272">
        <v>875.99999999999989</v>
      </c>
      <c r="J73" s="272">
        <v>897</v>
      </c>
      <c r="K73" s="271">
        <v>855</v>
      </c>
      <c r="L73" s="271">
        <v>822.1</v>
      </c>
      <c r="M73" s="271">
        <v>13.35835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293.75</v>
      </c>
      <c r="D74" s="272">
        <v>293.08333333333331</v>
      </c>
      <c r="E74" s="272">
        <v>290.81666666666661</v>
      </c>
      <c r="F74" s="272">
        <v>287.88333333333327</v>
      </c>
      <c r="G74" s="272">
        <v>285.61666666666656</v>
      </c>
      <c r="H74" s="272">
        <v>296.01666666666665</v>
      </c>
      <c r="I74" s="272">
        <v>298.28333333333342</v>
      </c>
      <c r="J74" s="272">
        <v>301.2166666666667</v>
      </c>
      <c r="K74" s="271">
        <v>295.35000000000002</v>
      </c>
      <c r="L74" s="271">
        <v>290.14999999999998</v>
      </c>
      <c r="M74" s="271">
        <v>61.088450000000002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779</v>
      </c>
      <c r="D75" s="272">
        <v>785.16666666666663</v>
      </c>
      <c r="E75" s="272">
        <v>771.13333333333321</v>
      </c>
      <c r="F75" s="272">
        <v>763.26666666666654</v>
      </c>
      <c r="G75" s="272">
        <v>749.23333333333312</v>
      </c>
      <c r="H75" s="272">
        <v>793.0333333333333</v>
      </c>
      <c r="I75" s="272">
        <v>807.06666666666683</v>
      </c>
      <c r="J75" s="272">
        <v>814.93333333333339</v>
      </c>
      <c r="K75" s="271">
        <v>799.2</v>
      </c>
      <c r="L75" s="271">
        <v>777.3</v>
      </c>
      <c r="M75" s="271">
        <v>20.502369999999999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53.9</v>
      </c>
      <c r="D76" s="272">
        <v>53.633333333333333</v>
      </c>
      <c r="E76" s="272">
        <v>53.166666666666664</v>
      </c>
      <c r="F76" s="272">
        <v>52.43333333333333</v>
      </c>
      <c r="G76" s="272">
        <v>51.966666666666661</v>
      </c>
      <c r="H76" s="272">
        <v>54.366666666666667</v>
      </c>
      <c r="I76" s="272">
        <v>54.833333333333336</v>
      </c>
      <c r="J76" s="272">
        <v>55.56666666666667</v>
      </c>
      <c r="K76" s="271">
        <v>54.1</v>
      </c>
      <c r="L76" s="271">
        <v>52.9</v>
      </c>
      <c r="M76" s="271">
        <v>132.80627999999999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345.9</v>
      </c>
      <c r="D77" s="272">
        <v>342.06666666666666</v>
      </c>
      <c r="E77" s="272">
        <v>336.88333333333333</v>
      </c>
      <c r="F77" s="272">
        <v>327.86666666666667</v>
      </c>
      <c r="G77" s="272">
        <v>322.68333333333334</v>
      </c>
      <c r="H77" s="272">
        <v>351.08333333333331</v>
      </c>
      <c r="I77" s="272">
        <v>356.26666666666659</v>
      </c>
      <c r="J77" s="272">
        <v>365.2833333333333</v>
      </c>
      <c r="K77" s="271">
        <v>347.25</v>
      </c>
      <c r="L77" s="271">
        <v>333.05</v>
      </c>
      <c r="M77" s="271">
        <v>53.606400000000001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704.1</v>
      </c>
      <c r="D78" s="272">
        <v>706.86666666666667</v>
      </c>
      <c r="E78" s="272">
        <v>697.73333333333335</v>
      </c>
      <c r="F78" s="272">
        <v>691.36666666666667</v>
      </c>
      <c r="G78" s="272">
        <v>682.23333333333335</v>
      </c>
      <c r="H78" s="272">
        <v>713.23333333333335</v>
      </c>
      <c r="I78" s="272">
        <v>722.36666666666679</v>
      </c>
      <c r="J78" s="272">
        <v>728.73333333333335</v>
      </c>
      <c r="K78" s="271">
        <v>716</v>
      </c>
      <c r="L78" s="271">
        <v>700.5</v>
      </c>
      <c r="M78" s="271">
        <v>66.796629999999993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317.35000000000002</v>
      </c>
      <c r="D79" s="272">
        <v>315.68333333333334</v>
      </c>
      <c r="E79" s="272">
        <v>312.91666666666669</v>
      </c>
      <c r="F79" s="272">
        <v>308.48333333333335</v>
      </c>
      <c r="G79" s="272">
        <v>305.7166666666667</v>
      </c>
      <c r="H79" s="272">
        <v>320.11666666666667</v>
      </c>
      <c r="I79" s="272">
        <v>322.88333333333333</v>
      </c>
      <c r="J79" s="272">
        <v>327.31666666666666</v>
      </c>
      <c r="K79" s="271">
        <v>318.45</v>
      </c>
      <c r="L79" s="271">
        <v>311.25</v>
      </c>
      <c r="M79" s="271">
        <v>14.24508</v>
      </c>
      <c r="N79" s="1"/>
      <c r="O79" s="1"/>
    </row>
    <row r="80" spans="1:15" ht="12.75" customHeight="1">
      <c r="A80" s="30">
        <v>70</v>
      </c>
      <c r="B80" s="281" t="s">
        <v>313</v>
      </c>
      <c r="C80" s="271">
        <v>969.25</v>
      </c>
      <c r="D80" s="272">
        <v>966.06666666666661</v>
      </c>
      <c r="E80" s="272">
        <v>948.33333333333326</v>
      </c>
      <c r="F80" s="272">
        <v>927.41666666666663</v>
      </c>
      <c r="G80" s="272">
        <v>909.68333333333328</v>
      </c>
      <c r="H80" s="272">
        <v>986.98333333333323</v>
      </c>
      <c r="I80" s="272">
        <v>1004.7166666666666</v>
      </c>
      <c r="J80" s="272">
        <v>1025.6333333333332</v>
      </c>
      <c r="K80" s="271">
        <v>983.8</v>
      </c>
      <c r="L80" s="271">
        <v>945.15</v>
      </c>
      <c r="M80" s="271">
        <v>1.82128</v>
      </c>
      <c r="N80" s="1"/>
      <c r="O80" s="1"/>
    </row>
    <row r="81" spans="1:15" ht="12.75" customHeight="1">
      <c r="A81" s="30">
        <v>71</v>
      </c>
      <c r="B81" s="281" t="s">
        <v>314</v>
      </c>
      <c r="C81" s="271">
        <v>335.9</v>
      </c>
      <c r="D81" s="272">
        <v>338.05</v>
      </c>
      <c r="E81" s="272">
        <v>331.95000000000005</v>
      </c>
      <c r="F81" s="272">
        <v>328.00000000000006</v>
      </c>
      <c r="G81" s="272">
        <v>321.90000000000009</v>
      </c>
      <c r="H81" s="272">
        <v>342</v>
      </c>
      <c r="I81" s="272">
        <v>348.1</v>
      </c>
      <c r="J81" s="272">
        <v>352.04999999999995</v>
      </c>
      <c r="K81" s="271">
        <v>344.15</v>
      </c>
      <c r="L81" s="271">
        <v>334.1</v>
      </c>
      <c r="M81" s="271">
        <v>18.57</v>
      </c>
      <c r="N81" s="1"/>
      <c r="O81" s="1"/>
    </row>
    <row r="82" spans="1:15" ht="12.75" customHeight="1">
      <c r="A82" s="30">
        <v>72</v>
      </c>
      <c r="B82" s="281" t="s">
        <v>315</v>
      </c>
      <c r="C82" s="271">
        <v>8736.7000000000007</v>
      </c>
      <c r="D82" s="272">
        <v>8695.2166666666672</v>
      </c>
      <c r="E82" s="272">
        <v>8641.4833333333336</v>
      </c>
      <c r="F82" s="272">
        <v>8546.2666666666664</v>
      </c>
      <c r="G82" s="272">
        <v>8492.5333333333328</v>
      </c>
      <c r="H82" s="272">
        <v>8790.4333333333343</v>
      </c>
      <c r="I82" s="272">
        <v>8844.1666666666679</v>
      </c>
      <c r="J82" s="272">
        <v>8939.383333333335</v>
      </c>
      <c r="K82" s="271">
        <v>8748.9500000000007</v>
      </c>
      <c r="L82" s="271">
        <v>8600</v>
      </c>
      <c r="M82" s="271">
        <v>0.14430999999999999</v>
      </c>
      <c r="N82" s="1"/>
      <c r="O82" s="1"/>
    </row>
    <row r="83" spans="1:15" ht="12.75" customHeight="1">
      <c r="A83" s="30">
        <v>73</v>
      </c>
      <c r="B83" s="281" t="s">
        <v>316</v>
      </c>
      <c r="C83" s="271">
        <v>1011.05</v>
      </c>
      <c r="D83" s="272">
        <v>1011.7999999999998</v>
      </c>
      <c r="E83" s="272">
        <v>998.04999999999973</v>
      </c>
      <c r="F83" s="272">
        <v>985.04999999999984</v>
      </c>
      <c r="G83" s="272">
        <v>971.29999999999973</v>
      </c>
      <c r="H83" s="272">
        <v>1024.7999999999997</v>
      </c>
      <c r="I83" s="272">
        <v>1038.55</v>
      </c>
      <c r="J83" s="272">
        <v>1051.5499999999997</v>
      </c>
      <c r="K83" s="271">
        <v>1025.55</v>
      </c>
      <c r="L83" s="271">
        <v>998.8</v>
      </c>
      <c r="M83" s="271">
        <v>0.55930999999999997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910.3</v>
      </c>
      <c r="D84" s="272">
        <v>908.94999999999993</v>
      </c>
      <c r="E84" s="272">
        <v>901.39999999999986</v>
      </c>
      <c r="F84" s="272">
        <v>892.49999999999989</v>
      </c>
      <c r="G84" s="272">
        <v>884.94999999999982</v>
      </c>
      <c r="H84" s="272">
        <v>917.84999999999991</v>
      </c>
      <c r="I84" s="272">
        <v>925.39999999999986</v>
      </c>
      <c r="J84" s="272">
        <v>934.3</v>
      </c>
      <c r="K84" s="271">
        <v>916.5</v>
      </c>
      <c r="L84" s="271">
        <v>900.05</v>
      </c>
      <c r="M84" s="271">
        <v>0.34167999999999998</v>
      </c>
      <c r="N84" s="1"/>
      <c r="O84" s="1"/>
    </row>
    <row r="85" spans="1:15" ht="12.75" customHeight="1">
      <c r="A85" s="30">
        <v>75</v>
      </c>
      <c r="B85" s="281" t="s">
        <v>846</v>
      </c>
      <c r="C85" s="271">
        <v>594.6</v>
      </c>
      <c r="D85" s="272">
        <v>595.33333333333337</v>
      </c>
      <c r="E85" s="272">
        <v>589.9666666666667</v>
      </c>
      <c r="F85" s="272">
        <v>585.33333333333337</v>
      </c>
      <c r="G85" s="272">
        <v>579.9666666666667</v>
      </c>
      <c r="H85" s="272">
        <v>599.9666666666667</v>
      </c>
      <c r="I85" s="272">
        <v>605.33333333333326</v>
      </c>
      <c r="J85" s="272">
        <v>609.9666666666667</v>
      </c>
      <c r="K85" s="271">
        <v>600.70000000000005</v>
      </c>
      <c r="L85" s="271">
        <v>590.70000000000005</v>
      </c>
      <c r="M85" s="271">
        <v>3.6883300000000001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18044.25</v>
      </c>
      <c r="D86" s="272">
        <v>17815.75</v>
      </c>
      <c r="E86" s="272">
        <v>17538.5</v>
      </c>
      <c r="F86" s="272">
        <v>17032.75</v>
      </c>
      <c r="G86" s="272">
        <v>16755.5</v>
      </c>
      <c r="H86" s="272">
        <v>18321.5</v>
      </c>
      <c r="I86" s="272">
        <v>18598.75</v>
      </c>
      <c r="J86" s="272">
        <v>19104.5</v>
      </c>
      <c r="K86" s="271">
        <v>18093</v>
      </c>
      <c r="L86" s="271">
        <v>17310</v>
      </c>
      <c r="M86" s="271">
        <v>0.95435000000000003</v>
      </c>
      <c r="N86" s="1"/>
      <c r="O86" s="1"/>
    </row>
    <row r="87" spans="1:15" ht="12.75" customHeight="1">
      <c r="A87" s="30">
        <v>77</v>
      </c>
      <c r="B87" s="281" t="s">
        <v>317</v>
      </c>
      <c r="C87" s="271">
        <v>507.5</v>
      </c>
      <c r="D87" s="272">
        <v>510.84999999999997</v>
      </c>
      <c r="E87" s="272">
        <v>499.69999999999993</v>
      </c>
      <c r="F87" s="272">
        <v>491.9</v>
      </c>
      <c r="G87" s="272">
        <v>480.74999999999994</v>
      </c>
      <c r="H87" s="272">
        <v>518.64999999999986</v>
      </c>
      <c r="I87" s="272">
        <v>529.79999999999995</v>
      </c>
      <c r="J87" s="272">
        <v>537.59999999999991</v>
      </c>
      <c r="K87" s="271">
        <v>522</v>
      </c>
      <c r="L87" s="271">
        <v>503.05</v>
      </c>
      <c r="M87" s="271">
        <v>1.8306899999999999</v>
      </c>
      <c r="N87" s="1"/>
      <c r="O87" s="1"/>
    </row>
    <row r="88" spans="1:15" ht="12.75" customHeight="1">
      <c r="A88" s="30">
        <v>78</v>
      </c>
      <c r="B88" s="281" t="s">
        <v>847</v>
      </c>
      <c r="C88" s="271">
        <v>38.299999999999997</v>
      </c>
      <c r="D88" s="272">
        <v>37.25</v>
      </c>
      <c r="E88" s="272">
        <v>36</v>
      </c>
      <c r="F88" s="272">
        <v>33.700000000000003</v>
      </c>
      <c r="G88" s="272">
        <v>32.450000000000003</v>
      </c>
      <c r="H88" s="272">
        <v>39.549999999999997</v>
      </c>
      <c r="I88" s="272">
        <v>40.799999999999997</v>
      </c>
      <c r="J88" s="272">
        <v>43.099999999999994</v>
      </c>
      <c r="K88" s="271">
        <v>38.5</v>
      </c>
      <c r="L88" s="271">
        <v>34.950000000000003</v>
      </c>
      <c r="M88" s="271">
        <v>526.11382000000003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3690.45</v>
      </c>
      <c r="D89" s="272">
        <v>3696.4666666666667</v>
      </c>
      <c r="E89" s="272">
        <v>3668.9833333333336</v>
      </c>
      <c r="F89" s="272">
        <v>3647.5166666666669</v>
      </c>
      <c r="G89" s="272">
        <v>3620.0333333333338</v>
      </c>
      <c r="H89" s="272">
        <v>3717.9333333333334</v>
      </c>
      <c r="I89" s="272">
        <v>3745.4166666666661</v>
      </c>
      <c r="J89" s="272">
        <v>3766.8833333333332</v>
      </c>
      <c r="K89" s="271">
        <v>3723.95</v>
      </c>
      <c r="L89" s="271">
        <v>3675</v>
      </c>
      <c r="M89" s="271">
        <v>2.39514</v>
      </c>
      <c r="N89" s="1"/>
      <c r="O89" s="1"/>
    </row>
    <row r="90" spans="1:15" ht="12.75" customHeight="1">
      <c r="A90" s="30">
        <v>80</v>
      </c>
      <c r="B90" s="281" t="s">
        <v>848</v>
      </c>
      <c r="C90" s="271">
        <v>1336.45</v>
      </c>
      <c r="D90" s="272">
        <v>1347.5</v>
      </c>
      <c r="E90" s="272">
        <v>1321</v>
      </c>
      <c r="F90" s="272">
        <v>1305.55</v>
      </c>
      <c r="G90" s="272">
        <v>1279.05</v>
      </c>
      <c r="H90" s="272">
        <v>1362.95</v>
      </c>
      <c r="I90" s="272">
        <v>1389.45</v>
      </c>
      <c r="J90" s="272">
        <v>1404.9</v>
      </c>
      <c r="K90" s="271">
        <v>1374</v>
      </c>
      <c r="L90" s="271">
        <v>1332.05</v>
      </c>
      <c r="M90" s="271">
        <v>0.96148999999999996</v>
      </c>
      <c r="N90" s="1"/>
      <c r="O90" s="1"/>
    </row>
    <row r="91" spans="1:15" ht="12.75" customHeight="1">
      <c r="A91" s="30">
        <v>81</v>
      </c>
      <c r="B91" s="281" t="s">
        <v>318</v>
      </c>
      <c r="C91" s="271">
        <v>444.65</v>
      </c>
      <c r="D91" s="272">
        <v>443.88333333333338</v>
      </c>
      <c r="E91" s="272">
        <v>438.76666666666677</v>
      </c>
      <c r="F91" s="272">
        <v>432.88333333333338</v>
      </c>
      <c r="G91" s="272">
        <v>427.76666666666677</v>
      </c>
      <c r="H91" s="272">
        <v>449.76666666666677</v>
      </c>
      <c r="I91" s="272">
        <v>454.88333333333344</v>
      </c>
      <c r="J91" s="272">
        <v>460.76666666666677</v>
      </c>
      <c r="K91" s="271">
        <v>449</v>
      </c>
      <c r="L91" s="271">
        <v>438</v>
      </c>
      <c r="M91" s="271">
        <v>1.5560400000000001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79.05</v>
      </c>
      <c r="D92" s="272">
        <v>79.2</v>
      </c>
      <c r="E92" s="272">
        <v>78.400000000000006</v>
      </c>
      <c r="F92" s="272">
        <v>77.75</v>
      </c>
      <c r="G92" s="272">
        <v>76.95</v>
      </c>
      <c r="H92" s="272">
        <v>79.850000000000009</v>
      </c>
      <c r="I92" s="272">
        <v>80.649999999999991</v>
      </c>
      <c r="J92" s="272">
        <v>81.300000000000011</v>
      </c>
      <c r="K92" s="271">
        <v>80</v>
      </c>
      <c r="L92" s="271">
        <v>78.55</v>
      </c>
      <c r="M92" s="271">
        <v>11.59135</v>
      </c>
      <c r="N92" s="1"/>
      <c r="O92" s="1"/>
    </row>
    <row r="93" spans="1:15" ht="12.75" customHeight="1">
      <c r="A93" s="30">
        <v>83</v>
      </c>
      <c r="B93" s="281" t="s">
        <v>794</v>
      </c>
      <c r="C93" s="271">
        <v>238.65</v>
      </c>
      <c r="D93" s="272">
        <v>237.95000000000002</v>
      </c>
      <c r="E93" s="272">
        <v>235.60000000000002</v>
      </c>
      <c r="F93" s="272">
        <v>232.55</v>
      </c>
      <c r="G93" s="272">
        <v>230.20000000000002</v>
      </c>
      <c r="H93" s="272">
        <v>241.00000000000003</v>
      </c>
      <c r="I93" s="272">
        <v>243.35</v>
      </c>
      <c r="J93" s="272">
        <v>246.40000000000003</v>
      </c>
      <c r="K93" s="271">
        <v>240.3</v>
      </c>
      <c r="L93" s="271">
        <v>234.9</v>
      </c>
      <c r="M93" s="271">
        <v>22.034659999999999</v>
      </c>
      <c r="N93" s="1"/>
      <c r="O93" s="1"/>
    </row>
    <row r="94" spans="1:15" ht="12.75" customHeight="1">
      <c r="A94" s="30">
        <v>84</v>
      </c>
      <c r="B94" s="281" t="s">
        <v>319</v>
      </c>
      <c r="C94" s="271">
        <v>3281.45</v>
      </c>
      <c r="D94" s="272">
        <v>3269.3000000000006</v>
      </c>
      <c r="E94" s="272">
        <v>3240.2000000000012</v>
      </c>
      <c r="F94" s="272">
        <v>3198.9500000000007</v>
      </c>
      <c r="G94" s="272">
        <v>3169.8500000000013</v>
      </c>
      <c r="H94" s="272">
        <v>3310.5500000000011</v>
      </c>
      <c r="I94" s="272">
        <v>3339.6500000000005</v>
      </c>
      <c r="J94" s="272">
        <v>3380.900000000001</v>
      </c>
      <c r="K94" s="271">
        <v>3298.4</v>
      </c>
      <c r="L94" s="271">
        <v>3228.05</v>
      </c>
      <c r="M94" s="271">
        <v>0.19786000000000001</v>
      </c>
      <c r="N94" s="1"/>
      <c r="O94" s="1"/>
    </row>
    <row r="95" spans="1:15" ht="12.75" customHeight="1">
      <c r="A95" s="30">
        <v>85</v>
      </c>
      <c r="B95" s="281" t="s">
        <v>320</v>
      </c>
      <c r="C95" s="271">
        <v>206.2</v>
      </c>
      <c r="D95" s="272">
        <v>206.79999999999998</v>
      </c>
      <c r="E95" s="272">
        <v>204.64999999999998</v>
      </c>
      <c r="F95" s="272">
        <v>203.1</v>
      </c>
      <c r="G95" s="272">
        <v>200.95</v>
      </c>
      <c r="H95" s="272">
        <v>208.34999999999997</v>
      </c>
      <c r="I95" s="272">
        <v>210.5</v>
      </c>
      <c r="J95" s="272">
        <v>212.04999999999995</v>
      </c>
      <c r="K95" s="271">
        <v>208.95</v>
      </c>
      <c r="L95" s="271">
        <v>205.25</v>
      </c>
      <c r="M95" s="271">
        <v>1.0920099999999999</v>
      </c>
      <c r="N95" s="1"/>
      <c r="O95" s="1"/>
    </row>
    <row r="96" spans="1:15" ht="12.75" customHeight="1">
      <c r="A96" s="30">
        <v>86</v>
      </c>
      <c r="B96" s="281" t="s">
        <v>321</v>
      </c>
      <c r="C96" s="271">
        <v>616.04999999999995</v>
      </c>
      <c r="D96" s="272">
        <v>612.66666666666663</v>
      </c>
      <c r="E96" s="272">
        <v>603.58333333333326</v>
      </c>
      <c r="F96" s="272">
        <v>591.11666666666667</v>
      </c>
      <c r="G96" s="272">
        <v>582.0333333333333</v>
      </c>
      <c r="H96" s="272">
        <v>625.13333333333321</v>
      </c>
      <c r="I96" s="272">
        <v>634.21666666666647</v>
      </c>
      <c r="J96" s="272">
        <v>646.68333333333317</v>
      </c>
      <c r="K96" s="271">
        <v>621.75</v>
      </c>
      <c r="L96" s="271">
        <v>600.20000000000005</v>
      </c>
      <c r="M96" s="271">
        <v>7.8782800000000002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232.15</v>
      </c>
      <c r="D97" s="272">
        <v>232.26666666666665</v>
      </c>
      <c r="E97" s="272">
        <v>230.43333333333331</v>
      </c>
      <c r="F97" s="272">
        <v>228.71666666666667</v>
      </c>
      <c r="G97" s="272">
        <v>226.88333333333333</v>
      </c>
      <c r="H97" s="272">
        <v>233.98333333333329</v>
      </c>
      <c r="I97" s="272">
        <v>235.81666666666666</v>
      </c>
      <c r="J97" s="272">
        <v>237.53333333333327</v>
      </c>
      <c r="K97" s="271">
        <v>234.1</v>
      </c>
      <c r="L97" s="271">
        <v>230.55</v>
      </c>
      <c r="M97" s="271">
        <v>78.634609999999995</v>
      </c>
      <c r="N97" s="1"/>
      <c r="O97" s="1"/>
    </row>
    <row r="98" spans="1:15" ht="12.75" customHeight="1">
      <c r="A98" s="30">
        <v>88</v>
      </c>
      <c r="B98" s="281" t="s">
        <v>322</v>
      </c>
      <c r="C98" s="271">
        <v>813.25</v>
      </c>
      <c r="D98" s="272">
        <v>815.55000000000007</v>
      </c>
      <c r="E98" s="272">
        <v>791.15000000000009</v>
      </c>
      <c r="F98" s="272">
        <v>769.05000000000007</v>
      </c>
      <c r="G98" s="272">
        <v>744.65000000000009</v>
      </c>
      <c r="H98" s="272">
        <v>837.65000000000009</v>
      </c>
      <c r="I98" s="272">
        <v>862.05</v>
      </c>
      <c r="J98" s="272">
        <v>884.15000000000009</v>
      </c>
      <c r="K98" s="271">
        <v>839.95</v>
      </c>
      <c r="L98" s="271">
        <v>793.45</v>
      </c>
      <c r="M98" s="271">
        <v>0.54427999999999999</v>
      </c>
      <c r="N98" s="1"/>
      <c r="O98" s="1"/>
    </row>
    <row r="99" spans="1:15" ht="12.75" customHeight="1">
      <c r="A99" s="30">
        <v>89</v>
      </c>
      <c r="B99" s="281" t="s">
        <v>323</v>
      </c>
      <c r="C99" s="271">
        <v>675.05</v>
      </c>
      <c r="D99" s="272">
        <v>679.98333333333323</v>
      </c>
      <c r="E99" s="272">
        <v>670.06666666666649</v>
      </c>
      <c r="F99" s="272">
        <v>665.08333333333326</v>
      </c>
      <c r="G99" s="272">
        <v>655.16666666666652</v>
      </c>
      <c r="H99" s="272">
        <v>684.96666666666647</v>
      </c>
      <c r="I99" s="272">
        <v>694.88333333333321</v>
      </c>
      <c r="J99" s="272">
        <v>699.86666666666645</v>
      </c>
      <c r="K99" s="271">
        <v>689.9</v>
      </c>
      <c r="L99" s="271">
        <v>675</v>
      </c>
      <c r="M99" s="271">
        <v>0.30046</v>
      </c>
      <c r="N99" s="1"/>
      <c r="O99" s="1"/>
    </row>
    <row r="100" spans="1:15" ht="12.75" customHeight="1">
      <c r="A100" s="30">
        <v>90</v>
      </c>
      <c r="B100" s="281" t="s">
        <v>324</v>
      </c>
      <c r="C100" s="271">
        <v>844.8</v>
      </c>
      <c r="D100" s="272">
        <v>849.73333333333323</v>
      </c>
      <c r="E100" s="272">
        <v>836.06666666666649</v>
      </c>
      <c r="F100" s="272">
        <v>827.33333333333326</v>
      </c>
      <c r="G100" s="272">
        <v>813.66666666666652</v>
      </c>
      <c r="H100" s="272">
        <v>858.46666666666647</v>
      </c>
      <c r="I100" s="272">
        <v>872.13333333333321</v>
      </c>
      <c r="J100" s="272">
        <v>880.86666666666645</v>
      </c>
      <c r="K100" s="271">
        <v>863.4</v>
      </c>
      <c r="L100" s="271">
        <v>841</v>
      </c>
      <c r="M100" s="271">
        <v>0.64092000000000005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115.15</v>
      </c>
      <c r="D101" s="272">
        <v>114.88333333333333</v>
      </c>
      <c r="E101" s="272">
        <v>114.16666666666666</v>
      </c>
      <c r="F101" s="272">
        <v>113.18333333333334</v>
      </c>
      <c r="G101" s="272">
        <v>112.46666666666667</v>
      </c>
      <c r="H101" s="272">
        <v>115.86666666666665</v>
      </c>
      <c r="I101" s="272">
        <v>116.58333333333331</v>
      </c>
      <c r="J101" s="272">
        <v>117.56666666666663</v>
      </c>
      <c r="K101" s="271">
        <v>115.6</v>
      </c>
      <c r="L101" s="271">
        <v>113.9</v>
      </c>
      <c r="M101" s="271">
        <v>9.2123500000000007</v>
      </c>
      <c r="N101" s="1"/>
      <c r="O101" s="1"/>
    </row>
    <row r="102" spans="1:15" ht="12.75" customHeight="1">
      <c r="A102" s="30">
        <v>92</v>
      </c>
      <c r="B102" s="281" t="s">
        <v>325</v>
      </c>
      <c r="C102" s="271">
        <v>1363.3</v>
      </c>
      <c r="D102" s="272">
        <v>1364.7166666666665</v>
      </c>
      <c r="E102" s="272">
        <v>1346.5333333333328</v>
      </c>
      <c r="F102" s="272">
        <v>1329.7666666666664</v>
      </c>
      <c r="G102" s="272">
        <v>1311.5833333333328</v>
      </c>
      <c r="H102" s="272">
        <v>1381.4833333333329</v>
      </c>
      <c r="I102" s="272">
        <v>1399.6666666666667</v>
      </c>
      <c r="J102" s="272">
        <v>1416.4333333333329</v>
      </c>
      <c r="K102" s="271">
        <v>1382.9</v>
      </c>
      <c r="L102" s="271">
        <v>1347.95</v>
      </c>
      <c r="M102" s="271">
        <v>1.2312099999999999</v>
      </c>
      <c r="N102" s="1"/>
      <c r="O102" s="1"/>
    </row>
    <row r="103" spans="1:15" ht="12.75" customHeight="1">
      <c r="A103" s="30">
        <v>93</v>
      </c>
      <c r="B103" s="281" t="s">
        <v>326</v>
      </c>
      <c r="C103" s="271">
        <v>17.850000000000001</v>
      </c>
      <c r="D103" s="272">
        <v>17.883333333333336</v>
      </c>
      <c r="E103" s="272">
        <v>17.766666666666673</v>
      </c>
      <c r="F103" s="272">
        <v>17.683333333333337</v>
      </c>
      <c r="G103" s="272">
        <v>17.566666666666674</v>
      </c>
      <c r="H103" s="272">
        <v>17.966666666666672</v>
      </c>
      <c r="I103" s="272">
        <v>18.083333333333339</v>
      </c>
      <c r="J103" s="272">
        <v>18.166666666666671</v>
      </c>
      <c r="K103" s="271">
        <v>18</v>
      </c>
      <c r="L103" s="271">
        <v>17.8</v>
      </c>
      <c r="M103" s="271">
        <v>10.01057</v>
      </c>
      <c r="N103" s="1"/>
      <c r="O103" s="1"/>
    </row>
    <row r="104" spans="1:15" ht="12.75" customHeight="1">
      <c r="A104" s="30">
        <v>94</v>
      </c>
      <c r="B104" s="281" t="s">
        <v>327</v>
      </c>
      <c r="C104" s="271">
        <v>1223.8499999999999</v>
      </c>
      <c r="D104" s="272">
        <v>1221.6666666666667</v>
      </c>
      <c r="E104" s="272">
        <v>1209.1833333333334</v>
      </c>
      <c r="F104" s="272">
        <v>1194.5166666666667</v>
      </c>
      <c r="G104" s="272">
        <v>1182.0333333333333</v>
      </c>
      <c r="H104" s="272">
        <v>1236.3333333333335</v>
      </c>
      <c r="I104" s="272">
        <v>1248.8166666666666</v>
      </c>
      <c r="J104" s="272">
        <v>1263.4833333333336</v>
      </c>
      <c r="K104" s="271">
        <v>1234.1500000000001</v>
      </c>
      <c r="L104" s="271">
        <v>1207</v>
      </c>
      <c r="M104" s="271">
        <v>8.4715600000000002</v>
      </c>
      <c r="N104" s="1"/>
      <c r="O104" s="1"/>
    </row>
    <row r="105" spans="1:15" ht="12.75" customHeight="1">
      <c r="A105" s="30">
        <v>95</v>
      </c>
      <c r="B105" s="281" t="s">
        <v>328</v>
      </c>
      <c r="C105" s="271">
        <v>660.25</v>
      </c>
      <c r="D105" s="272">
        <v>649.4</v>
      </c>
      <c r="E105" s="272">
        <v>631.4</v>
      </c>
      <c r="F105" s="272">
        <v>602.54999999999995</v>
      </c>
      <c r="G105" s="272">
        <v>584.54999999999995</v>
      </c>
      <c r="H105" s="272">
        <v>678.25</v>
      </c>
      <c r="I105" s="272">
        <v>696.25</v>
      </c>
      <c r="J105" s="272">
        <v>725.1</v>
      </c>
      <c r="K105" s="271">
        <v>667.4</v>
      </c>
      <c r="L105" s="271">
        <v>620.54999999999995</v>
      </c>
      <c r="M105" s="271">
        <v>8.5520300000000002</v>
      </c>
      <c r="N105" s="1"/>
      <c r="O105" s="1"/>
    </row>
    <row r="106" spans="1:15" ht="12.75" customHeight="1">
      <c r="A106" s="30">
        <v>96</v>
      </c>
      <c r="B106" s="281" t="s">
        <v>329</v>
      </c>
      <c r="C106" s="271">
        <v>834.5</v>
      </c>
      <c r="D106" s="272">
        <v>838.26666666666677</v>
      </c>
      <c r="E106" s="272">
        <v>825.98333333333358</v>
      </c>
      <c r="F106" s="272">
        <v>817.46666666666681</v>
      </c>
      <c r="G106" s="272">
        <v>805.18333333333362</v>
      </c>
      <c r="H106" s="272">
        <v>846.78333333333353</v>
      </c>
      <c r="I106" s="272">
        <v>859.06666666666661</v>
      </c>
      <c r="J106" s="272">
        <v>867.58333333333348</v>
      </c>
      <c r="K106" s="271">
        <v>850.55</v>
      </c>
      <c r="L106" s="271">
        <v>829.75</v>
      </c>
      <c r="M106" s="271">
        <v>0.86024999999999996</v>
      </c>
      <c r="N106" s="1"/>
      <c r="O106" s="1"/>
    </row>
    <row r="107" spans="1:15" ht="12.75" customHeight="1">
      <c r="A107" s="30">
        <v>97</v>
      </c>
      <c r="B107" s="281" t="s">
        <v>330</v>
      </c>
      <c r="C107" s="271">
        <v>4904.95</v>
      </c>
      <c r="D107" s="272">
        <v>4860.6500000000005</v>
      </c>
      <c r="E107" s="272">
        <v>4785.3000000000011</v>
      </c>
      <c r="F107" s="272">
        <v>4665.6500000000005</v>
      </c>
      <c r="G107" s="272">
        <v>4590.3000000000011</v>
      </c>
      <c r="H107" s="272">
        <v>4980.3000000000011</v>
      </c>
      <c r="I107" s="272">
        <v>5055.6500000000015</v>
      </c>
      <c r="J107" s="272">
        <v>5175.3000000000011</v>
      </c>
      <c r="K107" s="271">
        <v>4936</v>
      </c>
      <c r="L107" s="271">
        <v>4741</v>
      </c>
      <c r="M107" s="271">
        <v>7.7410000000000007E-2</v>
      </c>
      <c r="N107" s="1"/>
      <c r="O107" s="1"/>
    </row>
    <row r="108" spans="1:15" ht="12.75" customHeight="1">
      <c r="A108" s="30">
        <v>98</v>
      </c>
      <c r="B108" s="281" t="s">
        <v>331</v>
      </c>
      <c r="C108" s="271">
        <v>358.95</v>
      </c>
      <c r="D108" s="272">
        <v>352.08333333333331</v>
      </c>
      <c r="E108" s="272">
        <v>343.16666666666663</v>
      </c>
      <c r="F108" s="272">
        <v>327.38333333333333</v>
      </c>
      <c r="G108" s="272">
        <v>318.46666666666664</v>
      </c>
      <c r="H108" s="272">
        <v>367.86666666666662</v>
      </c>
      <c r="I108" s="272">
        <v>376.78333333333325</v>
      </c>
      <c r="J108" s="272">
        <v>392.56666666666661</v>
      </c>
      <c r="K108" s="271">
        <v>361</v>
      </c>
      <c r="L108" s="271">
        <v>336.3</v>
      </c>
      <c r="M108" s="271">
        <v>8.6769300000000005</v>
      </c>
      <c r="N108" s="1"/>
      <c r="O108" s="1"/>
    </row>
    <row r="109" spans="1:15" ht="12.75" customHeight="1">
      <c r="A109" s="30">
        <v>99</v>
      </c>
      <c r="B109" s="281" t="s">
        <v>332</v>
      </c>
      <c r="C109" s="271">
        <v>341.7</v>
      </c>
      <c r="D109" s="272">
        <v>341.43333333333334</v>
      </c>
      <c r="E109" s="272">
        <v>337.26666666666665</v>
      </c>
      <c r="F109" s="272">
        <v>332.83333333333331</v>
      </c>
      <c r="G109" s="272">
        <v>328.66666666666663</v>
      </c>
      <c r="H109" s="272">
        <v>345.86666666666667</v>
      </c>
      <c r="I109" s="272">
        <v>350.0333333333333</v>
      </c>
      <c r="J109" s="272">
        <v>354.4666666666667</v>
      </c>
      <c r="K109" s="271">
        <v>345.6</v>
      </c>
      <c r="L109" s="271">
        <v>337</v>
      </c>
      <c r="M109" s="271">
        <v>14.86365</v>
      </c>
      <c r="N109" s="1"/>
      <c r="O109" s="1"/>
    </row>
    <row r="110" spans="1:15" ht="12.75" customHeight="1">
      <c r="A110" s="30">
        <v>100</v>
      </c>
      <c r="B110" s="281" t="s">
        <v>849</v>
      </c>
      <c r="C110" s="271">
        <v>453.2</v>
      </c>
      <c r="D110" s="272">
        <v>455.65000000000003</v>
      </c>
      <c r="E110" s="272">
        <v>448.60000000000008</v>
      </c>
      <c r="F110" s="272">
        <v>444.00000000000006</v>
      </c>
      <c r="G110" s="272">
        <v>436.9500000000001</v>
      </c>
      <c r="H110" s="272">
        <v>460.25000000000006</v>
      </c>
      <c r="I110" s="272">
        <v>467.3</v>
      </c>
      <c r="J110" s="272">
        <v>471.90000000000003</v>
      </c>
      <c r="K110" s="271">
        <v>462.7</v>
      </c>
      <c r="L110" s="271">
        <v>451.05</v>
      </c>
      <c r="M110" s="271">
        <v>1.0321400000000001</v>
      </c>
      <c r="N110" s="1"/>
      <c r="O110" s="1"/>
    </row>
    <row r="111" spans="1:15" ht="12.75" customHeight="1">
      <c r="A111" s="30">
        <v>101</v>
      </c>
      <c r="B111" s="281" t="s">
        <v>333</v>
      </c>
      <c r="C111" s="271">
        <v>648.9</v>
      </c>
      <c r="D111" s="272">
        <v>649.26666666666654</v>
      </c>
      <c r="E111" s="272">
        <v>645.73333333333312</v>
      </c>
      <c r="F111" s="272">
        <v>642.56666666666661</v>
      </c>
      <c r="G111" s="272">
        <v>639.03333333333319</v>
      </c>
      <c r="H111" s="272">
        <v>652.43333333333305</v>
      </c>
      <c r="I111" s="272">
        <v>655.96666666666658</v>
      </c>
      <c r="J111" s="272">
        <v>659.13333333333298</v>
      </c>
      <c r="K111" s="271">
        <v>652.79999999999995</v>
      </c>
      <c r="L111" s="271">
        <v>646.1</v>
      </c>
      <c r="M111" s="271">
        <v>0.62607000000000002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788.5</v>
      </c>
      <c r="D112" s="272">
        <v>786.75</v>
      </c>
      <c r="E112" s="272">
        <v>781.05</v>
      </c>
      <c r="F112" s="272">
        <v>773.59999999999991</v>
      </c>
      <c r="G112" s="272">
        <v>767.89999999999986</v>
      </c>
      <c r="H112" s="272">
        <v>794.2</v>
      </c>
      <c r="I112" s="272">
        <v>799.90000000000009</v>
      </c>
      <c r="J112" s="272">
        <v>807.35000000000014</v>
      </c>
      <c r="K112" s="271">
        <v>792.45</v>
      </c>
      <c r="L112" s="271">
        <v>779.3</v>
      </c>
      <c r="M112" s="271">
        <v>9.7669700000000006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1034.55</v>
      </c>
      <c r="D113" s="272">
        <v>1031.9333333333334</v>
      </c>
      <c r="E113" s="272">
        <v>1027.8666666666668</v>
      </c>
      <c r="F113" s="272">
        <v>1021.1833333333334</v>
      </c>
      <c r="G113" s="272">
        <v>1017.1166666666668</v>
      </c>
      <c r="H113" s="272">
        <v>1038.6166666666668</v>
      </c>
      <c r="I113" s="272">
        <v>1042.6833333333334</v>
      </c>
      <c r="J113" s="272">
        <v>1049.3666666666668</v>
      </c>
      <c r="K113" s="271">
        <v>1036</v>
      </c>
      <c r="L113" s="271">
        <v>1025.25</v>
      </c>
      <c r="M113" s="271">
        <v>7.7640900000000004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178.25</v>
      </c>
      <c r="D114" s="272">
        <v>178.41666666666666</v>
      </c>
      <c r="E114" s="272">
        <v>176.83333333333331</v>
      </c>
      <c r="F114" s="272">
        <v>175.41666666666666</v>
      </c>
      <c r="G114" s="272">
        <v>173.83333333333331</v>
      </c>
      <c r="H114" s="272">
        <v>179.83333333333331</v>
      </c>
      <c r="I114" s="272">
        <v>181.41666666666663</v>
      </c>
      <c r="J114" s="272">
        <v>182.83333333333331</v>
      </c>
      <c r="K114" s="271">
        <v>180</v>
      </c>
      <c r="L114" s="271">
        <v>177</v>
      </c>
      <c r="M114" s="271">
        <v>32.790170000000003</v>
      </c>
      <c r="N114" s="1"/>
      <c r="O114" s="1"/>
    </row>
    <row r="115" spans="1:15" ht="12.75" customHeight="1">
      <c r="A115" s="30">
        <v>105</v>
      </c>
      <c r="B115" s="281" t="s">
        <v>839</v>
      </c>
      <c r="C115" s="271">
        <v>1644</v>
      </c>
      <c r="D115" s="272">
        <v>1644.3999999999999</v>
      </c>
      <c r="E115" s="272">
        <v>1624.7999999999997</v>
      </c>
      <c r="F115" s="272">
        <v>1605.6</v>
      </c>
      <c r="G115" s="272">
        <v>1585.9999999999998</v>
      </c>
      <c r="H115" s="272">
        <v>1663.5999999999997</v>
      </c>
      <c r="I115" s="272">
        <v>1683.1999999999996</v>
      </c>
      <c r="J115" s="272">
        <v>1702.3999999999996</v>
      </c>
      <c r="K115" s="271">
        <v>1664</v>
      </c>
      <c r="L115" s="271">
        <v>1625.2</v>
      </c>
      <c r="M115" s="271">
        <v>0.86736999999999997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222.9</v>
      </c>
      <c r="D116" s="272">
        <v>222.58333333333334</v>
      </c>
      <c r="E116" s="272">
        <v>220.76666666666668</v>
      </c>
      <c r="F116" s="272">
        <v>218.63333333333333</v>
      </c>
      <c r="G116" s="272">
        <v>216.81666666666666</v>
      </c>
      <c r="H116" s="272">
        <v>224.7166666666667</v>
      </c>
      <c r="I116" s="272">
        <v>226.53333333333336</v>
      </c>
      <c r="J116" s="272">
        <v>228.66666666666671</v>
      </c>
      <c r="K116" s="271">
        <v>224.4</v>
      </c>
      <c r="L116" s="271">
        <v>220.45</v>
      </c>
      <c r="M116" s="271">
        <v>78.443560000000005</v>
      </c>
      <c r="N116" s="1"/>
      <c r="O116" s="1"/>
    </row>
    <row r="117" spans="1:15" ht="12.75" customHeight="1">
      <c r="A117" s="30">
        <v>107</v>
      </c>
      <c r="B117" s="281" t="s">
        <v>334</v>
      </c>
      <c r="C117" s="271">
        <v>336.05</v>
      </c>
      <c r="D117" s="272">
        <v>336.36666666666662</v>
      </c>
      <c r="E117" s="272">
        <v>334.73333333333323</v>
      </c>
      <c r="F117" s="272">
        <v>333.41666666666663</v>
      </c>
      <c r="G117" s="272">
        <v>331.78333333333325</v>
      </c>
      <c r="H117" s="272">
        <v>337.68333333333322</v>
      </c>
      <c r="I117" s="272">
        <v>339.31666666666655</v>
      </c>
      <c r="J117" s="272">
        <v>340.63333333333321</v>
      </c>
      <c r="K117" s="271">
        <v>338</v>
      </c>
      <c r="L117" s="271">
        <v>335.05</v>
      </c>
      <c r="M117" s="271">
        <v>0.74528000000000005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3826.6</v>
      </c>
      <c r="D118" s="272">
        <v>3827.8666666666668</v>
      </c>
      <c r="E118" s="272">
        <v>3795.7333333333336</v>
      </c>
      <c r="F118" s="272">
        <v>3764.8666666666668</v>
      </c>
      <c r="G118" s="272">
        <v>3732.7333333333336</v>
      </c>
      <c r="H118" s="272">
        <v>3858.7333333333336</v>
      </c>
      <c r="I118" s="272">
        <v>3890.8666666666668</v>
      </c>
      <c r="J118" s="272">
        <v>3921.7333333333336</v>
      </c>
      <c r="K118" s="271">
        <v>3860</v>
      </c>
      <c r="L118" s="271">
        <v>3797</v>
      </c>
      <c r="M118" s="271">
        <v>1.4687300000000001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1567.5</v>
      </c>
      <c r="D119" s="272">
        <v>1567.7666666666664</v>
      </c>
      <c r="E119" s="272">
        <v>1555.5833333333328</v>
      </c>
      <c r="F119" s="272">
        <v>1543.6666666666663</v>
      </c>
      <c r="G119" s="272">
        <v>1531.4833333333327</v>
      </c>
      <c r="H119" s="272">
        <v>1579.6833333333329</v>
      </c>
      <c r="I119" s="272">
        <v>1591.8666666666663</v>
      </c>
      <c r="J119" s="272">
        <v>1603.7833333333331</v>
      </c>
      <c r="K119" s="271">
        <v>1579.95</v>
      </c>
      <c r="L119" s="271">
        <v>1555.85</v>
      </c>
      <c r="M119" s="271">
        <v>2.1097800000000002</v>
      </c>
      <c r="N119" s="1"/>
      <c r="O119" s="1"/>
    </row>
    <row r="120" spans="1:15" ht="12.75" customHeight="1">
      <c r="A120" s="30">
        <v>110</v>
      </c>
      <c r="B120" s="281" t="s">
        <v>335</v>
      </c>
      <c r="C120" s="271">
        <v>2408.0500000000002</v>
      </c>
      <c r="D120" s="272">
        <v>2412.0166666666669</v>
      </c>
      <c r="E120" s="272">
        <v>2376.0333333333338</v>
      </c>
      <c r="F120" s="272">
        <v>2344.0166666666669</v>
      </c>
      <c r="G120" s="272">
        <v>2308.0333333333338</v>
      </c>
      <c r="H120" s="272">
        <v>2444.0333333333338</v>
      </c>
      <c r="I120" s="272">
        <v>2480.0166666666664</v>
      </c>
      <c r="J120" s="272">
        <v>2512.0333333333338</v>
      </c>
      <c r="K120" s="271">
        <v>2448</v>
      </c>
      <c r="L120" s="271">
        <v>2380</v>
      </c>
      <c r="M120" s="271">
        <v>0.83364000000000005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718.9</v>
      </c>
      <c r="D121" s="272">
        <v>713.43333333333339</v>
      </c>
      <c r="E121" s="272">
        <v>702.51666666666677</v>
      </c>
      <c r="F121" s="272">
        <v>686.13333333333333</v>
      </c>
      <c r="G121" s="272">
        <v>675.2166666666667</v>
      </c>
      <c r="H121" s="272">
        <v>729.81666666666683</v>
      </c>
      <c r="I121" s="272">
        <v>740.73333333333335</v>
      </c>
      <c r="J121" s="272">
        <v>757.1166666666669</v>
      </c>
      <c r="K121" s="271">
        <v>724.35</v>
      </c>
      <c r="L121" s="271">
        <v>697.05</v>
      </c>
      <c r="M121" s="271">
        <v>16.012789999999999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1080.8499999999999</v>
      </c>
      <c r="D122" s="272">
        <v>1078.5</v>
      </c>
      <c r="E122" s="272">
        <v>1069.1500000000001</v>
      </c>
      <c r="F122" s="272">
        <v>1057.45</v>
      </c>
      <c r="G122" s="272">
        <v>1048.1000000000001</v>
      </c>
      <c r="H122" s="272">
        <v>1090.2</v>
      </c>
      <c r="I122" s="272">
        <v>1099.55</v>
      </c>
      <c r="J122" s="272">
        <v>1111.25</v>
      </c>
      <c r="K122" s="271">
        <v>1087.8499999999999</v>
      </c>
      <c r="L122" s="271">
        <v>1066.8</v>
      </c>
      <c r="M122" s="271">
        <v>3.93092</v>
      </c>
      <c r="N122" s="1"/>
      <c r="O122" s="1"/>
    </row>
    <row r="123" spans="1:15" ht="12.75" customHeight="1">
      <c r="A123" s="30">
        <v>113</v>
      </c>
      <c r="B123" s="281" t="s">
        <v>336</v>
      </c>
      <c r="C123" s="271">
        <v>1029.5999999999999</v>
      </c>
      <c r="D123" s="272">
        <v>1040.2</v>
      </c>
      <c r="E123" s="272">
        <v>1004.4000000000001</v>
      </c>
      <c r="F123" s="272">
        <v>979.2</v>
      </c>
      <c r="G123" s="272">
        <v>943.40000000000009</v>
      </c>
      <c r="H123" s="272">
        <v>1065.4000000000001</v>
      </c>
      <c r="I123" s="272">
        <v>1101.1999999999998</v>
      </c>
      <c r="J123" s="272">
        <v>1126.4000000000001</v>
      </c>
      <c r="K123" s="271">
        <v>1076</v>
      </c>
      <c r="L123" s="271">
        <v>1015</v>
      </c>
      <c r="M123" s="271">
        <v>1.28074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384.4</v>
      </c>
      <c r="D124" s="272">
        <v>386.0333333333333</v>
      </c>
      <c r="E124" s="272">
        <v>381.11666666666662</v>
      </c>
      <c r="F124" s="272">
        <v>377.83333333333331</v>
      </c>
      <c r="G124" s="272">
        <v>372.91666666666663</v>
      </c>
      <c r="H124" s="272">
        <v>389.31666666666661</v>
      </c>
      <c r="I124" s="272">
        <v>394.23333333333335</v>
      </c>
      <c r="J124" s="272">
        <v>397.51666666666659</v>
      </c>
      <c r="K124" s="271">
        <v>390.95</v>
      </c>
      <c r="L124" s="271">
        <v>382.75</v>
      </c>
      <c r="M124" s="271">
        <v>15.96799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1261.8499999999999</v>
      </c>
      <c r="D125" s="272">
        <v>1261.0833333333333</v>
      </c>
      <c r="E125" s="272">
        <v>1250.5166666666664</v>
      </c>
      <c r="F125" s="272">
        <v>1239.1833333333332</v>
      </c>
      <c r="G125" s="272">
        <v>1228.6166666666663</v>
      </c>
      <c r="H125" s="272">
        <v>1272.4166666666665</v>
      </c>
      <c r="I125" s="272">
        <v>1282.9833333333336</v>
      </c>
      <c r="J125" s="272">
        <v>1294.3166666666666</v>
      </c>
      <c r="K125" s="271">
        <v>1271.6500000000001</v>
      </c>
      <c r="L125" s="271">
        <v>1249.75</v>
      </c>
      <c r="M125" s="271">
        <v>3.6326999999999998</v>
      </c>
      <c r="N125" s="1"/>
      <c r="O125" s="1"/>
    </row>
    <row r="126" spans="1:15" ht="12.75" customHeight="1">
      <c r="A126" s="30">
        <v>116</v>
      </c>
      <c r="B126" s="281" t="s">
        <v>337</v>
      </c>
      <c r="C126" s="271">
        <v>820.75</v>
      </c>
      <c r="D126" s="272">
        <v>823.08333333333337</v>
      </c>
      <c r="E126" s="272">
        <v>815.66666666666674</v>
      </c>
      <c r="F126" s="272">
        <v>810.58333333333337</v>
      </c>
      <c r="G126" s="272">
        <v>803.16666666666674</v>
      </c>
      <c r="H126" s="272">
        <v>828.16666666666674</v>
      </c>
      <c r="I126" s="272">
        <v>835.58333333333348</v>
      </c>
      <c r="J126" s="272">
        <v>840.66666666666674</v>
      </c>
      <c r="K126" s="271">
        <v>830.5</v>
      </c>
      <c r="L126" s="271">
        <v>818</v>
      </c>
      <c r="M126" s="271">
        <v>0.72694000000000003</v>
      </c>
      <c r="N126" s="1"/>
      <c r="O126" s="1"/>
    </row>
    <row r="127" spans="1:15" ht="12.75" customHeight="1">
      <c r="A127" s="30">
        <v>117</v>
      </c>
      <c r="B127" s="281" t="s">
        <v>339</v>
      </c>
      <c r="C127" s="271">
        <v>1062.6500000000001</v>
      </c>
      <c r="D127" s="272">
        <v>1054.5166666666667</v>
      </c>
      <c r="E127" s="272">
        <v>1034.0333333333333</v>
      </c>
      <c r="F127" s="272">
        <v>1005.4166666666667</v>
      </c>
      <c r="G127" s="272">
        <v>984.93333333333339</v>
      </c>
      <c r="H127" s="272">
        <v>1083.1333333333332</v>
      </c>
      <c r="I127" s="272">
        <v>1103.6166666666663</v>
      </c>
      <c r="J127" s="272">
        <v>1132.2333333333331</v>
      </c>
      <c r="K127" s="271">
        <v>1075</v>
      </c>
      <c r="L127" s="271">
        <v>1025.9000000000001</v>
      </c>
      <c r="M127" s="271">
        <v>1.04908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379.15</v>
      </c>
      <c r="D128" s="272">
        <v>378.59999999999997</v>
      </c>
      <c r="E128" s="272">
        <v>374.84999999999991</v>
      </c>
      <c r="F128" s="272">
        <v>370.54999999999995</v>
      </c>
      <c r="G128" s="272">
        <v>366.7999999999999</v>
      </c>
      <c r="H128" s="272">
        <v>382.89999999999992</v>
      </c>
      <c r="I128" s="272">
        <v>386.65000000000003</v>
      </c>
      <c r="J128" s="272">
        <v>390.94999999999993</v>
      </c>
      <c r="K128" s="271">
        <v>382.35</v>
      </c>
      <c r="L128" s="271">
        <v>374.3</v>
      </c>
      <c r="M128" s="271">
        <v>38.39161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579.6</v>
      </c>
      <c r="D129" s="272">
        <v>581.69999999999993</v>
      </c>
      <c r="E129" s="272">
        <v>575.49999999999989</v>
      </c>
      <c r="F129" s="272">
        <v>571.4</v>
      </c>
      <c r="G129" s="272">
        <v>565.19999999999993</v>
      </c>
      <c r="H129" s="272">
        <v>585.79999999999984</v>
      </c>
      <c r="I129" s="272">
        <v>591.99999999999989</v>
      </c>
      <c r="J129" s="272">
        <v>596.0999999999998</v>
      </c>
      <c r="K129" s="271">
        <v>587.9</v>
      </c>
      <c r="L129" s="271">
        <v>577.6</v>
      </c>
      <c r="M129" s="271">
        <v>10.762919999999999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1584.65</v>
      </c>
      <c r="D130" s="272">
        <v>1578.6833333333334</v>
      </c>
      <c r="E130" s="272">
        <v>1562.7666666666669</v>
      </c>
      <c r="F130" s="272">
        <v>1540.8833333333334</v>
      </c>
      <c r="G130" s="272">
        <v>1524.9666666666669</v>
      </c>
      <c r="H130" s="272">
        <v>1600.5666666666668</v>
      </c>
      <c r="I130" s="272">
        <v>1616.4833333333333</v>
      </c>
      <c r="J130" s="272">
        <v>1638.3666666666668</v>
      </c>
      <c r="K130" s="271">
        <v>1594.6</v>
      </c>
      <c r="L130" s="271">
        <v>1556.8</v>
      </c>
      <c r="M130" s="271">
        <v>1.1150599999999999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2095.6</v>
      </c>
      <c r="D131" s="272">
        <v>2082.8666666666668</v>
      </c>
      <c r="E131" s="272">
        <v>2067.7333333333336</v>
      </c>
      <c r="F131" s="272">
        <v>2039.8666666666668</v>
      </c>
      <c r="G131" s="272">
        <v>2024.7333333333336</v>
      </c>
      <c r="H131" s="272">
        <v>2110.7333333333336</v>
      </c>
      <c r="I131" s="272">
        <v>2125.8666666666668</v>
      </c>
      <c r="J131" s="272">
        <v>2153.7333333333336</v>
      </c>
      <c r="K131" s="271">
        <v>2098</v>
      </c>
      <c r="L131" s="271">
        <v>2055</v>
      </c>
      <c r="M131" s="271">
        <v>9.875</v>
      </c>
      <c r="N131" s="1"/>
      <c r="O131" s="1"/>
    </row>
    <row r="132" spans="1:15" ht="12.75" customHeight="1">
      <c r="A132" s="30">
        <v>122</v>
      </c>
      <c r="B132" s="281" t="s">
        <v>340</v>
      </c>
      <c r="C132" s="271">
        <v>196.45</v>
      </c>
      <c r="D132" s="272">
        <v>196.85</v>
      </c>
      <c r="E132" s="272">
        <v>194.7</v>
      </c>
      <c r="F132" s="272">
        <v>192.95</v>
      </c>
      <c r="G132" s="272">
        <v>190.79999999999998</v>
      </c>
      <c r="H132" s="272">
        <v>198.6</v>
      </c>
      <c r="I132" s="272">
        <v>200.75000000000003</v>
      </c>
      <c r="J132" s="272">
        <v>202.5</v>
      </c>
      <c r="K132" s="271">
        <v>199</v>
      </c>
      <c r="L132" s="271">
        <v>195.1</v>
      </c>
      <c r="M132" s="271">
        <v>17.638750000000002</v>
      </c>
      <c r="N132" s="1"/>
      <c r="O132" s="1"/>
    </row>
    <row r="133" spans="1:15" ht="12.75" customHeight="1">
      <c r="A133" s="30">
        <v>123</v>
      </c>
      <c r="B133" s="281" t="s">
        <v>850</v>
      </c>
      <c r="C133" s="271">
        <v>203.35</v>
      </c>
      <c r="D133" s="272">
        <v>205.29999999999998</v>
      </c>
      <c r="E133" s="272">
        <v>199.19999999999996</v>
      </c>
      <c r="F133" s="272">
        <v>195.04999999999998</v>
      </c>
      <c r="G133" s="272">
        <v>188.94999999999996</v>
      </c>
      <c r="H133" s="272">
        <v>209.44999999999996</v>
      </c>
      <c r="I133" s="272">
        <v>215.54999999999998</v>
      </c>
      <c r="J133" s="272">
        <v>219.69999999999996</v>
      </c>
      <c r="K133" s="271">
        <v>211.4</v>
      </c>
      <c r="L133" s="271">
        <v>201.15</v>
      </c>
      <c r="M133" s="271">
        <v>71.776399999999995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46.7</v>
      </c>
      <c r="D134" s="272">
        <v>47.066666666666663</v>
      </c>
      <c r="E134" s="272">
        <v>45.383333333333326</v>
      </c>
      <c r="F134" s="272">
        <v>44.066666666666663</v>
      </c>
      <c r="G134" s="272">
        <v>42.383333333333326</v>
      </c>
      <c r="H134" s="272">
        <v>48.383333333333326</v>
      </c>
      <c r="I134" s="272">
        <v>50.066666666666663</v>
      </c>
      <c r="J134" s="272">
        <v>51.383333333333326</v>
      </c>
      <c r="K134" s="271">
        <v>48.75</v>
      </c>
      <c r="L134" s="271">
        <v>45.75</v>
      </c>
      <c r="M134" s="271">
        <v>19.42062</v>
      </c>
      <c r="N134" s="1"/>
      <c r="O134" s="1"/>
    </row>
    <row r="135" spans="1:15" ht="12.75" customHeight="1">
      <c r="A135" s="30">
        <v>125</v>
      </c>
      <c r="B135" s="281" t="s">
        <v>341</v>
      </c>
      <c r="C135" s="271">
        <v>242.9</v>
      </c>
      <c r="D135" s="272">
        <v>244.46666666666667</v>
      </c>
      <c r="E135" s="272">
        <v>239.93333333333334</v>
      </c>
      <c r="F135" s="272">
        <v>236.96666666666667</v>
      </c>
      <c r="G135" s="272">
        <v>232.43333333333334</v>
      </c>
      <c r="H135" s="272">
        <v>247.43333333333334</v>
      </c>
      <c r="I135" s="272">
        <v>251.9666666666667</v>
      </c>
      <c r="J135" s="272">
        <v>254.93333333333334</v>
      </c>
      <c r="K135" s="271">
        <v>249</v>
      </c>
      <c r="L135" s="271">
        <v>241.5</v>
      </c>
      <c r="M135" s="271">
        <v>4.53254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3732</v>
      </c>
      <c r="D136" s="272">
        <v>3742.35</v>
      </c>
      <c r="E136" s="272">
        <v>3694.7</v>
      </c>
      <c r="F136" s="272">
        <v>3657.4</v>
      </c>
      <c r="G136" s="272">
        <v>3609.75</v>
      </c>
      <c r="H136" s="272">
        <v>3779.6499999999996</v>
      </c>
      <c r="I136" s="272">
        <v>3827.3</v>
      </c>
      <c r="J136" s="272">
        <v>3864.5999999999995</v>
      </c>
      <c r="K136" s="271">
        <v>3790</v>
      </c>
      <c r="L136" s="271">
        <v>3705.05</v>
      </c>
      <c r="M136" s="271">
        <v>9.1664100000000008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3899.65</v>
      </c>
      <c r="D137" s="272">
        <v>3870.5499999999997</v>
      </c>
      <c r="E137" s="272">
        <v>3821.0999999999995</v>
      </c>
      <c r="F137" s="272">
        <v>3742.5499999999997</v>
      </c>
      <c r="G137" s="272">
        <v>3693.0999999999995</v>
      </c>
      <c r="H137" s="272">
        <v>3949.0999999999995</v>
      </c>
      <c r="I137" s="272">
        <v>3998.5499999999993</v>
      </c>
      <c r="J137" s="272">
        <v>4077.0999999999995</v>
      </c>
      <c r="K137" s="271">
        <v>3920</v>
      </c>
      <c r="L137" s="271">
        <v>3792</v>
      </c>
      <c r="M137" s="271">
        <v>2.5594899999999998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2485.85</v>
      </c>
      <c r="D138" s="272">
        <v>2472.9500000000003</v>
      </c>
      <c r="E138" s="272">
        <v>2447.9000000000005</v>
      </c>
      <c r="F138" s="272">
        <v>2409.9500000000003</v>
      </c>
      <c r="G138" s="272">
        <v>2384.9000000000005</v>
      </c>
      <c r="H138" s="272">
        <v>2510.9000000000005</v>
      </c>
      <c r="I138" s="272">
        <v>2535.9500000000007</v>
      </c>
      <c r="J138" s="272">
        <v>2573.9000000000005</v>
      </c>
      <c r="K138" s="271">
        <v>2498</v>
      </c>
      <c r="L138" s="271">
        <v>2435</v>
      </c>
      <c r="M138" s="271">
        <v>2.4661499999999998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4297.8</v>
      </c>
      <c r="D139" s="272">
        <v>4293.2</v>
      </c>
      <c r="E139" s="272">
        <v>4267.3999999999996</v>
      </c>
      <c r="F139" s="272">
        <v>4237</v>
      </c>
      <c r="G139" s="272">
        <v>4211.2</v>
      </c>
      <c r="H139" s="272">
        <v>4323.5999999999995</v>
      </c>
      <c r="I139" s="272">
        <v>4349.4000000000005</v>
      </c>
      <c r="J139" s="272">
        <v>4379.7999999999993</v>
      </c>
      <c r="K139" s="271">
        <v>4319</v>
      </c>
      <c r="L139" s="271">
        <v>4262.8</v>
      </c>
      <c r="M139" s="271">
        <v>2.6281300000000001</v>
      </c>
      <c r="N139" s="1"/>
      <c r="O139" s="1"/>
    </row>
    <row r="140" spans="1:15" ht="12.75" customHeight="1">
      <c r="A140" s="30">
        <v>130</v>
      </c>
      <c r="B140" s="281" t="s">
        <v>342</v>
      </c>
      <c r="C140" s="271">
        <v>580.1</v>
      </c>
      <c r="D140" s="272">
        <v>577.45000000000005</v>
      </c>
      <c r="E140" s="272">
        <v>572.20000000000005</v>
      </c>
      <c r="F140" s="272">
        <v>564.29999999999995</v>
      </c>
      <c r="G140" s="272">
        <v>559.04999999999995</v>
      </c>
      <c r="H140" s="272">
        <v>585.35000000000014</v>
      </c>
      <c r="I140" s="272">
        <v>590.60000000000014</v>
      </c>
      <c r="J140" s="272">
        <v>598.50000000000023</v>
      </c>
      <c r="K140" s="271">
        <v>582.70000000000005</v>
      </c>
      <c r="L140" s="271">
        <v>569.54999999999995</v>
      </c>
      <c r="M140" s="271">
        <v>1.99468</v>
      </c>
      <c r="N140" s="1"/>
      <c r="O140" s="1"/>
    </row>
    <row r="141" spans="1:15" ht="12.75" customHeight="1">
      <c r="A141" s="30">
        <v>131</v>
      </c>
      <c r="B141" s="281" t="s">
        <v>343</v>
      </c>
      <c r="C141" s="271">
        <v>156.19999999999999</v>
      </c>
      <c r="D141" s="272">
        <v>155.08333333333334</v>
      </c>
      <c r="E141" s="272">
        <v>151.66666666666669</v>
      </c>
      <c r="F141" s="272">
        <v>147.13333333333335</v>
      </c>
      <c r="G141" s="272">
        <v>143.7166666666667</v>
      </c>
      <c r="H141" s="272">
        <v>159.61666666666667</v>
      </c>
      <c r="I141" s="272">
        <v>163.03333333333336</v>
      </c>
      <c r="J141" s="272">
        <v>167.56666666666666</v>
      </c>
      <c r="K141" s="271">
        <v>158.5</v>
      </c>
      <c r="L141" s="271">
        <v>150.55000000000001</v>
      </c>
      <c r="M141" s="271">
        <v>3.8968400000000001</v>
      </c>
      <c r="N141" s="1"/>
      <c r="O141" s="1"/>
    </row>
    <row r="142" spans="1:15" ht="12.75" customHeight="1">
      <c r="A142" s="30">
        <v>132</v>
      </c>
      <c r="B142" s="281" t="s">
        <v>344</v>
      </c>
      <c r="C142" s="271">
        <v>162.6</v>
      </c>
      <c r="D142" s="272">
        <v>163.43333333333331</v>
      </c>
      <c r="E142" s="272">
        <v>161.16666666666663</v>
      </c>
      <c r="F142" s="272">
        <v>159.73333333333332</v>
      </c>
      <c r="G142" s="272">
        <v>157.46666666666664</v>
      </c>
      <c r="H142" s="272">
        <v>164.86666666666662</v>
      </c>
      <c r="I142" s="272">
        <v>167.13333333333333</v>
      </c>
      <c r="J142" s="272">
        <v>168.56666666666661</v>
      </c>
      <c r="K142" s="271">
        <v>165.7</v>
      </c>
      <c r="L142" s="271">
        <v>162</v>
      </c>
      <c r="M142" s="271">
        <v>3.0321199999999999</v>
      </c>
      <c r="N142" s="1"/>
      <c r="O142" s="1"/>
    </row>
    <row r="143" spans="1:15" ht="12.75" customHeight="1">
      <c r="A143" s="30">
        <v>133</v>
      </c>
      <c r="B143" s="281" t="s">
        <v>851</v>
      </c>
      <c r="C143" s="271">
        <v>401.85</v>
      </c>
      <c r="D143" s="272">
        <v>403.95</v>
      </c>
      <c r="E143" s="272">
        <v>398.4</v>
      </c>
      <c r="F143" s="272">
        <v>394.95</v>
      </c>
      <c r="G143" s="272">
        <v>389.4</v>
      </c>
      <c r="H143" s="272">
        <v>407.4</v>
      </c>
      <c r="I143" s="272">
        <v>412.95000000000005</v>
      </c>
      <c r="J143" s="272">
        <v>416.4</v>
      </c>
      <c r="K143" s="271">
        <v>409.5</v>
      </c>
      <c r="L143" s="271">
        <v>400.5</v>
      </c>
      <c r="M143" s="271">
        <v>9.6160300000000003</v>
      </c>
      <c r="N143" s="1"/>
      <c r="O143" s="1"/>
    </row>
    <row r="144" spans="1:15" ht="12.75" customHeight="1">
      <c r="A144" s="30">
        <v>134</v>
      </c>
      <c r="B144" s="281" t="s">
        <v>345</v>
      </c>
      <c r="C144" s="271">
        <v>57.35</v>
      </c>
      <c r="D144" s="272">
        <v>57.25</v>
      </c>
      <c r="E144" s="272">
        <v>56.7</v>
      </c>
      <c r="F144" s="272">
        <v>56.050000000000004</v>
      </c>
      <c r="G144" s="272">
        <v>55.500000000000007</v>
      </c>
      <c r="H144" s="272">
        <v>57.9</v>
      </c>
      <c r="I144" s="272">
        <v>58.449999999999996</v>
      </c>
      <c r="J144" s="272">
        <v>59.099999999999994</v>
      </c>
      <c r="K144" s="271">
        <v>57.8</v>
      </c>
      <c r="L144" s="271">
        <v>56.6</v>
      </c>
      <c r="M144" s="271">
        <v>5.8631000000000002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3338.05</v>
      </c>
      <c r="D145" s="272">
        <v>3297.0166666666664</v>
      </c>
      <c r="E145" s="272">
        <v>3252.0333333333328</v>
      </c>
      <c r="F145" s="272">
        <v>3166.0166666666664</v>
      </c>
      <c r="G145" s="272">
        <v>3121.0333333333328</v>
      </c>
      <c r="H145" s="272">
        <v>3383.0333333333328</v>
      </c>
      <c r="I145" s="272">
        <v>3428.0166666666664</v>
      </c>
      <c r="J145" s="272">
        <v>3514.0333333333328</v>
      </c>
      <c r="K145" s="271">
        <v>3342</v>
      </c>
      <c r="L145" s="271">
        <v>3211</v>
      </c>
      <c r="M145" s="271">
        <v>17.007429999999999</v>
      </c>
      <c r="N145" s="1"/>
      <c r="O145" s="1"/>
    </row>
    <row r="146" spans="1:15" ht="12.75" customHeight="1">
      <c r="A146" s="30">
        <v>136</v>
      </c>
      <c r="B146" s="281" t="s">
        <v>346</v>
      </c>
      <c r="C146" s="271">
        <v>427.55</v>
      </c>
      <c r="D146" s="272">
        <v>436.34999999999997</v>
      </c>
      <c r="E146" s="272">
        <v>409.24999999999994</v>
      </c>
      <c r="F146" s="272">
        <v>390.95</v>
      </c>
      <c r="G146" s="272">
        <v>363.84999999999997</v>
      </c>
      <c r="H146" s="272">
        <v>454.64999999999992</v>
      </c>
      <c r="I146" s="272">
        <v>481.74999999999994</v>
      </c>
      <c r="J146" s="272">
        <v>500.0499999999999</v>
      </c>
      <c r="K146" s="271">
        <v>463.45</v>
      </c>
      <c r="L146" s="271">
        <v>418.05</v>
      </c>
      <c r="M146" s="271">
        <v>9.7179300000000008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466.05</v>
      </c>
      <c r="D147" s="272">
        <v>464.26666666666665</v>
      </c>
      <c r="E147" s="272">
        <v>459.83333333333331</v>
      </c>
      <c r="F147" s="272">
        <v>453.61666666666667</v>
      </c>
      <c r="G147" s="272">
        <v>449.18333333333334</v>
      </c>
      <c r="H147" s="272">
        <v>470.48333333333329</v>
      </c>
      <c r="I147" s="272">
        <v>474.91666666666669</v>
      </c>
      <c r="J147" s="272">
        <v>481.13333333333327</v>
      </c>
      <c r="K147" s="271">
        <v>468.7</v>
      </c>
      <c r="L147" s="271">
        <v>458.05</v>
      </c>
      <c r="M147" s="271">
        <v>2.70472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1466.35</v>
      </c>
      <c r="D148" s="272">
        <v>1458.7833333333335</v>
      </c>
      <c r="E148" s="272">
        <v>1437.5666666666671</v>
      </c>
      <c r="F148" s="272">
        <v>1408.7833333333335</v>
      </c>
      <c r="G148" s="272">
        <v>1387.5666666666671</v>
      </c>
      <c r="H148" s="272">
        <v>1487.5666666666671</v>
      </c>
      <c r="I148" s="272">
        <v>1508.7833333333338</v>
      </c>
      <c r="J148" s="272">
        <v>1537.5666666666671</v>
      </c>
      <c r="K148" s="271">
        <v>1480</v>
      </c>
      <c r="L148" s="271">
        <v>1430</v>
      </c>
      <c r="M148" s="271">
        <v>0.62099000000000004</v>
      </c>
      <c r="N148" s="1"/>
      <c r="O148" s="1"/>
    </row>
    <row r="149" spans="1:15" ht="12.75" customHeight="1">
      <c r="A149" s="30">
        <v>139</v>
      </c>
      <c r="B149" s="281" t="s">
        <v>347</v>
      </c>
      <c r="C149" s="271">
        <v>68.150000000000006</v>
      </c>
      <c r="D149" s="272">
        <v>68.2</v>
      </c>
      <c r="E149" s="272">
        <v>67.850000000000009</v>
      </c>
      <c r="F149" s="272">
        <v>67.550000000000011</v>
      </c>
      <c r="G149" s="272">
        <v>67.200000000000017</v>
      </c>
      <c r="H149" s="272">
        <v>68.5</v>
      </c>
      <c r="I149" s="272">
        <v>68.849999999999994</v>
      </c>
      <c r="J149" s="272">
        <v>69.149999999999991</v>
      </c>
      <c r="K149" s="271">
        <v>68.55</v>
      </c>
      <c r="L149" s="271">
        <v>67.900000000000006</v>
      </c>
      <c r="M149" s="271">
        <v>6.9375</v>
      </c>
      <c r="N149" s="1"/>
      <c r="O149" s="1"/>
    </row>
    <row r="150" spans="1:15" ht="12.75" customHeight="1">
      <c r="A150" s="30">
        <v>140</v>
      </c>
      <c r="B150" s="281" t="s">
        <v>348</v>
      </c>
      <c r="C150" s="271">
        <v>96.1</v>
      </c>
      <c r="D150" s="272">
        <v>95.616666666666674</v>
      </c>
      <c r="E150" s="272">
        <v>94.383333333333354</v>
      </c>
      <c r="F150" s="272">
        <v>92.666666666666686</v>
      </c>
      <c r="G150" s="272">
        <v>91.433333333333366</v>
      </c>
      <c r="H150" s="272">
        <v>97.333333333333343</v>
      </c>
      <c r="I150" s="272">
        <v>98.566666666666663</v>
      </c>
      <c r="J150" s="272">
        <v>100.28333333333333</v>
      </c>
      <c r="K150" s="271">
        <v>96.85</v>
      </c>
      <c r="L150" s="271">
        <v>93.9</v>
      </c>
      <c r="M150" s="271">
        <v>6.0852599999999999</v>
      </c>
      <c r="N150" s="1"/>
      <c r="O150" s="1"/>
    </row>
    <row r="151" spans="1:15" ht="12.75" customHeight="1">
      <c r="A151" s="30">
        <v>141</v>
      </c>
      <c r="B151" s="281" t="s">
        <v>795</v>
      </c>
      <c r="C151" s="271">
        <v>44.5</v>
      </c>
      <c r="D151" s="272">
        <v>44.083333333333336</v>
      </c>
      <c r="E151" s="272">
        <v>43.616666666666674</v>
      </c>
      <c r="F151" s="272">
        <v>42.733333333333341</v>
      </c>
      <c r="G151" s="272">
        <v>42.26666666666668</v>
      </c>
      <c r="H151" s="272">
        <v>44.966666666666669</v>
      </c>
      <c r="I151" s="272">
        <v>45.433333333333323</v>
      </c>
      <c r="J151" s="272">
        <v>46.316666666666663</v>
      </c>
      <c r="K151" s="271">
        <v>44.55</v>
      </c>
      <c r="L151" s="271">
        <v>43.2</v>
      </c>
      <c r="M151" s="271">
        <v>17.351130000000001</v>
      </c>
      <c r="N151" s="1"/>
      <c r="O151" s="1"/>
    </row>
    <row r="152" spans="1:15" ht="12.75" customHeight="1">
      <c r="A152" s="30">
        <v>142</v>
      </c>
      <c r="B152" s="281" t="s">
        <v>349</v>
      </c>
      <c r="C152" s="271">
        <v>693.85</v>
      </c>
      <c r="D152" s="272">
        <v>698.48333333333346</v>
      </c>
      <c r="E152" s="272">
        <v>686.01666666666688</v>
      </c>
      <c r="F152" s="272">
        <v>678.18333333333339</v>
      </c>
      <c r="G152" s="272">
        <v>665.71666666666681</v>
      </c>
      <c r="H152" s="272">
        <v>706.31666666666695</v>
      </c>
      <c r="I152" s="272">
        <v>718.78333333333342</v>
      </c>
      <c r="J152" s="272">
        <v>726.61666666666702</v>
      </c>
      <c r="K152" s="271">
        <v>710.95</v>
      </c>
      <c r="L152" s="271">
        <v>690.65</v>
      </c>
      <c r="M152" s="271">
        <v>0.17360999999999999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1842.55</v>
      </c>
      <c r="D153" s="272">
        <v>1790.9166666666667</v>
      </c>
      <c r="E153" s="272">
        <v>1732.8333333333335</v>
      </c>
      <c r="F153" s="272">
        <v>1623.1166666666668</v>
      </c>
      <c r="G153" s="272">
        <v>1565.0333333333335</v>
      </c>
      <c r="H153" s="272">
        <v>1900.6333333333334</v>
      </c>
      <c r="I153" s="272">
        <v>1958.7166666666669</v>
      </c>
      <c r="J153" s="272">
        <v>2068.4333333333334</v>
      </c>
      <c r="K153" s="271">
        <v>1849</v>
      </c>
      <c r="L153" s="271">
        <v>1681.2</v>
      </c>
      <c r="M153" s="271">
        <v>22.858820000000001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164.25</v>
      </c>
      <c r="D154" s="272">
        <v>163.04999999999998</v>
      </c>
      <c r="E154" s="272">
        <v>160.69999999999996</v>
      </c>
      <c r="F154" s="272">
        <v>157.14999999999998</v>
      </c>
      <c r="G154" s="272">
        <v>154.79999999999995</v>
      </c>
      <c r="H154" s="272">
        <v>166.59999999999997</v>
      </c>
      <c r="I154" s="272">
        <v>168.95</v>
      </c>
      <c r="J154" s="272">
        <v>172.49999999999997</v>
      </c>
      <c r="K154" s="271">
        <v>165.4</v>
      </c>
      <c r="L154" s="271">
        <v>159.5</v>
      </c>
      <c r="M154" s="271">
        <v>61.687060000000002</v>
      </c>
      <c r="N154" s="1"/>
      <c r="O154" s="1"/>
    </row>
    <row r="155" spans="1:15" ht="12.75" customHeight="1">
      <c r="A155" s="30">
        <v>145</v>
      </c>
      <c r="B155" s="281" t="s">
        <v>350</v>
      </c>
      <c r="C155" s="271">
        <v>266</v>
      </c>
      <c r="D155" s="272">
        <v>265.8</v>
      </c>
      <c r="E155" s="272">
        <v>263.20000000000005</v>
      </c>
      <c r="F155" s="272">
        <v>260.40000000000003</v>
      </c>
      <c r="G155" s="272">
        <v>257.80000000000007</v>
      </c>
      <c r="H155" s="272">
        <v>268.60000000000002</v>
      </c>
      <c r="I155" s="272">
        <v>271.20000000000005</v>
      </c>
      <c r="J155" s="272">
        <v>274</v>
      </c>
      <c r="K155" s="271">
        <v>268.39999999999998</v>
      </c>
      <c r="L155" s="271">
        <v>263</v>
      </c>
      <c r="M155" s="271">
        <v>1.0753299999999999</v>
      </c>
      <c r="N155" s="1"/>
      <c r="O155" s="1"/>
    </row>
    <row r="156" spans="1:15" ht="12.75" customHeight="1">
      <c r="A156" s="30">
        <v>146</v>
      </c>
      <c r="B156" s="281" t="s">
        <v>840</v>
      </c>
      <c r="C156" s="271">
        <v>1399.45</v>
      </c>
      <c r="D156" s="272">
        <v>1402.1166666666668</v>
      </c>
      <c r="E156" s="272">
        <v>1390.8333333333335</v>
      </c>
      <c r="F156" s="272">
        <v>1382.2166666666667</v>
      </c>
      <c r="G156" s="272">
        <v>1370.9333333333334</v>
      </c>
      <c r="H156" s="272">
        <v>1410.7333333333336</v>
      </c>
      <c r="I156" s="272">
        <v>1422.0166666666669</v>
      </c>
      <c r="J156" s="272">
        <v>1430.6333333333337</v>
      </c>
      <c r="K156" s="271">
        <v>1413.4</v>
      </c>
      <c r="L156" s="271">
        <v>1393.5</v>
      </c>
      <c r="M156" s="271">
        <v>2.0339900000000002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110.35</v>
      </c>
      <c r="D157" s="272">
        <v>110.43333333333334</v>
      </c>
      <c r="E157" s="272">
        <v>109.36666666666667</v>
      </c>
      <c r="F157" s="272">
        <v>108.38333333333334</v>
      </c>
      <c r="G157" s="272">
        <v>107.31666666666668</v>
      </c>
      <c r="H157" s="272">
        <v>111.41666666666667</v>
      </c>
      <c r="I157" s="272">
        <v>112.48333333333333</v>
      </c>
      <c r="J157" s="272">
        <v>113.46666666666667</v>
      </c>
      <c r="K157" s="271">
        <v>111.5</v>
      </c>
      <c r="L157" s="271">
        <v>109.45</v>
      </c>
      <c r="M157" s="271">
        <v>87.231589999999997</v>
      </c>
      <c r="N157" s="1"/>
      <c r="O157" s="1"/>
    </row>
    <row r="158" spans="1:15" ht="12.75" customHeight="1">
      <c r="A158" s="30">
        <v>148</v>
      </c>
      <c r="B158" s="281" t="s">
        <v>796</v>
      </c>
      <c r="C158" s="271">
        <v>119.45</v>
      </c>
      <c r="D158" s="272">
        <v>118.71666666666665</v>
      </c>
      <c r="E158" s="272">
        <v>116.48333333333331</v>
      </c>
      <c r="F158" s="272">
        <v>113.51666666666665</v>
      </c>
      <c r="G158" s="272">
        <v>111.2833333333333</v>
      </c>
      <c r="H158" s="272">
        <v>121.68333333333331</v>
      </c>
      <c r="I158" s="272">
        <v>123.91666666666666</v>
      </c>
      <c r="J158" s="272">
        <v>126.88333333333331</v>
      </c>
      <c r="K158" s="271">
        <v>120.95</v>
      </c>
      <c r="L158" s="271">
        <v>115.75</v>
      </c>
      <c r="M158" s="271">
        <v>2.6274000000000002</v>
      </c>
      <c r="N158" s="1"/>
      <c r="O158" s="1"/>
    </row>
    <row r="159" spans="1:15" ht="12.75" customHeight="1">
      <c r="A159" s="30">
        <v>149</v>
      </c>
      <c r="B159" s="281" t="s">
        <v>351</v>
      </c>
      <c r="C159" s="271">
        <v>6201.85</v>
      </c>
      <c r="D159" s="272">
        <v>6202.1833333333334</v>
      </c>
      <c r="E159" s="272">
        <v>6125.3666666666668</v>
      </c>
      <c r="F159" s="272">
        <v>6048.8833333333332</v>
      </c>
      <c r="G159" s="272">
        <v>5972.0666666666666</v>
      </c>
      <c r="H159" s="272">
        <v>6278.666666666667</v>
      </c>
      <c r="I159" s="272">
        <v>6355.4833333333345</v>
      </c>
      <c r="J159" s="272">
        <v>6431.9666666666672</v>
      </c>
      <c r="K159" s="271">
        <v>6279</v>
      </c>
      <c r="L159" s="271">
        <v>6125.7</v>
      </c>
      <c r="M159" s="271">
        <v>1.14432</v>
      </c>
      <c r="N159" s="1"/>
      <c r="O159" s="1"/>
    </row>
    <row r="160" spans="1:15" ht="12.75" customHeight="1">
      <c r="A160" s="30">
        <v>150</v>
      </c>
      <c r="B160" s="281" t="s">
        <v>352</v>
      </c>
      <c r="C160" s="271">
        <v>458.8</v>
      </c>
      <c r="D160" s="272">
        <v>453.59999999999997</v>
      </c>
      <c r="E160" s="272">
        <v>442.19999999999993</v>
      </c>
      <c r="F160" s="272">
        <v>425.59999999999997</v>
      </c>
      <c r="G160" s="272">
        <v>414.19999999999993</v>
      </c>
      <c r="H160" s="272">
        <v>470.19999999999993</v>
      </c>
      <c r="I160" s="272">
        <v>481.59999999999991</v>
      </c>
      <c r="J160" s="272">
        <v>498.19999999999993</v>
      </c>
      <c r="K160" s="271">
        <v>465</v>
      </c>
      <c r="L160" s="271">
        <v>437</v>
      </c>
      <c r="M160" s="271">
        <v>8.3370700000000006</v>
      </c>
      <c r="N160" s="1"/>
      <c r="O160" s="1"/>
    </row>
    <row r="161" spans="1:15" ht="12.75" customHeight="1">
      <c r="A161" s="30">
        <v>151</v>
      </c>
      <c r="B161" s="281" t="s">
        <v>353</v>
      </c>
      <c r="C161" s="271">
        <v>144</v>
      </c>
      <c r="D161" s="272">
        <v>144.95000000000002</v>
      </c>
      <c r="E161" s="272">
        <v>142.10000000000002</v>
      </c>
      <c r="F161" s="272">
        <v>140.20000000000002</v>
      </c>
      <c r="G161" s="272">
        <v>137.35000000000002</v>
      </c>
      <c r="H161" s="272">
        <v>146.85000000000002</v>
      </c>
      <c r="I161" s="272">
        <v>149.69999999999999</v>
      </c>
      <c r="J161" s="272">
        <v>151.60000000000002</v>
      </c>
      <c r="K161" s="271">
        <v>147.80000000000001</v>
      </c>
      <c r="L161" s="271">
        <v>143.05000000000001</v>
      </c>
      <c r="M161" s="271">
        <v>12.22673</v>
      </c>
      <c r="N161" s="1"/>
      <c r="O161" s="1"/>
    </row>
    <row r="162" spans="1:15" ht="12.75" customHeight="1">
      <c r="A162" s="30">
        <v>152</v>
      </c>
      <c r="B162" s="281" t="s">
        <v>354</v>
      </c>
      <c r="C162" s="271">
        <v>106.4</v>
      </c>
      <c r="D162" s="272">
        <v>106.40000000000002</v>
      </c>
      <c r="E162" s="272">
        <v>105.15000000000003</v>
      </c>
      <c r="F162" s="272">
        <v>103.90000000000002</v>
      </c>
      <c r="G162" s="272">
        <v>102.65000000000003</v>
      </c>
      <c r="H162" s="272">
        <v>107.65000000000003</v>
      </c>
      <c r="I162" s="272">
        <v>108.9</v>
      </c>
      <c r="J162" s="272">
        <v>110.15000000000003</v>
      </c>
      <c r="K162" s="271">
        <v>107.65</v>
      </c>
      <c r="L162" s="271">
        <v>105.15</v>
      </c>
      <c r="M162" s="271">
        <v>25.651599999999998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292.25</v>
      </c>
      <c r="D163" s="272">
        <v>287.84999999999997</v>
      </c>
      <c r="E163" s="272">
        <v>281.79999999999995</v>
      </c>
      <c r="F163" s="272">
        <v>271.34999999999997</v>
      </c>
      <c r="G163" s="272">
        <v>265.29999999999995</v>
      </c>
      <c r="H163" s="272">
        <v>298.29999999999995</v>
      </c>
      <c r="I163" s="272">
        <v>304.35000000000002</v>
      </c>
      <c r="J163" s="272">
        <v>314.79999999999995</v>
      </c>
      <c r="K163" s="271">
        <v>293.89999999999998</v>
      </c>
      <c r="L163" s="271">
        <v>277.39999999999998</v>
      </c>
      <c r="M163" s="271">
        <v>23.225580000000001</v>
      </c>
      <c r="N163" s="1"/>
      <c r="O163" s="1"/>
    </row>
    <row r="164" spans="1:15" ht="12.75" customHeight="1">
      <c r="A164" s="30">
        <v>154</v>
      </c>
      <c r="B164" s="281" t="s">
        <v>852</v>
      </c>
      <c r="C164" s="271">
        <v>1404.75</v>
      </c>
      <c r="D164" s="272">
        <v>1412.5999999999997</v>
      </c>
      <c r="E164" s="272">
        <v>1392.2499999999993</v>
      </c>
      <c r="F164" s="272">
        <v>1379.7499999999995</v>
      </c>
      <c r="G164" s="272">
        <v>1359.3999999999992</v>
      </c>
      <c r="H164" s="272">
        <v>1425.0999999999995</v>
      </c>
      <c r="I164" s="272">
        <v>1445.4499999999998</v>
      </c>
      <c r="J164" s="272">
        <v>1457.9499999999996</v>
      </c>
      <c r="K164" s="271">
        <v>1432.95</v>
      </c>
      <c r="L164" s="271">
        <v>1400.1</v>
      </c>
      <c r="M164" s="271">
        <v>9.4799999999999995E-2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135.1</v>
      </c>
      <c r="D165" s="272">
        <v>133.85</v>
      </c>
      <c r="E165" s="272">
        <v>132.44999999999999</v>
      </c>
      <c r="F165" s="272">
        <v>129.79999999999998</v>
      </c>
      <c r="G165" s="272">
        <v>128.39999999999998</v>
      </c>
      <c r="H165" s="272">
        <v>136.5</v>
      </c>
      <c r="I165" s="272">
        <v>137.90000000000003</v>
      </c>
      <c r="J165" s="272">
        <v>140.55000000000001</v>
      </c>
      <c r="K165" s="271">
        <v>135.25</v>
      </c>
      <c r="L165" s="271">
        <v>131.19999999999999</v>
      </c>
      <c r="M165" s="271">
        <v>170.26903999999999</v>
      </c>
      <c r="N165" s="1"/>
      <c r="O165" s="1"/>
    </row>
    <row r="166" spans="1:15" ht="12.75" customHeight="1">
      <c r="A166" s="30">
        <v>156</v>
      </c>
      <c r="B166" s="281" t="s">
        <v>356</v>
      </c>
      <c r="C166" s="271">
        <v>1578.3</v>
      </c>
      <c r="D166" s="272">
        <v>1585.4333333333334</v>
      </c>
      <c r="E166" s="272">
        <v>1560.8666666666668</v>
      </c>
      <c r="F166" s="272">
        <v>1543.4333333333334</v>
      </c>
      <c r="G166" s="272">
        <v>1518.8666666666668</v>
      </c>
      <c r="H166" s="272">
        <v>1602.8666666666668</v>
      </c>
      <c r="I166" s="272">
        <v>1627.4333333333334</v>
      </c>
      <c r="J166" s="272">
        <v>1644.8666666666668</v>
      </c>
      <c r="K166" s="271">
        <v>1610</v>
      </c>
      <c r="L166" s="271">
        <v>1568</v>
      </c>
      <c r="M166" s="271">
        <v>0.49954999999999999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35</v>
      </c>
      <c r="D167" s="272">
        <v>34.85</v>
      </c>
      <c r="E167" s="272">
        <v>34.550000000000004</v>
      </c>
      <c r="F167" s="272">
        <v>34.1</v>
      </c>
      <c r="G167" s="272">
        <v>33.800000000000004</v>
      </c>
      <c r="H167" s="272">
        <v>35.300000000000004</v>
      </c>
      <c r="I167" s="272">
        <v>35.6</v>
      </c>
      <c r="J167" s="272">
        <v>36.050000000000004</v>
      </c>
      <c r="K167" s="271">
        <v>35.15</v>
      </c>
      <c r="L167" s="271">
        <v>34.4</v>
      </c>
      <c r="M167" s="271">
        <v>42.957180000000001</v>
      </c>
      <c r="N167" s="1"/>
      <c r="O167" s="1"/>
    </row>
    <row r="168" spans="1:15" ht="12.75" customHeight="1">
      <c r="A168" s="30">
        <v>158</v>
      </c>
      <c r="B168" s="281" t="s">
        <v>357</v>
      </c>
      <c r="C168" s="271">
        <v>3226</v>
      </c>
      <c r="D168" s="272">
        <v>3227</v>
      </c>
      <c r="E168" s="272">
        <v>3199</v>
      </c>
      <c r="F168" s="272">
        <v>3172</v>
      </c>
      <c r="G168" s="272">
        <v>3144</v>
      </c>
      <c r="H168" s="272">
        <v>3254</v>
      </c>
      <c r="I168" s="272">
        <v>3282</v>
      </c>
      <c r="J168" s="272">
        <v>3309</v>
      </c>
      <c r="K168" s="271">
        <v>3255</v>
      </c>
      <c r="L168" s="271">
        <v>3200</v>
      </c>
      <c r="M168" s="271">
        <v>0.16694000000000001</v>
      </c>
      <c r="N168" s="1"/>
      <c r="O168" s="1"/>
    </row>
    <row r="169" spans="1:15" ht="12.75" customHeight="1">
      <c r="A169" s="30">
        <v>159</v>
      </c>
      <c r="B169" s="281" t="s">
        <v>358</v>
      </c>
      <c r="C169" s="271">
        <v>3084.95</v>
      </c>
      <c r="D169" s="272">
        <v>3088.1333333333332</v>
      </c>
      <c r="E169" s="272">
        <v>3060.6666666666665</v>
      </c>
      <c r="F169" s="272">
        <v>3036.3833333333332</v>
      </c>
      <c r="G169" s="272">
        <v>3008.9166666666665</v>
      </c>
      <c r="H169" s="272">
        <v>3112.4166666666665</v>
      </c>
      <c r="I169" s="272">
        <v>3139.8833333333337</v>
      </c>
      <c r="J169" s="272">
        <v>3164.1666666666665</v>
      </c>
      <c r="K169" s="271">
        <v>3115.6</v>
      </c>
      <c r="L169" s="271">
        <v>3063.85</v>
      </c>
      <c r="M169" s="271">
        <v>0.19411</v>
      </c>
      <c r="N169" s="1"/>
      <c r="O169" s="1"/>
    </row>
    <row r="170" spans="1:15" ht="12.75" customHeight="1">
      <c r="A170" s="30">
        <v>160</v>
      </c>
      <c r="B170" s="281" t="s">
        <v>359</v>
      </c>
      <c r="C170" s="271">
        <v>122.45</v>
      </c>
      <c r="D170" s="272">
        <v>121.81666666666666</v>
      </c>
      <c r="E170" s="272">
        <v>119.83333333333333</v>
      </c>
      <c r="F170" s="272">
        <v>117.21666666666667</v>
      </c>
      <c r="G170" s="272">
        <v>115.23333333333333</v>
      </c>
      <c r="H170" s="272">
        <v>124.43333333333332</v>
      </c>
      <c r="I170" s="272">
        <v>126.41666666666667</v>
      </c>
      <c r="J170" s="272">
        <v>129.0333333333333</v>
      </c>
      <c r="K170" s="271">
        <v>123.8</v>
      </c>
      <c r="L170" s="271">
        <v>119.2</v>
      </c>
      <c r="M170" s="271">
        <v>3.4240699999999999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2338.15</v>
      </c>
      <c r="D171" s="272">
        <v>2350.9333333333329</v>
      </c>
      <c r="E171" s="272">
        <v>2321.8666666666659</v>
      </c>
      <c r="F171" s="272">
        <v>2305.583333333333</v>
      </c>
      <c r="G171" s="272">
        <v>2276.516666666666</v>
      </c>
      <c r="H171" s="272">
        <v>2367.2166666666658</v>
      </c>
      <c r="I171" s="272">
        <v>2396.2833333333324</v>
      </c>
      <c r="J171" s="272">
        <v>2412.5666666666657</v>
      </c>
      <c r="K171" s="271">
        <v>2380</v>
      </c>
      <c r="L171" s="271">
        <v>2334.65</v>
      </c>
      <c r="M171" s="271">
        <v>0.97696000000000005</v>
      </c>
      <c r="N171" s="1"/>
      <c r="O171" s="1"/>
    </row>
    <row r="172" spans="1:15" ht="12.75" customHeight="1">
      <c r="A172" s="30">
        <v>162</v>
      </c>
      <c r="B172" s="281" t="s">
        <v>360</v>
      </c>
      <c r="C172" s="271">
        <v>1450</v>
      </c>
      <c r="D172" s="272">
        <v>1446.6666666666667</v>
      </c>
      <c r="E172" s="272">
        <v>1438.3333333333335</v>
      </c>
      <c r="F172" s="272">
        <v>1426.6666666666667</v>
      </c>
      <c r="G172" s="272">
        <v>1418.3333333333335</v>
      </c>
      <c r="H172" s="272">
        <v>1458.3333333333335</v>
      </c>
      <c r="I172" s="272">
        <v>1466.666666666667</v>
      </c>
      <c r="J172" s="272">
        <v>1478.3333333333335</v>
      </c>
      <c r="K172" s="271">
        <v>1455</v>
      </c>
      <c r="L172" s="271">
        <v>1435</v>
      </c>
      <c r="M172" s="271">
        <v>1.0293600000000001</v>
      </c>
      <c r="N172" s="1"/>
      <c r="O172" s="1"/>
    </row>
    <row r="173" spans="1:15" ht="12.75" customHeight="1">
      <c r="A173" s="30">
        <v>163</v>
      </c>
      <c r="B173" s="281" t="s">
        <v>853</v>
      </c>
      <c r="C173" s="271">
        <v>441.2</v>
      </c>
      <c r="D173" s="272">
        <v>441.40000000000003</v>
      </c>
      <c r="E173" s="272">
        <v>437.80000000000007</v>
      </c>
      <c r="F173" s="272">
        <v>434.40000000000003</v>
      </c>
      <c r="G173" s="272">
        <v>430.80000000000007</v>
      </c>
      <c r="H173" s="272">
        <v>444.80000000000007</v>
      </c>
      <c r="I173" s="272">
        <v>448.40000000000009</v>
      </c>
      <c r="J173" s="272">
        <v>451.80000000000007</v>
      </c>
      <c r="K173" s="271">
        <v>445</v>
      </c>
      <c r="L173" s="271">
        <v>438</v>
      </c>
      <c r="M173" s="271">
        <v>0.35531000000000001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389.25</v>
      </c>
      <c r="D174" s="272">
        <v>388.73333333333335</v>
      </c>
      <c r="E174" s="272">
        <v>385.26666666666671</v>
      </c>
      <c r="F174" s="272">
        <v>381.28333333333336</v>
      </c>
      <c r="G174" s="272">
        <v>377.81666666666672</v>
      </c>
      <c r="H174" s="272">
        <v>392.7166666666667</v>
      </c>
      <c r="I174" s="272">
        <v>396.18333333333339</v>
      </c>
      <c r="J174" s="272">
        <v>400.16666666666669</v>
      </c>
      <c r="K174" s="271">
        <v>392.2</v>
      </c>
      <c r="L174" s="271">
        <v>384.75</v>
      </c>
      <c r="M174" s="271">
        <v>7.6534199999999997</v>
      </c>
      <c r="N174" s="1"/>
      <c r="O174" s="1"/>
    </row>
    <row r="175" spans="1:15" ht="12.75" customHeight="1">
      <c r="A175" s="30">
        <v>165</v>
      </c>
      <c r="B175" s="281" t="s">
        <v>854</v>
      </c>
      <c r="C175" s="271">
        <v>1105.3</v>
      </c>
      <c r="D175" s="272">
        <v>1102.3333333333333</v>
      </c>
      <c r="E175" s="272">
        <v>1086.7666666666664</v>
      </c>
      <c r="F175" s="272">
        <v>1068.2333333333331</v>
      </c>
      <c r="G175" s="272">
        <v>1052.6666666666663</v>
      </c>
      <c r="H175" s="272">
        <v>1120.8666666666666</v>
      </c>
      <c r="I175" s="272">
        <v>1136.4333333333336</v>
      </c>
      <c r="J175" s="272">
        <v>1154.9666666666667</v>
      </c>
      <c r="K175" s="271">
        <v>1117.9000000000001</v>
      </c>
      <c r="L175" s="271">
        <v>1083.8</v>
      </c>
      <c r="M175" s="271">
        <v>0.38862000000000002</v>
      </c>
      <c r="N175" s="1"/>
      <c r="O175" s="1"/>
    </row>
    <row r="176" spans="1:15" ht="12.75" customHeight="1">
      <c r="A176" s="30">
        <v>166</v>
      </c>
      <c r="B176" s="281" t="s">
        <v>361</v>
      </c>
      <c r="C176" s="271">
        <v>1176.3</v>
      </c>
      <c r="D176" s="272">
        <v>1176.6833333333334</v>
      </c>
      <c r="E176" s="272">
        <v>1162.1666666666667</v>
      </c>
      <c r="F176" s="272">
        <v>1148.0333333333333</v>
      </c>
      <c r="G176" s="272">
        <v>1133.5166666666667</v>
      </c>
      <c r="H176" s="272">
        <v>1190.8166666666668</v>
      </c>
      <c r="I176" s="272">
        <v>1205.3333333333333</v>
      </c>
      <c r="J176" s="272">
        <v>1219.4666666666669</v>
      </c>
      <c r="K176" s="271">
        <v>1191.2</v>
      </c>
      <c r="L176" s="271">
        <v>1162.55</v>
      </c>
      <c r="M176" s="271">
        <v>0.39301000000000003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508.8</v>
      </c>
      <c r="D177" s="272">
        <v>508.59999999999997</v>
      </c>
      <c r="E177" s="272">
        <v>505.19999999999993</v>
      </c>
      <c r="F177" s="272">
        <v>501.59999999999997</v>
      </c>
      <c r="G177" s="272">
        <v>498.19999999999993</v>
      </c>
      <c r="H177" s="272">
        <v>512.19999999999993</v>
      </c>
      <c r="I177" s="272">
        <v>515.59999999999991</v>
      </c>
      <c r="J177" s="272">
        <v>519.19999999999993</v>
      </c>
      <c r="K177" s="271">
        <v>512</v>
      </c>
      <c r="L177" s="271">
        <v>505</v>
      </c>
      <c r="M177" s="271">
        <v>0.98434999999999995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889.85</v>
      </c>
      <c r="D178" s="272">
        <v>901.15000000000009</v>
      </c>
      <c r="E178" s="272">
        <v>864.35000000000014</v>
      </c>
      <c r="F178" s="272">
        <v>838.85</v>
      </c>
      <c r="G178" s="272">
        <v>802.05000000000007</v>
      </c>
      <c r="H178" s="272">
        <v>926.6500000000002</v>
      </c>
      <c r="I178" s="272">
        <v>963.45000000000016</v>
      </c>
      <c r="J178" s="272">
        <v>988.95000000000027</v>
      </c>
      <c r="K178" s="271">
        <v>937.95</v>
      </c>
      <c r="L178" s="271">
        <v>875.65</v>
      </c>
      <c r="M178" s="271">
        <v>82.846680000000006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483.75</v>
      </c>
      <c r="D179" s="272">
        <v>480.25</v>
      </c>
      <c r="E179" s="272">
        <v>471.65</v>
      </c>
      <c r="F179" s="272">
        <v>459.54999999999995</v>
      </c>
      <c r="G179" s="272">
        <v>450.94999999999993</v>
      </c>
      <c r="H179" s="272">
        <v>492.35</v>
      </c>
      <c r="I179" s="272">
        <v>500.95000000000005</v>
      </c>
      <c r="J179" s="272">
        <v>513.05000000000007</v>
      </c>
      <c r="K179" s="271">
        <v>488.85</v>
      </c>
      <c r="L179" s="271">
        <v>468.15</v>
      </c>
      <c r="M179" s="271">
        <v>4.3612099999999998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1363.1</v>
      </c>
      <c r="D180" s="272">
        <v>1363.4666666666667</v>
      </c>
      <c r="E180" s="272">
        <v>1350.9833333333333</v>
      </c>
      <c r="F180" s="272">
        <v>1338.8666666666666</v>
      </c>
      <c r="G180" s="272">
        <v>1326.3833333333332</v>
      </c>
      <c r="H180" s="272">
        <v>1375.5833333333335</v>
      </c>
      <c r="I180" s="272">
        <v>1388.0666666666671</v>
      </c>
      <c r="J180" s="272">
        <v>1400.1833333333336</v>
      </c>
      <c r="K180" s="271">
        <v>1375.95</v>
      </c>
      <c r="L180" s="271">
        <v>1351.35</v>
      </c>
      <c r="M180" s="271">
        <v>5.92117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316.25</v>
      </c>
      <c r="D181" s="272">
        <v>315.65000000000003</v>
      </c>
      <c r="E181" s="272">
        <v>311.40000000000009</v>
      </c>
      <c r="F181" s="272">
        <v>306.55000000000007</v>
      </c>
      <c r="G181" s="272">
        <v>302.30000000000013</v>
      </c>
      <c r="H181" s="272">
        <v>320.50000000000006</v>
      </c>
      <c r="I181" s="272">
        <v>324.74999999999994</v>
      </c>
      <c r="J181" s="272">
        <v>329.6</v>
      </c>
      <c r="K181" s="271">
        <v>319.89999999999998</v>
      </c>
      <c r="L181" s="271">
        <v>310.8</v>
      </c>
      <c r="M181" s="271">
        <v>22.32414</v>
      </c>
      <c r="N181" s="1"/>
      <c r="O181" s="1"/>
    </row>
    <row r="182" spans="1:15" ht="12.75" customHeight="1">
      <c r="A182" s="30">
        <v>172</v>
      </c>
      <c r="B182" s="281" t="s">
        <v>362</v>
      </c>
      <c r="C182" s="271">
        <v>410.25</v>
      </c>
      <c r="D182" s="272">
        <v>406.75</v>
      </c>
      <c r="E182" s="272">
        <v>401.1</v>
      </c>
      <c r="F182" s="272">
        <v>391.95000000000005</v>
      </c>
      <c r="G182" s="272">
        <v>386.30000000000007</v>
      </c>
      <c r="H182" s="272">
        <v>415.9</v>
      </c>
      <c r="I182" s="272">
        <v>421.54999999999995</v>
      </c>
      <c r="J182" s="272">
        <v>430.69999999999993</v>
      </c>
      <c r="K182" s="271">
        <v>412.4</v>
      </c>
      <c r="L182" s="271">
        <v>397.6</v>
      </c>
      <c r="M182" s="271">
        <v>6.5058100000000003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1591.55</v>
      </c>
      <c r="D183" s="272">
        <v>1589.6833333333332</v>
      </c>
      <c r="E183" s="272">
        <v>1544.5166666666664</v>
      </c>
      <c r="F183" s="272">
        <v>1497.4833333333333</v>
      </c>
      <c r="G183" s="272">
        <v>1452.3166666666666</v>
      </c>
      <c r="H183" s="272">
        <v>1636.7166666666662</v>
      </c>
      <c r="I183" s="272">
        <v>1681.8833333333328</v>
      </c>
      <c r="J183" s="272">
        <v>1728.9166666666661</v>
      </c>
      <c r="K183" s="271">
        <v>1634.85</v>
      </c>
      <c r="L183" s="271">
        <v>1542.65</v>
      </c>
      <c r="M183" s="271">
        <v>14.25869</v>
      </c>
      <c r="N183" s="1"/>
      <c r="O183" s="1"/>
    </row>
    <row r="184" spans="1:15" ht="12.75" customHeight="1">
      <c r="A184" s="30">
        <v>174</v>
      </c>
      <c r="B184" s="281" t="s">
        <v>363</v>
      </c>
      <c r="C184" s="271">
        <v>511.75</v>
      </c>
      <c r="D184" s="272">
        <v>515.58333333333337</v>
      </c>
      <c r="E184" s="272">
        <v>504.16666666666674</v>
      </c>
      <c r="F184" s="272">
        <v>496.58333333333337</v>
      </c>
      <c r="G184" s="272">
        <v>485.16666666666674</v>
      </c>
      <c r="H184" s="272">
        <v>523.16666666666674</v>
      </c>
      <c r="I184" s="272">
        <v>534.58333333333348</v>
      </c>
      <c r="J184" s="272">
        <v>542.16666666666674</v>
      </c>
      <c r="K184" s="271">
        <v>527</v>
      </c>
      <c r="L184" s="271">
        <v>508</v>
      </c>
      <c r="M184" s="271">
        <v>4.8254299999999999</v>
      </c>
      <c r="N184" s="1"/>
      <c r="O184" s="1"/>
    </row>
    <row r="185" spans="1:15" ht="12.75" customHeight="1">
      <c r="A185" s="30">
        <v>175</v>
      </c>
      <c r="B185" s="281" t="s">
        <v>365</v>
      </c>
      <c r="C185" s="271">
        <v>2057.65</v>
      </c>
      <c r="D185" s="272">
        <v>2048.65</v>
      </c>
      <c r="E185" s="272">
        <v>2010.5</v>
      </c>
      <c r="F185" s="272">
        <v>1963.35</v>
      </c>
      <c r="G185" s="272">
        <v>1925.1999999999998</v>
      </c>
      <c r="H185" s="272">
        <v>2095.8000000000002</v>
      </c>
      <c r="I185" s="272">
        <v>2133.9500000000007</v>
      </c>
      <c r="J185" s="272">
        <v>2181.1000000000004</v>
      </c>
      <c r="K185" s="271">
        <v>2086.8000000000002</v>
      </c>
      <c r="L185" s="271">
        <v>2001.5</v>
      </c>
      <c r="M185" s="271">
        <v>1.75227</v>
      </c>
      <c r="N185" s="1"/>
      <c r="O185" s="1"/>
    </row>
    <row r="186" spans="1:15" ht="12.75" customHeight="1">
      <c r="A186" s="30">
        <v>176</v>
      </c>
      <c r="B186" s="281" t="s">
        <v>366</v>
      </c>
      <c r="C186" s="271">
        <v>846.2</v>
      </c>
      <c r="D186" s="272">
        <v>831.51666666666677</v>
      </c>
      <c r="E186" s="272">
        <v>781.53333333333353</v>
      </c>
      <c r="F186" s="272">
        <v>716.86666666666679</v>
      </c>
      <c r="G186" s="272">
        <v>666.88333333333355</v>
      </c>
      <c r="H186" s="272">
        <v>896.18333333333351</v>
      </c>
      <c r="I186" s="272">
        <v>946.16666666666686</v>
      </c>
      <c r="J186" s="272">
        <v>1010.8333333333335</v>
      </c>
      <c r="K186" s="271">
        <v>881.5</v>
      </c>
      <c r="L186" s="271">
        <v>766.85</v>
      </c>
      <c r="M186" s="271">
        <v>15.543799999999999</v>
      </c>
      <c r="N186" s="1"/>
      <c r="O186" s="1"/>
    </row>
    <row r="187" spans="1:15" ht="12.75" customHeight="1">
      <c r="A187" s="30">
        <v>177</v>
      </c>
      <c r="B187" s="281" t="s">
        <v>367</v>
      </c>
      <c r="C187" s="271">
        <v>288.85000000000002</v>
      </c>
      <c r="D187" s="272">
        <v>290.61666666666667</v>
      </c>
      <c r="E187" s="272">
        <v>282.23333333333335</v>
      </c>
      <c r="F187" s="272">
        <v>275.61666666666667</v>
      </c>
      <c r="G187" s="272">
        <v>267.23333333333335</v>
      </c>
      <c r="H187" s="272">
        <v>297.23333333333335</v>
      </c>
      <c r="I187" s="272">
        <v>305.61666666666667</v>
      </c>
      <c r="J187" s="272">
        <v>312.23333333333335</v>
      </c>
      <c r="K187" s="271">
        <v>299</v>
      </c>
      <c r="L187" s="271">
        <v>284</v>
      </c>
      <c r="M187" s="271">
        <v>4.2341199999999999</v>
      </c>
      <c r="N187" s="1"/>
      <c r="O187" s="1"/>
    </row>
    <row r="188" spans="1:15" ht="12.75" customHeight="1">
      <c r="A188" s="30">
        <v>178</v>
      </c>
      <c r="B188" s="281" t="s">
        <v>368</v>
      </c>
      <c r="C188" s="271">
        <v>3635.1</v>
      </c>
      <c r="D188" s="272">
        <v>3636.3666666666668</v>
      </c>
      <c r="E188" s="272">
        <v>3587.7333333333336</v>
      </c>
      <c r="F188" s="272">
        <v>3540.3666666666668</v>
      </c>
      <c r="G188" s="272">
        <v>3491.7333333333336</v>
      </c>
      <c r="H188" s="272">
        <v>3683.7333333333336</v>
      </c>
      <c r="I188" s="272">
        <v>3732.3666666666668</v>
      </c>
      <c r="J188" s="272">
        <v>3779.7333333333336</v>
      </c>
      <c r="K188" s="271">
        <v>3685</v>
      </c>
      <c r="L188" s="271">
        <v>3589</v>
      </c>
      <c r="M188" s="271">
        <v>1.58955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483.15</v>
      </c>
      <c r="D189" s="272">
        <v>480.5333333333333</v>
      </c>
      <c r="E189" s="272">
        <v>476.61666666666662</v>
      </c>
      <c r="F189" s="272">
        <v>470.08333333333331</v>
      </c>
      <c r="G189" s="272">
        <v>466.16666666666663</v>
      </c>
      <c r="H189" s="272">
        <v>487.06666666666661</v>
      </c>
      <c r="I189" s="272">
        <v>490.98333333333335</v>
      </c>
      <c r="J189" s="272">
        <v>497.51666666666659</v>
      </c>
      <c r="K189" s="271">
        <v>484.45</v>
      </c>
      <c r="L189" s="271">
        <v>474</v>
      </c>
      <c r="M189" s="271">
        <v>12.450710000000001</v>
      </c>
      <c r="N189" s="1"/>
      <c r="O189" s="1"/>
    </row>
    <row r="190" spans="1:15" ht="12.75" customHeight="1">
      <c r="A190" s="30">
        <v>180</v>
      </c>
      <c r="B190" s="281" t="s">
        <v>369</v>
      </c>
      <c r="C190" s="271">
        <v>761.25</v>
      </c>
      <c r="D190" s="272">
        <v>759.29999999999984</v>
      </c>
      <c r="E190" s="272">
        <v>752.99999999999966</v>
      </c>
      <c r="F190" s="272">
        <v>744.74999999999977</v>
      </c>
      <c r="G190" s="272">
        <v>738.44999999999959</v>
      </c>
      <c r="H190" s="272">
        <v>767.54999999999973</v>
      </c>
      <c r="I190" s="272">
        <v>773.84999999999991</v>
      </c>
      <c r="J190" s="272">
        <v>782.0999999999998</v>
      </c>
      <c r="K190" s="271">
        <v>765.6</v>
      </c>
      <c r="L190" s="271">
        <v>751.05</v>
      </c>
      <c r="M190" s="271">
        <v>8.6497600000000006</v>
      </c>
      <c r="N190" s="1"/>
      <c r="O190" s="1"/>
    </row>
    <row r="191" spans="1:15" ht="12.75" customHeight="1">
      <c r="A191" s="30">
        <v>181</v>
      </c>
      <c r="B191" s="281" t="s">
        <v>370</v>
      </c>
      <c r="C191" s="271">
        <v>83.65</v>
      </c>
      <c r="D191" s="272">
        <v>83.7</v>
      </c>
      <c r="E191" s="272">
        <v>82.5</v>
      </c>
      <c r="F191" s="272">
        <v>81.349999999999994</v>
      </c>
      <c r="G191" s="272">
        <v>80.149999999999991</v>
      </c>
      <c r="H191" s="272">
        <v>84.850000000000009</v>
      </c>
      <c r="I191" s="272">
        <v>86.050000000000026</v>
      </c>
      <c r="J191" s="272">
        <v>87.200000000000017</v>
      </c>
      <c r="K191" s="271">
        <v>84.9</v>
      </c>
      <c r="L191" s="271">
        <v>82.55</v>
      </c>
      <c r="M191" s="271">
        <v>3.42096</v>
      </c>
      <c r="N191" s="1"/>
      <c r="O191" s="1"/>
    </row>
    <row r="192" spans="1:15" ht="12.75" customHeight="1">
      <c r="A192" s="30">
        <v>182</v>
      </c>
      <c r="B192" s="281" t="s">
        <v>371</v>
      </c>
      <c r="C192" s="271">
        <v>161.85</v>
      </c>
      <c r="D192" s="272">
        <v>161.65</v>
      </c>
      <c r="E192" s="272">
        <v>159.95000000000002</v>
      </c>
      <c r="F192" s="272">
        <v>158.05000000000001</v>
      </c>
      <c r="G192" s="272">
        <v>156.35000000000002</v>
      </c>
      <c r="H192" s="272">
        <v>163.55000000000001</v>
      </c>
      <c r="I192" s="272">
        <v>165.25</v>
      </c>
      <c r="J192" s="272">
        <v>167.15</v>
      </c>
      <c r="K192" s="271">
        <v>163.35</v>
      </c>
      <c r="L192" s="271">
        <v>159.75</v>
      </c>
      <c r="M192" s="271">
        <v>17.143609999999999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246.75</v>
      </c>
      <c r="D193" s="272">
        <v>247.45000000000002</v>
      </c>
      <c r="E193" s="272">
        <v>243.30000000000004</v>
      </c>
      <c r="F193" s="272">
        <v>239.85000000000002</v>
      </c>
      <c r="G193" s="272">
        <v>235.70000000000005</v>
      </c>
      <c r="H193" s="272">
        <v>250.90000000000003</v>
      </c>
      <c r="I193" s="272">
        <v>255.05</v>
      </c>
      <c r="J193" s="272">
        <v>258.5</v>
      </c>
      <c r="K193" s="271">
        <v>251.6</v>
      </c>
      <c r="L193" s="271">
        <v>244</v>
      </c>
      <c r="M193" s="271">
        <v>10.565340000000001</v>
      </c>
      <c r="N193" s="1"/>
      <c r="O193" s="1"/>
    </row>
    <row r="194" spans="1:15" ht="12.75" customHeight="1">
      <c r="A194" s="30">
        <v>184</v>
      </c>
      <c r="B194" s="281" t="s">
        <v>373</v>
      </c>
      <c r="C194" s="271">
        <v>1311.95</v>
      </c>
      <c r="D194" s="272">
        <v>1309.5166666666667</v>
      </c>
      <c r="E194" s="272">
        <v>1289.0333333333333</v>
      </c>
      <c r="F194" s="272">
        <v>1266.1166666666666</v>
      </c>
      <c r="G194" s="272">
        <v>1245.6333333333332</v>
      </c>
      <c r="H194" s="272">
        <v>1332.4333333333334</v>
      </c>
      <c r="I194" s="272">
        <v>1352.9166666666665</v>
      </c>
      <c r="J194" s="272">
        <v>1375.8333333333335</v>
      </c>
      <c r="K194" s="271">
        <v>1330</v>
      </c>
      <c r="L194" s="271">
        <v>1286.5999999999999</v>
      </c>
      <c r="M194" s="271">
        <v>3.1999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958.2</v>
      </c>
      <c r="D195" s="272">
        <v>959.94999999999993</v>
      </c>
      <c r="E195" s="272">
        <v>950.89999999999986</v>
      </c>
      <c r="F195" s="272">
        <v>943.59999999999991</v>
      </c>
      <c r="G195" s="272">
        <v>934.54999999999984</v>
      </c>
      <c r="H195" s="272">
        <v>967.24999999999989</v>
      </c>
      <c r="I195" s="272">
        <v>976.29999999999984</v>
      </c>
      <c r="J195" s="272">
        <v>983.59999999999991</v>
      </c>
      <c r="K195" s="271">
        <v>969</v>
      </c>
      <c r="L195" s="271">
        <v>952.65</v>
      </c>
      <c r="M195" s="271">
        <v>27.848610000000001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2181.35</v>
      </c>
      <c r="D196" s="272">
        <v>2111.9</v>
      </c>
      <c r="E196" s="272">
        <v>2004.9500000000003</v>
      </c>
      <c r="F196" s="272">
        <v>1828.5500000000002</v>
      </c>
      <c r="G196" s="272">
        <v>1721.6000000000004</v>
      </c>
      <c r="H196" s="272">
        <v>2288.3000000000002</v>
      </c>
      <c r="I196" s="272">
        <v>2395.25</v>
      </c>
      <c r="J196" s="272">
        <v>2571.65</v>
      </c>
      <c r="K196" s="271">
        <v>2218.85</v>
      </c>
      <c r="L196" s="271">
        <v>1935.5</v>
      </c>
      <c r="M196" s="271">
        <v>54.610439999999997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1502.15</v>
      </c>
      <c r="D197" s="272">
        <v>1499.5666666666666</v>
      </c>
      <c r="E197" s="272">
        <v>1490.6333333333332</v>
      </c>
      <c r="F197" s="272">
        <v>1479.1166666666666</v>
      </c>
      <c r="G197" s="272">
        <v>1470.1833333333332</v>
      </c>
      <c r="H197" s="272">
        <v>1511.0833333333333</v>
      </c>
      <c r="I197" s="272">
        <v>1520.0166666666667</v>
      </c>
      <c r="J197" s="272">
        <v>1531.5333333333333</v>
      </c>
      <c r="K197" s="271">
        <v>1508.5</v>
      </c>
      <c r="L197" s="271">
        <v>1488.05</v>
      </c>
      <c r="M197" s="271">
        <v>62.818779999999997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570.6</v>
      </c>
      <c r="D198" s="272">
        <v>563.16666666666663</v>
      </c>
      <c r="E198" s="272">
        <v>553.43333333333328</v>
      </c>
      <c r="F198" s="272">
        <v>536.26666666666665</v>
      </c>
      <c r="G198" s="272">
        <v>526.5333333333333</v>
      </c>
      <c r="H198" s="272">
        <v>580.33333333333326</v>
      </c>
      <c r="I198" s="272">
        <v>590.06666666666661</v>
      </c>
      <c r="J198" s="272">
        <v>607.23333333333323</v>
      </c>
      <c r="K198" s="271">
        <v>572.9</v>
      </c>
      <c r="L198" s="271">
        <v>546</v>
      </c>
      <c r="M198" s="271">
        <v>97.809950000000001</v>
      </c>
      <c r="N198" s="1"/>
      <c r="O198" s="1"/>
    </row>
    <row r="199" spans="1:15" ht="12.75" customHeight="1">
      <c r="A199" s="30">
        <v>189</v>
      </c>
      <c r="B199" s="281" t="s">
        <v>374</v>
      </c>
      <c r="C199" s="271">
        <v>74.25</v>
      </c>
      <c r="D199" s="272">
        <v>74.600000000000009</v>
      </c>
      <c r="E199" s="272">
        <v>73.40000000000002</v>
      </c>
      <c r="F199" s="272">
        <v>72.550000000000011</v>
      </c>
      <c r="G199" s="272">
        <v>71.350000000000023</v>
      </c>
      <c r="H199" s="272">
        <v>75.450000000000017</v>
      </c>
      <c r="I199" s="272">
        <v>76.650000000000006</v>
      </c>
      <c r="J199" s="272">
        <v>77.500000000000014</v>
      </c>
      <c r="K199" s="271">
        <v>75.8</v>
      </c>
      <c r="L199" s="271">
        <v>73.75</v>
      </c>
      <c r="M199" s="271">
        <v>48.969110000000001</v>
      </c>
      <c r="N199" s="1"/>
      <c r="O199" s="1"/>
    </row>
    <row r="200" spans="1:15" ht="12.75" customHeight="1">
      <c r="A200" s="30">
        <v>190</v>
      </c>
      <c r="B200" s="281" t="s">
        <v>855</v>
      </c>
      <c r="C200" s="271">
        <v>3534.25</v>
      </c>
      <c r="D200" s="272">
        <v>3545.5166666666664</v>
      </c>
      <c r="E200" s="272">
        <v>3511.1333333333328</v>
      </c>
      <c r="F200" s="272">
        <v>3488.0166666666664</v>
      </c>
      <c r="G200" s="272">
        <v>3453.6333333333328</v>
      </c>
      <c r="H200" s="272">
        <v>3568.6333333333328</v>
      </c>
      <c r="I200" s="272">
        <v>3603.016666666666</v>
      </c>
      <c r="J200" s="272">
        <v>3626.1333333333328</v>
      </c>
      <c r="K200" s="271">
        <v>3579.9</v>
      </c>
      <c r="L200" s="271">
        <v>3522.4</v>
      </c>
      <c r="M200" s="271">
        <v>0.10545</v>
      </c>
      <c r="N200" s="1"/>
      <c r="O200" s="1"/>
    </row>
    <row r="201" spans="1:15" ht="12.75" customHeight="1">
      <c r="A201" s="30">
        <v>191</v>
      </c>
      <c r="B201" s="281" t="s">
        <v>375</v>
      </c>
      <c r="C201" s="271">
        <v>1000.05</v>
      </c>
      <c r="D201" s="272">
        <v>999.7166666666667</v>
      </c>
      <c r="E201" s="272">
        <v>985.33333333333337</v>
      </c>
      <c r="F201" s="272">
        <v>970.61666666666667</v>
      </c>
      <c r="G201" s="272">
        <v>956.23333333333335</v>
      </c>
      <c r="H201" s="272">
        <v>1014.4333333333334</v>
      </c>
      <c r="I201" s="272">
        <v>1028.8166666666666</v>
      </c>
      <c r="J201" s="272">
        <v>1043.5333333333333</v>
      </c>
      <c r="K201" s="271">
        <v>1014.1</v>
      </c>
      <c r="L201" s="271">
        <v>985</v>
      </c>
      <c r="M201" s="271">
        <v>4.9985400000000002</v>
      </c>
      <c r="N201" s="1"/>
      <c r="O201" s="1"/>
    </row>
    <row r="202" spans="1:15" ht="12.75" customHeight="1">
      <c r="A202" s="30">
        <v>192</v>
      </c>
      <c r="B202" s="281" t="s">
        <v>797</v>
      </c>
      <c r="C202" s="271">
        <v>17</v>
      </c>
      <c r="D202" s="272">
        <v>17.066666666666666</v>
      </c>
      <c r="E202" s="272">
        <v>16.883333333333333</v>
      </c>
      <c r="F202" s="272">
        <v>16.766666666666666</v>
      </c>
      <c r="G202" s="272">
        <v>16.583333333333332</v>
      </c>
      <c r="H202" s="272">
        <v>17.183333333333334</v>
      </c>
      <c r="I202" s="272">
        <v>17.366666666666664</v>
      </c>
      <c r="J202" s="272">
        <v>17.483333333333334</v>
      </c>
      <c r="K202" s="271">
        <v>17.25</v>
      </c>
      <c r="L202" s="271">
        <v>16.95</v>
      </c>
      <c r="M202" s="271">
        <v>25.116959999999999</v>
      </c>
      <c r="N202" s="1"/>
      <c r="O202" s="1"/>
    </row>
    <row r="203" spans="1:15" ht="12.75" customHeight="1">
      <c r="A203" s="30">
        <v>193</v>
      </c>
      <c r="B203" s="281" t="s">
        <v>376</v>
      </c>
      <c r="C203" s="271">
        <v>1063.8</v>
      </c>
      <c r="D203" s="272">
        <v>1056.2166666666667</v>
      </c>
      <c r="E203" s="272">
        <v>1023.4333333333334</v>
      </c>
      <c r="F203" s="272">
        <v>983.06666666666672</v>
      </c>
      <c r="G203" s="272">
        <v>950.28333333333342</v>
      </c>
      <c r="H203" s="272">
        <v>1096.5833333333335</v>
      </c>
      <c r="I203" s="272">
        <v>1129.3666666666668</v>
      </c>
      <c r="J203" s="272">
        <v>1169.7333333333333</v>
      </c>
      <c r="K203" s="271">
        <v>1089</v>
      </c>
      <c r="L203" s="271">
        <v>1015.85</v>
      </c>
      <c r="M203" s="271">
        <v>0.96182999999999996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1301.3499999999999</v>
      </c>
      <c r="D204" s="272">
        <v>1302.1333333333332</v>
      </c>
      <c r="E204" s="272">
        <v>1288.2666666666664</v>
      </c>
      <c r="F204" s="272">
        <v>1275.1833333333332</v>
      </c>
      <c r="G204" s="272">
        <v>1261.3166666666664</v>
      </c>
      <c r="H204" s="272">
        <v>1315.2166666666665</v>
      </c>
      <c r="I204" s="272">
        <v>1329.0833333333333</v>
      </c>
      <c r="J204" s="272">
        <v>1342.1666666666665</v>
      </c>
      <c r="K204" s="271">
        <v>1316</v>
      </c>
      <c r="L204" s="271">
        <v>1289.05</v>
      </c>
      <c r="M204" s="271">
        <v>7.8106</v>
      </c>
      <c r="N204" s="1"/>
      <c r="O204" s="1"/>
    </row>
    <row r="205" spans="1:15" ht="12.75" customHeight="1">
      <c r="A205" s="30">
        <v>195</v>
      </c>
      <c r="B205" s="281" t="s">
        <v>378</v>
      </c>
      <c r="C205" s="271">
        <v>103.1</v>
      </c>
      <c r="D205" s="272">
        <v>102.78333333333335</v>
      </c>
      <c r="E205" s="272">
        <v>101.06666666666669</v>
      </c>
      <c r="F205" s="272">
        <v>99.033333333333346</v>
      </c>
      <c r="G205" s="272">
        <v>97.316666666666691</v>
      </c>
      <c r="H205" s="272">
        <v>104.81666666666669</v>
      </c>
      <c r="I205" s="272">
        <v>106.53333333333336</v>
      </c>
      <c r="J205" s="272">
        <v>108.56666666666669</v>
      </c>
      <c r="K205" s="271">
        <v>104.5</v>
      </c>
      <c r="L205" s="271">
        <v>100.75</v>
      </c>
      <c r="M205" s="271">
        <v>8.0231999999999992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2817</v>
      </c>
      <c r="D206" s="272">
        <v>2814.7166666666667</v>
      </c>
      <c r="E206" s="272">
        <v>2783.7833333333333</v>
      </c>
      <c r="F206" s="272">
        <v>2750.5666666666666</v>
      </c>
      <c r="G206" s="272">
        <v>2719.6333333333332</v>
      </c>
      <c r="H206" s="272">
        <v>2847.9333333333334</v>
      </c>
      <c r="I206" s="272">
        <v>2878.8666666666668</v>
      </c>
      <c r="J206" s="272">
        <v>2912.0833333333335</v>
      </c>
      <c r="K206" s="271">
        <v>2845.65</v>
      </c>
      <c r="L206" s="271">
        <v>2781.5</v>
      </c>
      <c r="M206" s="271">
        <v>12.139570000000001</v>
      </c>
      <c r="N206" s="1"/>
      <c r="O206" s="1"/>
    </row>
    <row r="207" spans="1:15" ht="12.75" customHeight="1">
      <c r="A207" s="30">
        <v>197</v>
      </c>
      <c r="B207" s="281" t="s">
        <v>788</v>
      </c>
      <c r="C207" s="271">
        <v>295.14999999999998</v>
      </c>
      <c r="D207" s="272">
        <v>287.65000000000003</v>
      </c>
      <c r="E207" s="272">
        <v>277.30000000000007</v>
      </c>
      <c r="F207" s="272">
        <v>259.45000000000005</v>
      </c>
      <c r="G207" s="272">
        <v>249.10000000000008</v>
      </c>
      <c r="H207" s="272">
        <v>305.50000000000006</v>
      </c>
      <c r="I207" s="272">
        <v>315.85000000000008</v>
      </c>
      <c r="J207" s="272">
        <v>333.70000000000005</v>
      </c>
      <c r="K207" s="271">
        <v>298</v>
      </c>
      <c r="L207" s="271">
        <v>269.8</v>
      </c>
      <c r="M207" s="271">
        <v>33.854109999999999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428.9</v>
      </c>
      <c r="D208" s="272">
        <v>428.66666666666669</v>
      </c>
      <c r="E208" s="272">
        <v>422.58333333333337</v>
      </c>
      <c r="F208" s="272">
        <v>416.26666666666671</v>
      </c>
      <c r="G208" s="272">
        <v>410.18333333333339</v>
      </c>
      <c r="H208" s="272">
        <v>434.98333333333335</v>
      </c>
      <c r="I208" s="272">
        <v>441.06666666666672</v>
      </c>
      <c r="J208" s="272">
        <v>447.38333333333333</v>
      </c>
      <c r="K208" s="271">
        <v>434.75</v>
      </c>
      <c r="L208" s="271">
        <v>422.35</v>
      </c>
      <c r="M208" s="271">
        <v>111.54058999999999</v>
      </c>
      <c r="N208" s="1"/>
      <c r="O208" s="1"/>
    </row>
    <row r="209" spans="1:15" ht="12.75" customHeight="1">
      <c r="A209" s="30">
        <v>199</v>
      </c>
      <c r="B209" s="281" t="s">
        <v>798</v>
      </c>
      <c r="C209" s="271">
        <v>1329.25</v>
      </c>
      <c r="D209" s="272">
        <v>1328.2</v>
      </c>
      <c r="E209" s="272">
        <v>1301.5</v>
      </c>
      <c r="F209" s="272">
        <v>1273.75</v>
      </c>
      <c r="G209" s="272">
        <v>1247.05</v>
      </c>
      <c r="H209" s="272">
        <v>1355.95</v>
      </c>
      <c r="I209" s="272">
        <v>1382.6500000000003</v>
      </c>
      <c r="J209" s="272">
        <v>1410.4</v>
      </c>
      <c r="K209" s="271">
        <v>1354.9</v>
      </c>
      <c r="L209" s="271">
        <v>1300.45</v>
      </c>
      <c r="M209" s="271">
        <v>2.32084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2297.3000000000002</v>
      </c>
      <c r="D210" s="272">
        <v>2279.6</v>
      </c>
      <c r="E210" s="272">
        <v>2249.3999999999996</v>
      </c>
      <c r="F210" s="272">
        <v>2201.4999999999995</v>
      </c>
      <c r="G210" s="272">
        <v>2171.2999999999993</v>
      </c>
      <c r="H210" s="272">
        <v>2327.5</v>
      </c>
      <c r="I210" s="272">
        <v>2357.6999999999998</v>
      </c>
      <c r="J210" s="272">
        <v>2405.6000000000004</v>
      </c>
      <c r="K210" s="271">
        <v>2309.8000000000002</v>
      </c>
      <c r="L210" s="271">
        <v>2231.6999999999998</v>
      </c>
      <c r="M210" s="271">
        <v>12.90836</v>
      </c>
      <c r="N210" s="1"/>
      <c r="O210" s="1"/>
    </row>
    <row r="211" spans="1:15" ht="12.75" customHeight="1">
      <c r="A211" s="30">
        <v>201</v>
      </c>
      <c r="B211" s="281" t="s">
        <v>379</v>
      </c>
      <c r="C211" s="271">
        <v>113.95</v>
      </c>
      <c r="D211" s="272">
        <v>112.75</v>
      </c>
      <c r="E211" s="272">
        <v>110.85</v>
      </c>
      <c r="F211" s="272">
        <v>107.75</v>
      </c>
      <c r="G211" s="272">
        <v>105.85</v>
      </c>
      <c r="H211" s="272">
        <v>115.85</v>
      </c>
      <c r="I211" s="272">
        <v>117.75</v>
      </c>
      <c r="J211" s="272">
        <v>120.85</v>
      </c>
      <c r="K211" s="271">
        <v>114.65</v>
      </c>
      <c r="L211" s="271">
        <v>109.65</v>
      </c>
      <c r="M211" s="271">
        <v>38.058259999999997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255.4</v>
      </c>
      <c r="D212" s="272">
        <v>252.5</v>
      </c>
      <c r="E212" s="272">
        <v>249</v>
      </c>
      <c r="F212" s="272">
        <v>242.6</v>
      </c>
      <c r="G212" s="272">
        <v>239.1</v>
      </c>
      <c r="H212" s="272">
        <v>258.89999999999998</v>
      </c>
      <c r="I212" s="272">
        <v>262.39999999999998</v>
      </c>
      <c r="J212" s="272">
        <v>268.8</v>
      </c>
      <c r="K212" s="271">
        <v>256</v>
      </c>
      <c r="L212" s="271">
        <v>246.1</v>
      </c>
      <c r="M212" s="271">
        <v>72.751660000000001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2644.5</v>
      </c>
      <c r="D213" s="272">
        <v>2627.8</v>
      </c>
      <c r="E213" s="272">
        <v>2607.2500000000005</v>
      </c>
      <c r="F213" s="272">
        <v>2570.0000000000005</v>
      </c>
      <c r="G213" s="272">
        <v>2549.4500000000007</v>
      </c>
      <c r="H213" s="272">
        <v>2665.05</v>
      </c>
      <c r="I213" s="272">
        <v>2685.5999999999995</v>
      </c>
      <c r="J213" s="272">
        <v>2722.85</v>
      </c>
      <c r="K213" s="271">
        <v>2648.35</v>
      </c>
      <c r="L213" s="271">
        <v>2590.5500000000002</v>
      </c>
      <c r="M213" s="271">
        <v>15.84117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293.2</v>
      </c>
      <c r="D214" s="272">
        <v>288.90000000000003</v>
      </c>
      <c r="E214" s="272">
        <v>275.80000000000007</v>
      </c>
      <c r="F214" s="272">
        <v>258.40000000000003</v>
      </c>
      <c r="G214" s="272">
        <v>245.30000000000007</v>
      </c>
      <c r="H214" s="272">
        <v>306.30000000000007</v>
      </c>
      <c r="I214" s="272">
        <v>319.40000000000009</v>
      </c>
      <c r="J214" s="272">
        <v>336.80000000000007</v>
      </c>
      <c r="K214" s="271">
        <v>302</v>
      </c>
      <c r="L214" s="271">
        <v>271.5</v>
      </c>
      <c r="M214" s="271">
        <v>51.58878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3331.35</v>
      </c>
      <c r="D215" s="272">
        <v>3299.1</v>
      </c>
      <c r="E215" s="272">
        <v>3252.25</v>
      </c>
      <c r="F215" s="272">
        <v>3173.15</v>
      </c>
      <c r="G215" s="272">
        <v>3126.3</v>
      </c>
      <c r="H215" s="272">
        <v>3378.2</v>
      </c>
      <c r="I215" s="272">
        <v>3425.0499999999993</v>
      </c>
      <c r="J215" s="272">
        <v>3504.1499999999996</v>
      </c>
      <c r="K215" s="271">
        <v>3345.95</v>
      </c>
      <c r="L215" s="271">
        <v>3220</v>
      </c>
      <c r="M215" s="271">
        <v>0.36770999999999998</v>
      </c>
      <c r="N215" s="1"/>
      <c r="O215" s="1"/>
    </row>
    <row r="216" spans="1:15" ht="12.75" customHeight="1">
      <c r="A216" s="30">
        <v>206</v>
      </c>
      <c r="B216" s="281" t="s">
        <v>799</v>
      </c>
      <c r="C216" s="271">
        <v>966.1</v>
      </c>
      <c r="D216" s="272">
        <v>973.95000000000016</v>
      </c>
      <c r="E216" s="272">
        <v>943.35000000000036</v>
      </c>
      <c r="F216" s="272">
        <v>920.60000000000025</v>
      </c>
      <c r="G216" s="272">
        <v>890.00000000000045</v>
      </c>
      <c r="H216" s="272">
        <v>996.70000000000027</v>
      </c>
      <c r="I216" s="272">
        <v>1027.3</v>
      </c>
      <c r="J216" s="272">
        <v>1050.0500000000002</v>
      </c>
      <c r="K216" s="271">
        <v>1004.55</v>
      </c>
      <c r="L216" s="271">
        <v>951.2</v>
      </c>
      <c r="M216" s="271">
        <v>8.1132799999999996</v>
      </c>
      <c r="N216" s="1"/>
      <c r="O216" s="1"/>
    </row>
    <row r="217" spans="1:15" ht="12.75" customHeight="1">
      <c r="A217" s="30">
        <v>207</v>
      </c>
      <c r="B217" s="281" t="s">
        <v>380</v>
      </c>
      <c r="C217" s="271">
        <v>42503.35</v>
      </c>
      <c r="D217" s="272">
        <v>42250.400000000001</v>
      </c>
      <c r="E217" s="272">
        <v>40153.65</v>
      </c>
      <c r="F217" s="272">
        <v>37803.949999999997</v>
      </c>
      <c r="G217" s="272">
        <v>35707.199999999997</v>
      </c>
      <c r="H217" s="272">
        <v>44600.100000000006</v>
      </c>
      <c r="I217" s="272">
        <v>46696.850000000006</v>
      </c>
      <c r="J217" s="272">
        <v>49046.55000000001</v>
      </c>
      <c r="K217" s="271">
        <v>44347.15</v>
      </c>
      <c r="L217" s="271">
        <v>39900.699999999997</v>
      </c>
      <c r="M217" s="271">
        <v>0.51178999999999997</v>
      </c>
      <c r="N217" s="1"/>
      <c r="O217" s="1"/>
    </row>
    <row r="218" spans="1:15" ht="12.75" customHeight="1">
      <c r="A218" s="30">
        <v>208</v>
      </c>
      <c r="B218" s="281" t="s">
        <v>381</v>
      </c>
      <c r="C218" s="271">
        <v>38.049999999999997</v>
      </c>
      <c r="D218" s="272">
        <v>38.199999999999996</v>
      </c>
      <c r="E218" s="272">
        <v>37.749999999999993</v>
      </c>
      <c r="F218" s="272">
        <v>37.449999999999996</v>
      </c>
      <c r="G218" s="272">
        <v>36.999999999999993</v>
      </c>
      <c r="H218" s="272">
        <v>38.499999999999993</v>
      </c>
      <c r="I218" s="272">
        <v>38.949999999999996</v>
      </c>
      <c r="J218" s="272">
        <v>39.249999999999993</v>
      </c>
      <c r="K218" s="271">
        <v>38.65</v>
      </c>
      <c r="L218" s="271">
        <v>37.9</v>
      </c>
      <c r="M218" s="271">
        <v>17.507000000000001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2484.15</v>
      </c>
      <c r="D219" s="272">
        <v>2480.2333333333331</v>
      </c>
      <c r="E219" s="272">
        <v>2470.4666666666662</v>
      </c>
      <c r="F219" s="272">
        <v>2456.7833333333333</v>
      </c>
      <c r="G219" s="272">
        <v>2447.0166666666664</v>
      </c>
      <c r="H219" s="272">
        <v>2493.9166666666661</v>
      </c>
      <c r="I219" s="272">
        <v>2503.6833333333334</v>
      </c>
      <c r="J219" s="272">
        <v>2517.3666666666659</v>
      </c>
      <c r="K219" s="271">
        <v>2490</v>
      </c>
      <c r="L219" s="271">
        <v>2466.5500000000002</v>
      </c>
      <c r="M219" s="271">
        <v>22.945460000000001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879.25</v>
      </c>
      <c r="D220" s="272">
        <v>880.05000000000007</v>
      </c>
      <c r="E220" s="272">
        <v>875.60000000000014</v>
      </c>
      <c r="F220" s="272">
        <v>871.95</v>
      </c>
      <c r="G220" s="272">
        <v>867.50000000000011</v>
      </c>
      <c r="H220" s="272">
        <v>883.70000000000016</v>
      </c>
      <c r="I220" s="272">
        <v>888.1500000000002</v>
      </c>
      <c r="J220" s="272">
        <v>891.80000000000018</v>
      </c>
      <c r="K220" s="271">
        <v>884.5</v>
      </c>
      <c r="L220" s="271">
        <v>876.4</v>
      </c>
      <c r="M220" s="271">
        <v>138.04836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1296</v>
      </c>
      <c r="D221" s="272">
        <v>1279.3500000000001</v>
      </c>
      <c r="E221" s="272">
        <v>1256.7000000000003</v>
      </c>
      <c r="F221" s="272">
        <v>1217.4000000000001</v>
      </c>
      <c r="G221" s="272">
        <v>1194.7500000000002</v>
      </c>
      <c r="H221" s="272">
        <v>1318.6500000000003</v>
      </c>
      <c r="I221" s="272">
        <v>1341.3000000000004</v>
      </c>
      <c r="J221" s="272">
        <v>1380.6000000000004</v>
      </c>
      <c r="K221" s="271">
        <v>1302</v>
      </c>
      <c r="L221" s="271">
        <v>1240.05</v>
      </c>
      <c r="M221" s="271">
        <v>7.0961800000000004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577.9</v>
      </c>
      <c r="D222" s="272">
        <v>572.33333333333326</v>
      </c>
      <c r="E222" s="272">
        <v>564.36666666666656</v>
      </c>
      <c r="F222" s="272">
        <v>550.83333333333326</v>
      </c>
      <c r="G222" s="272">
        <v>542.86666666666656</v>
      </c>
      <c r="H222" s="272">
        <v>585.86666666666656</v>
      </c>
      <c r="I222" s="272">
        <v>593.83333333333326</v>
      </c>
      <c r="J222" s="272">
        <v>607.36666666666656</v>
      </c>
      <c r="K222" s="271">
        <v>580.29999999999995</v>
      </c>
      <c r="L222" s="271">
        <v>558.79999999999995</v>
      </c>
      <c r="M222" s="271">
        <v>13.45162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491</v>
      </c>
      <c r="D223" s="272">
        <v>487.66666666666669</v>
      </c>
      <c r="E223" s="272">
        <v>481.33333333333337</v>
      </c>
      <c r="F223" s="272">
        <v>471.66666666666669</v>
      </c>
      <c r="G223" s="272">
        <v>465.33333333333337</v>
      </c>
      <c r="H223" s="272">
        <v>497.33333333333337</v>
      </c>
      <c r="I223" s="272">
        <v>503.66666666666674</v>
      </c>
      <c r="J223" s="272">
        <v>513.33333333333337</v>
      </c>
      <c r="K223" s="271">
        <v>494</v>
      </c>
      <c r="L223" s="271">
        <v>478</v>
      </c>
      <c r="M223" s="271">
        <v>5.4408899999999996</v>
      </c>
      <c r="N223" s="1"/>
      <c r="O223" s="1"/>
    </row>
    <row r="224" spans="1:15" ht="12.75" customHeight="1">
      <c r="A224" s="30">
        <v>214</v>
      </c>
      <c r="B224" s="281" t="s">
        <v>383</v>
      </c>
      <c r="C224" s="271">
        <v>40.299999999999997</v>
      </c>
      <c r="D224" s="272">
        <v>40.300000000000004</v>
      </c>
      <c r="E224" s="272">
        <v>39.100000000000009</v>
      </c>
      <c r="F224" s="272">
        <v>37.900000000000006</v>
      </c>
      <c r="G224" s="272">
        <v>36.70000000000001</v>
      </c>
      <c r="H224" s="272">
        <v>41.500000000000007</v>
      </c>
      <c r="I224" s="272">
        <v>42.70000000000001</v>
      </c>
      <c r="J224" s="272">
        <v>43.900000000000006</v>
      </c>
      <c r="K224" s="271">
        <v>41.5</v>
      </c>
      <c r="L224" s="271">
        <v>39.1</v>
      </c>
      <c r="M224" s="271">
        <v>159.49556999999999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45.1</v>
      </c>
      <c r="D225" s="272">
        <v>45.283333333333331</v>
      </c>
      <c r="E225" s="272">
        <v>44.816666666666663</v>
      </c>
      <c r="F225" s="272">
        <v>44.533333333333331</v>
      </c>
      <c r="G225" s="272">
        <v>44.066666666666663</v>
      </c>
      <c r="H225" s="272">
        <v>45.566666666666663</v>
      </c>
      <c r="I225" s="272">
        <v>46.033333333333331</v>
      </c>
      <c r="J225" s="272">
        <v>46.316666666666663</v>
      </c>
      <c r="K225" s="271">
        <v>45.75</v>
      </c>
      <c r="L225" s="271">
        <v>45</v>
      </c>
      <c r="M225" s="271">
        <v>265.12504999999999</v>
      </c>
      <c r="N225" s="1"/>
      <c r="O225" s="1"/>
    </row>
    <row r="226" spans="1:15" ht="12.75" customHeight="1">
      <c r="A226" s="30">
        <v>216</v>
      </c>
      <c r="B226" s="281" t="s">
        <v>384</v>
      </c>
      <c r="C226" s="271">
        <v>63.35</v>
      </c>
      <c r="D226" s="272">
        <v>63.5</v>
      </c>
      <c r="E226" s="272">
        <v>62.849999999999994</v>
      </c>
      <c r="F226" s="272">
        <v>62.349999999999994</v>
      </c>
      <c r="G226" s="272">
        <v>61.699999999999989</v>
      </c>
      <c r="H226" s="272">
        <v>64</v>
      </c>
      <c r="I226" s="272">
        <v>64.650000000000006</v>
      </c>
      <c r="J226" s="272">
        <v>65.150000000000006</v>
      </c>
      <c r="K226" s="271">
        <v>64.150000000000006</v>
      </c>
      <c r="L226" s="271">
        <v>63</v>
      </c>
      <c r="M226" s="271">
        <v>38.791980000000002</v>
      </c>
      <c r="N226" s="1"/>
      <c r="O226" s="1"/>
    </row>
    <row r="227" spans="1:15" ht="12.75" customHeight="1">
      <c r="A227" s="30">
        <v>217</v>
      </c>
      <c r="B227" s="281" t="s">
        <v>385</v>
      </c>
      <c r="C227" s="271">
        <v>1012.35</v>
      </c>
      <c r="D227" s="272">
        <v>1018.4000000000001</v>
      </c>
      <c r="E227" s="272">
        <v>1001.8500000000001</v>
      </c>
      <c r="F227" s="272">
        <v>991.35</v>
      </c>
      <c r="G227" s="272">
        <v>974.80000000000007</v>
      </c>
      <c r="H227" s="272">
        <v>1028.9000000000001</v>
      </c>
      <c r="I227" s="272">
        <v>1045.4500000000003</v>
      </c>
      <c r="J227" s="272">
        <v>1055.9500000000003</v>
      </c>
      <c r="K227" s="271">
        <v>1034.95</v>
      </c>
      <c r="L227" s="271">
        <v>1007.9</v>
      </c>
      <c r="M227" s="271">
        <v>1.1363000000000001</v>
      </c>
      <c r="N227" s="1"/>
      <c r="O227" s="1"/>
    </row>
    <row r="228" spans="1:15" ht="12.75" customHeight="1">
      <c r="A228" s="30">
        <v>218</v>
      </c>
      <c r="B228" s="281" t="s">
        <v>386</v>
      </c>
      <c r="C228" s="271">
        <v>351.8</v>
      </c>
      <c r="D228" s="272">
        <v>348.75</v>
      </c>
      <c r="E228" s="272">
        <v>344</v>
      </c>
      <c r="F228" s="272">
        <v>336.2</v>
      </c>
      <c r="G228" s="272">
        <v>331.45</v>
      </c>
      <c r="H228" s="272">
        <v>356.55</v>
      </c>
      <c r="I228" s="272">
        <v>361.3</v>
      </c>
      <c r="J228" s="272">
        <v>369.1</v>
      </c>
      <c r="K228" s="271">
        <v>353.5</v>
      </c>
      <c r="L228" s="271">
        <v>340.95</v>
      </c>
      <c r="M228" s="271">
        <v>5.5489600000000001</v>
      </c>
      <c r="N228" s="1"/>
      <c r="O228" s="1"/>
    </row>
    <row r="229" spans="1:15" ht="12.75" customHeight="1">
      <c r="A229" s="30">
        <v>219</v>
      </c>
      <c r="B229" s="281" t="s">
        <v>387</v>
      </c>
      <c r="C229" s="271">
        <v>1659.6</v>
      </c>
      <c r="D229" s="272">
        <v>1660.2333333333333</v>
      </c>
      <c r="E229" s="272">
        <v>1640.4666666666667</v>
      </c>
      <c r="F229" s="272">
        <v>1621.3333333333333</v>
      </c>
      <c r="G229" s="272">
        <v>1601.5666666666666</v>
      </c>
      <c r="H229" s="272">
        <v>1679.3666666666668</v>
      </c>
      <c r="I229" s="272">
        <v>1699.1333333333337</v>
      </c>
      <c r="J229" s="272">
        <v>1718.2666666666669</v>
      </c>
      <c r="K229" s="271">
        <v>1680</v>
      </c>
      <c r="L229" s="271">
        <v>1641.1</v>
      </c>
      <c r="M229" s="271">
        <v>0.24142</v>
      </c>
      <c r="N229" s="1"/>
      <c r="O229" s="1"/>
    </row>
    <row r="230" spans="1:15" ht="12.75" customHeight="1">
      <c r="A230" s="30">
        <v>220</v>
      </c>
      <c r="B230" s="281" t="s">
        <v>388</v>
      </c>
      <c r="C230" s="271">
        <v>259.3</v>
      </c>
      <c r="D230" s="272">
        <v>260.23333333333335</v>
      </c>
      <c r="E230" s="272">
        <v>257.06666666666672</v>
      </c>
      <c r="F230" s="272">
        <v>254.83333333333337</v>
      </c>
      <c r="G230" s="272">
        <v>251.66666666666674</v>
      </c>
      <c r="H230" s="272">
        <v>262.4666666666667</v>
      </c>
      <c r="I230" s="272">
        <v>265.63333333333333</v>
      </c>
      <c r="J230" s="272">
        <v>267.86666666666667</v>
      </c>
      <c r="K230" s="271">
        <v>263.39999999999998</v>
      </c>
      <c r="L230" s="271">
        <v>258</v>
      </c>
      <c r="M230" s="271">
        <v>6.5650000000000004</v>
      </c>
      <c r="N230" s="1"/>
      <c r="O230" s="1"/>
    </row>
    <row r="231" spans="1:15" ht="12.75" customHeight="1">
      <c r="A231" s="30">
        <v>221</v>
      </c>
      <c r="B231" s="281" t="s">
        <v>389</v>
      </c>
      <c r="C231" s="271">
        <v>40.549999999999997</v>
      </c>
      <c r="D231" s="272">
        <v>40.65</v>
      </c>
      <c r="E231" s="272">
        <v>40.299999999999997</v>
      </c>
      <c r="F231" s="272">
        <v>40.049999999999997</v>
      </c>
      <c r="G231" s="272">
        <v>39.699999999999996</v>
      </c>
      <c r="H231" s="272">
        <v>40.9</v>
      </c>
      <c r="I231" s="272">
        <v>41.250000000000007</v>
      </c>
      <c r="J231" s="272">
        <v>41.5</v>
      </c>
      <c r="K231" s="271">
        <v>41</v>
      </c>
      <c r="L231" s="271">
        <v>40.4</v>
      </c>
      <c r="M231" s="271">
        <v>7.3157800000000002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310.55</v>
      </c>
      <c r="D232" s="272">
        <v>310.2</v>
      </c>
      <c r="E232" s="272">
        <v>308.89999999999998</v>
      </c>
      <c r="F232" s="272">
        <v>307.25</v>
      </c>
      <c r="G232" s="272">
        <v>305.95</v>
      </c>
      <c r="H232" s="272">
        <v>311.84999999999997</v>
      </c>
      <c r="I232" s="272">
        <v>313.15000000000003</v>
      </c>
      <c r="J232" s="272">
        <v>314.79999999999995</v>
      </c>
      <c r="K232" s="271">
        <v>311.5</v>
      </c>
      <c r="L232" s="271">
        <v>308.55</v>
      </c>
      <c r="M232" s="271">
        <v>86.098640000000003</v>
      </c>
      <c r="N232" s="1"/>
      <c r="O232" s="1"/>
    </row>
    <row r="233" spans="1:15" ht="12.75" customHeight="1">
      <c r="A233" s="30">
        <v>223</v>
      </c>
      <c r="B233" s="281" t="s">
        <v>390</v>
      </c>
      <c r="C233" s="271">
        <v>113.65</v>
      </c>
      <c r="D233" s="272">
        <v>113.85000000000001</v>
      </c>
      <c r="E233" s="272">
        <v>112.85000000000002</v>
      </c>
      <c r="F233" s="272">
        <v>112.05000000000001</v>
      </c>
      <c r="G233" s="272">
        <v>111.05000000000003</v>
      </c>
      <c r="H233" s="272">
        <v>114.65000000000002</v>
      </c>
      <c r="I233" s="272">
        <v>115.64999999999999</v>
      </c>
      <c r="J233" s="272">
        <v>116.45000000000002</v>
      </c>
      <c r="K233" s="271">
        <v>114.85</v>
      </c>
      <c r="L233" s="271">
        <v>113.05</v>
      </c>
      <c r="M233" s="271">
        <v>4.56623</v>
      </c>
      <c r="N233" s="1"/>
      <c r="O233" s="1"/>
    </row>
    <row r="234" spans="1:15" ht="12.75" customHeight="1">
      <c r="A234" s="30">
        <v>224</v>
      </c>
      <c r="B234" s="281" t="s">
        <v>391</v>
      </c>
      <c r="C234" s="271">
        <v>191.95</v>
      </c>
      <c r="D234" s="272">
        <v>191.63333333333333</v>
      </c>
      <c r="E234" s="272">
        <v>188.46666666666664</v>
      </c>
      <c r="F234" s="272">
        <v>184.98333333333332</v>
      </c>
      <c r="G234" s="272">
        <v>181.81666666666663</v>
      </c>
      <c r="H234" s="272">
        <v>195.11666666666665</v>
      </c>
      <c r="I234" s="272">
        <v>198.28333333333333</v>
      </c>
      <c r="J234" s="272">
        <v>201.76666666666665</v>
      </c>
      <c r="K234" s="271">
        <v>194.8</v>
      </c>
      <c r="L234" s="271">
        <v>188.15</v>
      </c>
      <c r="M234" s="271">
        <v>34.645110000000003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128.65</v>
      </c>
      <c r="D235" s="272">
        <v>126.7</v>
      </c>
      <c r="E235" s="272">
        <v>124.05000000000001</v>
      </c>
      <c r="F235" s="272">
        <v>119.45</v>
      </c>
      <c r="G235" s="272">
        <v>116.80000000000001</v>
      </c>
      <c r="H235" s="272">
        <v>131.30000000000001</v>
      </c>
      <c r="I235" s="272">
        <v>133.95000000000002</v>
      </c>
      <c r="J235" s="272">
        <v>138.55000000000001</v>
      </c>
      <c r="K235" s="271">
        <v>129.35</v>
      </c>
      <c r="L235" s="271">
        <v>122.1</v>
      </c>
      <c r="M235" s="271">
        <v>158.18190000000001</v>
      </c>
      <c r="N235" s="1"/>
      <c r="O235" s="1"/>
    </row>
    <row r="236" spans="1:15" ht="12.75" customHeight="1">
      <c r="A236" s="30">
        <v>226</v>
      </c>
      <c r="B236" s="281" t="s">
        <v>392</v>
      </c>
      <c r="C236" s="271">
        <v>78.400000000000006</v>
      </c>
      <c r="D236" s="272">
        <v>75.150000000000006</v>
      </c>
      <c r="E236" s="272">
        <v>70.600000000000009</v>
      </c>
      <c r="F236" s="272">
        <v>62.8</v>
      </c>
      <c r="G236" s="272">
        <v>58.25</v>
      </c>
      <c r="H236" s="272">
        <v>82.950000000000017</v>
      </c>
      <c r="I236" s="272">
        <v>87.500000000000028</v>
      </c>
      <c r="J236" s="272">
        <v>95.300000000000026</v>
      </c>
      <c r="K236" s="271">
        <v>79.7</v>
      </c>
      <c r="L236" s="271">
        <v>67.349999999999994</v>
      </c>
      <c r="M236" s="271">
        <v>448.65881000000002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4381.95</v>
      </c>
      <c r="D237" s="272">
        <v>4349.5166666666664</v>
      </c>
      <c r="E237" s="272">
        <v>4299.333333333333</v>
      </c>
      <c r="F237" s="272">
        <v>4216.7166666666662</v>
      </c>
      <c r="G237" s="272">
        <v>4166.5333333333328</v>
      </c>
      <c r="H237" s="272">
        <v>4432.1333333333332</v>
      </c>
      <c r="I237" s="272">
        <v>4482.3166666666675</v>
      </c>
      <c r="J237" s="272">
        <v>4564.9333333333334</v>
      </c>
      <c r="K237" s="271">
        <v>4399.7</v>
      </c>
      <c r="L237" s="271">
        <v>4266.8999999999996</v>
      </c>
      <c r="M237" s="271">
        <v>1.8293900000000001</v>
      </c>
      <c r="N237" s="1"/>
      <c r="O237" s="1"/>
    </row>
    <row r="238" spans="1:15" ht="12.75" customHeight="1">
      <c r="A238" s="30">
        <v>228</v>
      </c>
      <c r="B238" s="281" t="s">
        <v>393</v>
      </c>
      <c r="C238" s="271">
        <v>180.9</v>
      </c>
      <c r="D238" s="272">
        <v>181.35</v>
      </c>
      <c r="E238" s="272">
        <v>178.54999999999998</v>
      </c>
      <c r="F238" s="272">
        <v>176.2</v>
      </c>
      <c r="G238" s="272">
        <v>173.39999999999998</v>
      </c>
      <c r="H238" s="272">
        <v>183.7</v>
      </c>
      <c r="I238" s="272">
        <v>186.5</v>
      </c>
      <c r="J238" s="272">
        <v>188.85</v>
      </c>
      <c r="K238" s="271">
        <v>184.15</v>
      </c>
      <c r="L238" s="271">
        <v>179</v>
      </c>
      <c r="M238" s="271">
        <v>9.9393200000000004</v>
      </c>
      <c r="N238" s="1"/>
      <c r="O238" s="1"/>
    </row>
    <row r="239" spans="1:15" ht="12.75" customHeight="1">
      <c r="A239" s="30">
        <v>229</v>
      </c>
      <c r="B239" s="281" t="s">
        <v>394</v>
      </c>
      <c r="C239" s="271">
        <v>171.85</v>
      </c>
      <c r="D239" s="272">
        <v>169.88333333333333</v>
      </c>
      <c r="E239" s="272">
        <v>166.46666666666664</v>
      </c>
      <c r="F239" s="272">
        <v>161.08333333333331</v>
      </c>
      <c r="G239" s="272">
        <v>157.66666666666663</v>
      </c>
      <c r="H239" s="272">
        <v>175.26666666666665</v>
      </c>
      <c r="I239" s="272">
        <v>178.68333333333334</v>
      </c>
      <c r="J239" s="272">
        <v>184.06666666666666</v>
      </c>
      <c r="K239" s="271">
        <v>173.3</v>
      </c>
      <c r="L239" s="271">
        <v>164.5</v>
      </c>
      <c r="M239" s="271">
        <v>177.84587999999999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275.45</v>
      </c>
      <c r="D240" s="272">
        <v>274.91666666666669</v>
      </c>
      <c r="E240" s="272">
        <v>272.53333333333336</v>
      </c>
      <c r="F240" s="272">
        <v>269.61666666666667</v>
      </c>
      <c r="G240" s="272">
        <v>267.23333333333335</v>
      </c>
      <c r="H240" s="272">
        <v>277.83333333333337</v>
      </c>
      <c r="I240" s="272">
        <v>280.2166666666667</v>
      </c>
      <c r="J240" s="272">
        <v>283.13333333333338</v>
      </c>
      <c r="K240" s="271">
        <v>277.3</v>
      </c>
      <c r="L240" s="271">
        <v>272</v>
      </c>
      <c r="M240" s="271">
        <v>101.78621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73.150000000000006</v>
      </c>
      <c r="D241" s="272">
        <v>72.55</v>
      </c>
      <c r="E241" s="272">
        <v>71.849999999999994</v>
      </c>
      <c r="F241" s="272">
        <v>70.55</v>
      </c>
      <c r="G241" s="272">
        <v>69.849999999999994</v>
      </c>
      <c r="H241" s="272">
        <v>73.849999999999994</v>
      </c>
      <c r="I241" s="272">
        <v>74.550000000000011</v>
      </c>
      <c r="J241" s="272">
        <v>75.849999999999994</v>
      </c>
      <c r="K241" s="271">
        <v>73.25</v>
      </c>
      <c r="L241" s="271">
        <v>71.25</v>
      </c>
      <c r="M241" s="271">
        <v>267.72066999999998</v>
      </c>
      <c r="N241" s="1"/>
      <c r="O241" s="1"/>
    </row>
    <row r="242" spans="1:15" ht="12.75" customHeight="1">
      <c r="A242" s="30">
        <v>232</v>
      </c>
      <c r="B242" s="281" t="s">
        <v>395</v>
      </c>
      <c r="C242" s="271">
        <v>17.45</v>
      </c>
      <c r="D242" s="272">
        <v>17.516666666666666</v>
      </c>
      <c r="E242" s="272">
        <v>17.383333333333333</v>
      </c>
      <c r="F242" s="272">
        <v>17.316666666666666</v>
      </c>
      <c r="G242" s="272">
        <v>17.183333333333334</v>
      </c>
      <c r="H242" s="272">
        <v>17.583333333333332</v>
      </c>
      <c r="I242" s="272">
        <v>17.716666666666665</v>
      </c>
      <c r="J242" s="272">
        <v>17.783333333333331</v>
      </c>
      <c r="K242" s="271">
        <v>17.649999999999999</v>
      </c>
      <c r="L242" s="271">
        <v>17.45</v>
      </c>
      <c r="M242" s="271">
        <v>9.0946400000000001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668.15</v>
      </c>
      <c r="D243" s="272">
        <v>670.05000000000007</v>
      </c>
      <c r="E243" s="272">
        <v>664.10000000000014</v>
      </c>
      <c r="F243" s="272">
        <v>660.05000000000007</v>
      </c>
      <c r="G243" s="272">
        <v>654.10000000000014</v>
      </c>
      <c r="H243" s="272">
        <v>674.10000000000014</v>
      </c>
      <c r="I243" s="272">
        <v>680.05000000000018</v>
      </c>
      <c r="J243" s="272">
        <v>684.10000000000014</v>
      </c>
      <c r="K243" s="271">
        <v>676</v>
      </c>
      <c r="L243" s="271">
        <v>666</v>
      </c>
      <c r="M243" s="271">
        <v>15.968220000000001</v>
      </c>
      <c r="N243" s="1"/>
      <c r="O243" s="1"/>
    </row>
    <row r="244" spans="1:15" ht="12.75" customHeight="1">
      <c r="A244" s="30">
        <v>234</v>
      </c>
      <c r="B244" s="281" t="s">
        <v>793</v>
      </c>
      <c r="C244" s="271">
        <v>21.35</v>
      </c>
      <c r="D244" s="272">
        <v>21.349999999999998</v>
      </c>
      <c r="E244" s="272">
        <v>21.249999999999996</v>
      </c>
      <c r="F244" s="272">
        <v>21.15</v>
      </c>
      <c r="G244" s="272">
        <v>21.049999999999997</v>
      </c>
      <c r="H244" s="272">
        <v>21.449999999999996</v>
      </c>
      <c r="I244" s="272">
        <v>21.549999999999997</v>
      </c>
      <c r="J244" s="272">
        <v>21.649999999999995</v>
      </c>
      <c r="K244" s="271">
        <v>21.45</v>
      </c>
      <c r="L244" s="271">
        <v>21.25</v>
      </c>
      <c r="M244" s="271">
        <v>32.855670000000003</v>
      </c>
      <c r="N244" s="1"/>
      <c r="O244" s="1"/>
    </row>
    <row r="245" spans="1:15" ht="12.75" customHeight="1">
      <c r="A245" s="30">
        <v>235</v>
      </c>
      <c r="B245" s="281" t="s">
        <v>800</v>
      </c>
      <c r="C245" s="271">
        <v>1504.85</v>
      </c>
      <c r="D245" s="272">
        <v>1514.9166666666667</v>
      </c>
      <c r="E245" s="272">
        <v>1487.0333333333335</v>
      </c>
      <c r="F245" s="272">
        <v>1469.2166666666667</v>
      </c>
      <c r="G245" s="272">
        <v>1441.3333333333335</v>
      </c>
      <c r="H245" s="272">
        <v>1532.7333333333336</v>
      </c>
      <c r="I245" s="272">
        <v>1560.6166666666668</v>
      </c>
      <c r="J245" s="272">
        <v>1578.4333333333336</v>
      </c>
      <c r="K245" s="271">
        <v>1542.8</v>
      </c>
      <c r="L245" s="271">
        <v>1497.1</v>
      </c>
      <c r="M245" s="271">
        <v>0.32763999999999999</v>
      </c>
      <c r="N245" s="1"/>
      <c r="O245" s="1"/>
    </row>
    <row r="246" spans="1:15" ht="12.75" customHeight="1">
      <c r="A246" s="30">
        <v>236</v>
      </c>
      <c r="B246" s="281" t="s">
        <v>396</v>
      </c>
      <c r="C246" s="271">
        <v>141.25</v>
      </c>
      <c r="D246" s="272">
        <v>141.36666666666667</v>
      </c>
      <c r="E246" s="272">
        <v>139.48333333333335</v>
      </c>
      <c r="F246" s="272">
        <v>137.71666666666667</v>
      </c>
      <c r="G246" s="272">
        <v>135.83333333333334</v>
      </c>
      <c r="H246" s="272">
        <v>143.13333333333335</v>
      </c>
      <c r="I246" s="272">
        <v>145.01666666666668</v>
      </c>
      <c r="J246" s="272">
        <v>146.78333333333336</v>
      </c>
      <c r="K246" s="271">
        <v>143.25</v>
      </c>
      <c r="L246" s="271">
        <v>139.6</v>
      </c>
      <c r="M246" s="271">
        <v>1.55989</v>
      </c>
      <c r="N246" s="1"/>
      <c r="O246" s="1"/>
    </row>
    <row r="247" spans="1:15" ht="12.75" customHeight="1">
      <c r="A247" s="30">
        <v>237</v>
      </c>
      <c r="B247" s="281" t="s">
        <v>397</v>
      </c>
      <c r="C247" s="271">
        <v>360.25</v>
      </c>
      <c r="D247" s="272">
        <v>366.73333333333335</v>
      </c>
      <c r="E247" s="272">
        <v>352.51666666666671</v>
      </c>
      <c r="F247" s="272">
        <v>344.78333333333336</v>
      </c>
      <c r="G247" s="272">
        <v>330.56666666666672</v>
      </c>
      <c r="H247" s="272">
        <v>374.4666666666667</v>
      </c>
      <c r="I247" s="272">
        <v>388.68333333333339</v>
      </c>
      <c r="J247" s="272">
        <v>396.41666666666669</v>
      </c>
      <c r="K247" s="271">
        <v>380.95</v>
      </c>
      <c r="L247" s="271">
        <v>359</v>
      </c>
      <c r="M247" s="271">
        <v>1.63368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438.25</v>
      </c>
      <c r="D248" s="272">
        <v>433.7833333333333</v>
      </c>
      <c r="E248" s="272">
        <v>427.61666666666662</v>
      </c>
      <c r="F248" s="272">
        <v>416.98333333333329</v>
      </c>
      <c r="G248" s="272">
        <v>410.81666666666661</v>
      </c>
      <c r="H248" s="272">
        <v>444.41666666666663</v>
      </c>
      <c r="I248" s="272">
        <v>450.58333333333337</v>
      </c>
      <c r="J248" s="272">
        <v>461.21666666666664</v>
      </c>
      <c r="K248" s="271">
        <v>439.95</v>
      </c>
      <c r="L248" s="271">
        <v>423.15</v>
      </c>
      <c r="M248" s="271">
        <v>53.761769999999999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195.8</v>
      </c>
      <c r="D249" s="272">
        <v>196.33333333333334</v>
      </c>
      <c r="E249" s="272">
        <v>194.26666666666668</v>
      </c>
      <c r="F249" s="272">
        <v>192.73333333333335</v>
      </c>
      <c r="G249" s="272">
        <v>190.66666666666669</v>
      </c>
      <c r="H249" s="272">
        <v>197.86666666666667</v>
      </c>
      <c r="I249" s="272">
        <v>199.93333333333334</v>
      </c>
      <c r="J249" s="272">
        <v>201.46666666666667</v>
      </c>
      <c r="K249" s="271">
        <v>198.4</v>
      </c>
      <c r="L249" s="271">
        <v>194.8</v>
      </c>
      <c r="M249" s="271">
        <v>31.575430000000001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1084.45</v>
      </c>
      <c r="D250" s="272">
        <v>1085.4833333333333</v>
      </c>
      <c r="E250" s="272">
        <v>1074.0666666666666</v>
      </c>
      <c r="F250" s="272">
        <v>1063.6833333333332</v>
      </c>
      <c r="G250" s="272">
        <v>1052.2666666666664</v>
      </c>
      <c r="H250" s="272">
        <v>1095.8666666666668</v>
      </c>
      <c r="I250" s="272">
        <v>1107.2833333333333</v>
      </c>
      <c r="J250" s="272">
        <v>1117.666666666667</v>
      </c>
      <c r="K250" s="271">
        <v>1096.9000000000001</v>
      </c>
      <c r="L250" s="271">
        <v>1075.0999999999999</v>
      </c>
      <c r="M250" s="271">
        <v>30.839310000000001</v>
      </c>
      <c r="N250" s="1"/>
      <c r="O250" s="1"/>
    </row>
    <row r="251" spans="1:15" ht="12.75" customHeight="1">
      <c r="A251" s="30">
        <v>241</v>
      </c>
      <c r="B251" s="281" t="s">
        <v>398</v>
      </c>
      <c r="C251" s="271">
        <v>14.8</v>
      </c>
      <c r="D251" s="272">
        <v>14.783333333333333</v>
      </c>
      <c r="E251" s="272">
        <v>14.666666666666666</v>
      </c>
      <c r="F251" s="272">
        <v>14.533333333333333</v>
      </c>
      <c r="G251" s="272">
        <v>14.416666666666666</v>
      </c>
      <c r="H251" s="272">
        <v>14.916666666666666</v>
      </c>
      <c r="I251" s="272">
        <v>15.033333333333333</v>
      </c>
      <c r="J251" s="272">
        <v>15.166666666666666</v>
      </c>
      <c r="K251" s="271">
        <v>14.9</v>
      </c>
      <c r="L251" s="271">
        <v>14.65</v>
      </c>
      <c r="M251" s="271">
        <v>20.987629999999999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4428.75</v>
      </c>
      <c r="D252" s="272">
        <v>4434.5666666666666</v>
      </c>
      <c r="E252" s="272">
        <v>4374.3833333333332</v>
      </c>
      <c r="F252" s="272">
        <v>4320.0166666666664</v>
      </c>
      <c r="G252" s="272">
        <v>4259.833333333333</v>
      </c>
      <c r="H252" s="272">
        <v>4488.9333333333334</v>
      </c>
      <c r="I252" s="272">
        <v>4549.1166666666659</v>
      </c>
      <c r="J252" s="272">
        <v>4603.4833333333336</v>
      </c>
      <c r="K252" s="271">
        <v>4494.75</v>
      </c>
      <c r="L252" s="271">
        <v>4380.2</v>
      </c>
      <c r="M252" s="271">
        <v>4.57775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1596.45</v>
      </c>
      <c r="D253" s="272">
        <v>1598.8499999999997</v>
      </c>
      <c r="E253" s="272">
        <v>1588.6999999999994</v>
      </c>
      <c r="F253" s="272">
        <v>1580.9499999999996</v>
      </c>
      <c r="G253" s="272">
        <v>1570.7999999999993</v>
      </c>
      <c r="H253" s="272">
        <v>1606.5999999999995</v>
      </c>
      <c r="I253" s="272">
        <v>1616.7499999999995</v>
      </c>
      <c r="J253" s="272">
        <v>1624.4999999999995</v>
      </c>
      <c r="K253" s="271">
        <v>1609</v>
      </c>
      <c r="L253" s="271">
        <v>1591.1</v>
      </c>
      <c r="M253" s="271">
        <v>30.0443</v>
      </c>
      <c r="N253" s="1"/>
      <c r="O253" s="1"/>
    </row>
    <row r="254" spans="1:15" ht="12.75" customHeight="1">
      <c r="A254" s="30">
        <v>244</v>
      </c>
      <c r="B254" s="281" t="s">
        <v>399</v>
      </c>
      <c r="C254" s="271">
        <v>540.5</v>
      </c>
      <c r="D254" s="272">
        <v>542.94999999999993</v>
      </c>
      <c r="E254" s="272">
        <v>530.89999999999986</v>
      </c>
      <c r="F254" s="272">
        <v>521.29999999999995</v>
      </c>
      <c r="G254" s="272">
        <v>509.24999999999989</v>
      </c>
      <c r="H254" s="272">
        <v>552.54999999999984</v>
      </c>
      <c r="I254" s="272">
        <v>564.5999999999998</v>
      </c>
      <c r="J254" s="272">
        <v>574.19999999999982</v>
      </c>
      <c r="K254" s="271">
        <v>555</v>
      </c>
      <c r="L254" s="271">
        <v>533.35</v>
      </c>
      <c r="M254" s="271">
        <v>9.0133299999999998</v>
      </c>
      <c r="N254" s="1"/>
      <c r="O254" s="1"/>
    </row>
    <row r="255" spans="1:15" ht="12.75" customHeight="1">
      <c r="A255" s="30">
        <v>245</v>
      </c>
      <c r="B255" s="281" t="s">
        <v>400</v>
      </c>
      <c r="C255" s="271">
        <v>631.1</v>
      </c>
      <c r="D255" s="272">
        <v>627.0333333333333</v>
      </c>
      <c r="E255" s="272">
        <v>614.16666666666663</v>
      </c>
      <c r="F255" s="272">
        <v>597.23333333333335</v>
      </c>
      <c r="G255" s="272">
        <v>584.36666666666667</v>
      </c>
      <c r="H255" s="272">
        <v>643.96666666666658</v>
      </c>
      <c r="I255" s="272">
        <v>656.83333333333337</v>
      </c>
      <c r="J255" s="272">
        <v>673.76666666666654</v>
      </c>
      <c r="K255" s="271">
        <v>639.9</v>
      </c>
      <c r="L255" s="271">
        <v>610.1</v>
      </c>
      <c r="M255" s="271">
        <v>7.3455199999999996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2069.15</v>
      </c>
      <c r="D256" s="272">
        <v>2058.65</v>
      </c>
      <c r="E256" s="272">
        <v>2042.5</v>
      </c>
      <c r="F256" s="272">
        <v>2015.85</v>
      </c>
      <c r="G256" s="272">
        <v>1999.6999999999998</v>
      </c>
      <c r="H256" s="272">
        <v>2085.3000000000002</v>
      </c>
      <c r="I256" s="272">
        <v>2101.4500000000007</v>
      </c>
      <c r="J256" s="272">
        <v>2128.1000000000004</v>
      </c>
      <c r="K256" s="271">
        <v>2074.8000000000002</v>
      </c>
      <c r="L256" s="271">
        <v>2032</v>
      </c>
      <c r="M256" s="271">
        <v>5.5834400000000004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925.95</v>
      </c>
      <c r="D257" s="272">
        <v>926.16666666666663</v>
      </c>
      <c r="E257" s="272">
        <v>918.33333333333326</v>
      </c>
      <c r="F257" s="272">
        <v>910.71666666666658</v>
      </c>
      <c r="G257" s="272">
        <v>902.88333333333321</v>
      </c>
      <c r="H257" s="272">
        <v>933.7833333333333</v>
      </c>
      <c r="I257" s="272">
        <v>941.61666666666656</v>
      </c>
      <c r="J257" s="272">
        <v>949.23333333333335</v>
      </c>
      <c r="K257" s="271">
        <v>934</v>
      </c>
      <c r="L257" s="271">
        <v>918.55</v>
      </c>
      <c r="M257" s="271">
        <v>4.5547599999999999</v>
      </c>
      <c r="N257" s="1"/>
      <c r="O257" s="1"/>
    </row>
    <row r="258" spans="1:15" ht="12.75" customHeight="1">
      <c r="A258" s="30">
        <v>248</v>
      </c>
      <c r="B258" s="281" t="s">
        <v>401</v>
      </c>
      <c r="C258" s="271">
        <v>1865.05</v>
      </c>
      <c r="D258" s="272">
        <v>1853.3500000000001</v>
      </c>
      <c r="E258" s="272">
        <v>1836.9500000000003</v>
      </c>
      <c r="F258" s="272">
        <v>1808.8500000000001</v>
      </c>
      <c r="G258" s="272">
        <v>1792.4500000000003</v>
      </c>
      <c r="H258" s="272">
        <v>1881.4500000000003</v>
      </c>
      <c r="I258" s="272">
        <v>1897.8500000000004</v>
      </c>
      <c r="J258" s="272">
        <v>1925.9500000000003</v>
      </c>
      <c r="K258" s="271">
        <v>1869.75</v>
      </c>
      <c r="L258" s="271">
        <v>1825.25</v>
      </c>
      <c r="M258" s="271">
        <v>0.35937000000000002</v>
      </c>
      <c r="N258" s="1"/>
      <c r="O258" s="1"/>
    </row>
    <row r="259" spans="1:15" ht="12.75" customHeight="1">
      <c r="A259" s="30">
        <v>249</v>
      </c>
      <c r="B259" s="281" t="s">
        <v>402</v>
      </c>
      <c r="C259" s="271">
        <v>2652.8</v>
      </c>
      <c r="D259" s="272">
        <v>2656.9500000000003</v>
      </c>
      <c r="E259" s="272">
        <v>2605.9000000000005</v>
      </c>
      <c r="F259" s="272">
        <v>2559.0000000000005</v>
      </c>
      <c r="G259" s="272">
        <v>2507.9500000000007</v>
      </c>
      <c r="H259" s="272">
        <v>2703.8500000000004</v>
      </c>
      <c r="I259" s="272">
        <v>2754.9000000000005</v>
      </c>
      <c r="J259" s="272">
        <v>2801.8</v>
      </c>
      <c r="K259" s="271">
        <v>2708</v>
      </c>
      <c r="L259" s="271">
        <v>2610.0500000000002</v>
      </c>
      <c r="M259" s="271">
        <v>2.1194099999999998</v>
      </c>
      <c r="N259" s="1"/>
      <c r="O259" s="1"/>
    </row>
    <row r="260" spans="1:15" ht="12.75" customHeight="1">
      <c r="A260" s="30">
        <v>250</v>
      </c>
      <c r="B260" s="281" t="s">
        <v>403</v>
      </c>
      <c r="C260" s="271">
        <v>478.25</v>
      </c>
      <c r="D260" s="272">
        <v>479.09999999999997</v>
      </c>
      <c r="E260" s="272">
        <v>474.34999999999991</v>
      </c>
      <c r="F260" s="272">
        <v>470.44999999999993</v>
      </c>
      <c r="G260" s="272">
        <v>465.69999999999987</v>
      </c>
      <c r="H260" s="272">
        <v>482.99999999999994</v>
      </c>
      <c r="I260" s="272">
        <v>487.75000000000006</v>
      </c>
      <c r="J260" s="272">
        <v>491.65</v>
      </c>
      <c r="K260" s="271">
        <v>483.85</v>
      </c>
      <c r="L260" s="271">
        <v>475.2</v>
      </c>
      <c r="M260" s="271">
        <v>1.5205500000000001</v>
      </c>
      <c r="N260" s="1"/>
      <c r="O260" s="1"/>
    </row>
    <row r="261" spans="1:15" ht="12.75" customHeight="1">
      <c r="A261" s="30">
        <v>251</v>
      </c>
      <c r="B261" s="281" t="s">
        <v>404</v>
      </c>
      <c r="C261" s="271">
        <v>447.05</v>
      </c>
      <c r="D261" s="272">
        <v>437.68333333333334</v>
      </c>
      <c r="E261" s="272">
        <v>425.41666666666669</v>
      </c>
      <c r="F261" s="272">
        <v>403.78333333333336</v>
      </c>
      <c r="G261" s="272">
        <v>391.51666666666671</v>
      </c>
      <c r="H261" s="272">
        <v>459.31666666666666</v>
      </c>
      <c r="I261" s="272">
        <v>471.58333333333331</v>
      </c>
      <c r="J261" s="272">
        <v>493.21666666666664</v>
      </c>
      <c r="K261" s="271">
        <v>449.95</v>
      </c>
      <c r="L261" s="271">
        <v>416.05</v>
      </c>
      <c r="M261" s="271">
        <v>28.48151</v>
      </c>
      <c r="N261" s="1"/>
      <c r="O261" s="1"/>
    </row>
    <row r="262" spans="1:15" ht="12.75" customHeight="1">
      <c r="A262" s="30">
        <v>252</v>
      </c>
      <c r="B262" s="281" t="s">
        <v>405</v>
      </c>
      <c r="C262" s="271">
        <v>64.95</v>
      </c>
      <c r="D262" s="272">
        <v>65.25</v>
      </c>
      <c r="E262" s="272">
        <v>64.400000000000006</v>
      </c>
      <c r="F262" s="272">
        <v>63.850000000000009</v>
      </c>
      <c r="G262" s="272">
        <v>63.000000000000014</v>
      </c>
      <c r="H262" s="272">
        <v>65.8</v>
      </c>
      <c r="I262" s="272">
        <v>66.649999999999991</v>
      </c>
      <c r="J262" s="272">
        <v>67.199999999999989</v>
      </c>
      <c r="K262" s="271">
        <v>66.099999999999994</v>
      </c>
      <c r="L262" s="271">
        <v>64.7</v>
      </c>
      <c r="M262" s="271">
        <v>3.6208100000000001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333.55</v>
      </c>
      <c r="D263" s="272">
        <v>328.15</v>
      </c>
      <c r="E263" s="272">
        <v>320.54999999999995</v>
      </c>
      <c r="F263" s="272">
        <v>307.54999999999995</v>
      </c>
      <c r="G263" s="272">
        <v>299.94999999999993</v>
      </c>
      <c r="H263" s="272">
        <v>341.15</v>
      </c>
      <c r="I263" s="272">
        <v>348.75</v>
      </c>
      <c r="J263" s="272">
        <v>361.75</v>
      </c>
      <c r="K263" s="271">
        <v>335.75</v>
      </c>
      <c r="L263" s="271">
        <v>315.14999999999998</v>
      </c>
      <c r="M263" s="271">
        <v>20.802900000000001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673.85</v>
      </c>
      <c r="D264" s="272">
        <v>675.05000000000007</v>
      </c>
      <c r="E264" s="272">
        <v>669.20000000000016</v>
      </c>
      <c r="F264" s="272">
        <v>664.55000000000007</v>
      </c>
      <c r="G264" s="272">
        <v>658.70000000000016</v>
      </c>
      <c r="H264" s="272">
        <v>679.70000000000016</v>
      </c>
      <c r="I264" s="272">
        <v>685.55000000000007</v>
      </c>
      <c r="J264" s="272">
        <v>690.20000000000016</v>
      </c>
      <c r="K264" s="271">
        <v>680.9</v>
      </c>
      <c r="L264" s="271">
        <v>670.4</v>
      </c>
      <c r="M264" s="271">
        <v>27.472439999999999</v>
      </c>
      <c r="N264" s="1"/>
      <c r="O264" s="1"/>
    </row>
    <row r="265" spans="1:15" ht="12.75" customHeight="1">
      <c r="A265" s="30">
        <v>255</v>
      </c>
      <c r="B265" s="281" t="s">
        <v>406</v>
      </c>
      <c r="C265" s="271">
        <v>114.8</v>
      </c>
      <c r="D265" s="272">
        <v>115.10000000000001</v>
      </c>
      <c r="E265" s="272">
        <v>112.70000000000002</v>
      </c>
      <c r="F265" s="272">
        <v>110.60000000000001</v>
      </c>
      <c r="G265" s="272">
        <v>108.20000000000002</v>
      </c>
      <c r="H265" s="272">
        <v>117.20000000000002</v>
      </c>
      <c r="I265" s="272">
        <v>119.60000000000002</v>
      </c>
      <c r="J265" s="272">
        <v>121.70000000000002</v>
      </c>
      <c r="K265" s="271">
        <v>117.5</v>
      </c>
      <c r="L265" s="271">
        <v>113</v>
      </c>
      <c r="M265" s="271">
        <v>11.85125</v>
      </c>
      <c r="N265" s="1"/>
      <c r="O265" s="1"/>
    </row>
    <row r="266" spans="1:15" ht="12.75" customHeight="1">
      <c r="A266" s="30">
        <v>256</v>
      </c>
      <c r="B266" s="281" t="s">
        <v>407</v>
      </c>
      <c r="C266" s="271">
        <v>120</v>
      </c>
      <c r="D266" s="272">
        <v>119.26666666666667</v>
      </c>
      <c r="E266" s="272">
        <v>118.23333333333333</v>
      </c>
      <c r="F266" s="272">
        <v>116.46666666666667</v>
      </c>
      <c r="G266" s="272">
        <v>115.43333333333334</v>
      </c>
      <c r="H266" s="272">
        <v>121.03333333333333</v>
      </c>
      <c r="I266" s="272">
        <v>122.06666666666666</v>
      </c>
      <c r="J266" s="272">
        <v>123.83333333333333</v>
      </c>
      <c r="K266" s="271">
        <v>120.3</v>
      </c>
      <c r="L266" s="271">
        <v>117.5</v>
      </c>
      <c r="M266" s="271">
        <v>8.6940000000000008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409.95</v>
      </c>
      <c r="D267" s="272">
        <v>407.2</v>
      </c>
      <c r="E267" s="272">
        <v>401.75</v>
      </c>
      <c r="F267" s="272">
        <v>393.55</v>
      </c>
      <c r="G267" s="272">
        <v>388.1</v>
      </c>
      <c r="H267" s="272">
        <v>415.4</v>
      </c>
      <c r="I267" s="272">
        <v>420.84999999999991</v>
      </c>
      <c r="J267" s="272">
        <v>429.04999999999995</v>
      </c>
      <c r="K267" s="271">
        <v>412.65</v>
      </c>
      <c r="L267" s="271">
        <v>399</v>
      </c>
      <c r="M267" s="271">
        <v>33.227820000000001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584.25</v>
      </c>
      <c r="D268" s="272">
        <v>580.35</v>
      </c>
      <c r="E268" s="272">
        <v>574.95000000000005</v>
      </c>
      <c r="F268" s="272">
        <v>565.65</v>
      </c>
      <c r="G268" s="272">
        <v>560.25</v>
      </c>
      <c r="H268" s="272">
        <v>589.65000000000009</v>
      </c>
      <c r="I268" s="272">
        <v>595.04999999999995</v>
      </c>
      <c r="J268" s="272">
        <v>604.35000000000014</v>
      </c>
      <c r="K268" s="271">
        <v>585.75</v>
      </c>
      <c r="L268" s="271">
        <v>571.04999999999995</v>
      </c>
      <c r="M268" s="271">
        <v>30.370920000000002</v>
      </c>
      <c r="N268" s="1"/>
      <c r="O268" s="1"/>
    </row>
    <row r="269" spans="1:15" ht="12.75" customHeight="1">
      <c r="A269" s="30">
        <v>259</v>
      </c>
      <c r="B269" s="281" t="s">
        <v>801</v>
      </c>
      <c r="C269" s="271">
        <v>484.65</v>
      </c>
      <c r="D269" s="272">
        <v>485.05</v>
      </c>
      <c r="E269" s="272">
        <v>476.55</v>
      </c>
      <c r="F269" s="272">
        <v>468.45</v>
      </c>
      <c r="G269" s="272">
        <v>459.95</v>
      </c>
      <c r="H269" s="272">
        <v>493.15000000000003</v>
      </c>
      <c r="I269" s="272">
        <v>501.65000000000003</v>
      </c>
      <c r="J269" s="272">
        <v>509.75000000000006</v>
      </c>
      <c r="K269" s="271">
        <v>493.55</v>
      </c>
      <c r="L269" s="271">
        <v>476.95</v>
      </c>
      <c r="M269" s="271">
        <v>4.2707800000000002</v>
      </c>
      <c r="N269" s="1"/>
      <c r="O269" s="1"/>
    </row>
    <row r="270" spans="1:15" ht="12.75" customHeight="1">
      <c r="A270" s="30">
        <v>260</v>
      </c>
      <c r="B270" s="281" t="s">
        <v>802</v>
      </c>
      <c r="C270" s="271">
        <v>344.15</v>
      </c>
      <c r="D270" s="272">
        <v>345.58333333333331</v>
      </c>
      <c r="E270" s="272">
        <v>338.61666666666662</v>
      </c>
      <c r="F270" s="272">
        <v>333.08333333333331</v>
      </c>
      <c r="G270" s="272">
        <v>326.11666666666662</v>
      </c>
      <c r="H270" s="272">
        <v>351.11666666666662</v>
      </c>
      <c r="I270" s="272">
        <v>358.08333333333331</v>
      </c>
      <c r="J270" s="272">
        <v>363.61666666666662</v>
      </c>
      <c r="K270" s="271">
        <v>352.55</v>
      </c>
      <c r="L270" s="271">
        <v>340.05</v>
      </c>
      <c r="M270" s="271">
        <v>1.06046</v>
      </c>
      <c r="N270" s="1"/>
      <c r="O270" s="1"/>
    </row>
    <row r="271" spans="1:15" ht="12.75" customHeight="1">
      <c r="A271" s="30">
        <v>261</v>
      </c>
      <c r="B271" s="281" t="s">
        <v>408</v>
      </c>
      <c r="C271" s="271">
        <v>603.65</v>
      </c>
      <c r="D271" s="272">
        <v>602.41666666666663</v>
      </c>
      <c r="E271" s="272">
        <v>592.83333333333326</v>
      </c>
      <c r="F271" s="272">
        <v>582.01666666666665</v>
      </c>
      <c r="G271" s="272">
        <v>572.43333333333328</v>
      </c>
      <c r="H271" s="272">
        <v>613.23333333333323</v>
      </c>
      <c r="I271" s="272">
        <v>622.81666666666649</v>
      </c>
      <c r="J271" s="272">
        <v>633.63333333333321</v>
      </c>
      <c r="K271" s="271">
        <v>612</v>
      </c>
      <c r="L271" s="271">
        <v>591.6</v>
      </c>
      <c r="M271" s="271">
        <v>3.4238900000000001</v>
      </c>
      <c r="N271" s="1"/>
      <c r="O271" s="1"/>
    </row>
    <row r="272" spans="1:15" ht="12.75" customHeight="1">
      <c r="A272" s="30">
        <v>262</v>
      </c>
      <c r="B272" s="281" t="s">
        <v>409</v>
      </c>
      <c r="C272" s="271">
        <v>179.15</v>
      </c>
      <c r="D272" s="272">
        <v>180.51666666666665</v>
      </c>
      <c r="E272" s="272">
        <v>177.0333333333333</v>
      </c>
      <c r="F272" s="272">
        <v>174.91666666666666</v>
      </c>
      <c r="G272" s="272">
        <v>171.43333333333331</v>
      </c>
      <c r="H272" s="272">
        <v>182.6333333333333</v>
      </c>
      <c r="I272" s="272">
        <v>186.11666666666665</v>
      </c>
      <c r="J272" s="272">
        <v>188.23333333333329</v>
      </c>
      <c r="K272" s="271">
        <v>184</v>
      </c>
      <c r="L272" s="271">
        <v>178.4</v>
      </c>
      <c r="M272" s="271">
        <v>1.9519299999999999</v>
      </c>
      <c r="N272" s="1"/>
      <c r="O272" s="1"/>
    </row>
    <row r="273" spans="1:15" ht="12.75" customHeight="1">
      <c r="A273" s="30">
        <v>263</v>
      </c>
      <c r="B273" s="281" t="s">
        <v>410</v>
      </c>
      <c r="C273" s="271">
        <v>585.65</v>
      </c>
      <c r="D273" s="272">
        <v>587.33333333333337</v>
      </c>
      <c r="E273" s="272">
        <v>576.01666666666677</v>
      </c>
      <c r="F273" s="272">
        <v>566.38333333333344</v>
      </c>
      <c r="G273" s="272">
        <v>555.06666666666683</v>
      </c>
      <c r="H273" s="272">
        <v>596.9666666666667</v>
      </c>
      <c r="I273" s="272">
        <v>608.2833333333333</v>
      </c>
      <c r="J273" s="272">
        <v>617.91666666666663</v>
      </c>
      <c r="K273" s="271">
        <v>598.65</v>
      </c>
      <c r="L273" s="271">
        <v>577.70000000000005</v>
      </c>
      <c r="M273" s="271">
        <v>3.9800800000000001</v>
      </c>
      <c r="N273" s="1"/>
      <c r="O273" s="1"/>
    </row>
    <row r="274" spans="1:15" ht="12.75" customHeight="1">
      <c r="A274" s="30">
        <v>264</v>
      </c>
      <c r="B274" s="281" t="s">
        <v>411</v>
      </c>
      <c r="C274" s="271">
        <v>1416.35</v>
      </c>
      <c r="D274" s="272">
        <v>1414.0833333333333</v>
      </c>
      <c r="E274" s="272">
        <v>1400.9166666666665</v>
      </c>
      <c r="F274" s="272">
        <v>1385.4833333333333</v>
      </c>
      <c r="G274" s="272">
        <v>1372.3166666666666</v>
      </c>
      <c r="H274" s="272">
        <v>1429.5166666666664</v>
      </c>
      <c r="I274" s="272">
        <v>1442.6833333333329</v>
      </c>
      <c r="J274" s="272">
        <v>1458.1166666666663</v>
      </c>
      <c r="K274" s="271">
        <v>1427.25</v>
      </c>
      <c r="L274" s="271">
        <v>1398.65</v>
      </c>
      <c r="M274" s="271">
        <v>3.0489899999999999</v>
      </c>
      <c r="N274" s="1"/>
      <c r="O274" s="1"/>
    </row>
    <row r="275" spans="1:15" ht="12.75" customHeight="1">
      <c r="A275" s="30">
        <v>265</v>
      </c>
      <c r="B275" s="281" t="s">
        <v>412</v>
      </c>
      <c r="C275" s="271">
        <v>260.75</v>
      </c>
      <c r="D275" s="272">
        <v>261.58333333333331</v>
      </c>
      <c r="E275" s="272">
        <v>257.16666666666663</v>
      </c>
      <c r="F275" s="272">
        <v>253.58333333333331</v>
      </c>
      <c r="G275" s="272">
        <v>249.16666666666663</v>
      </c>
      <c r="H275" s="272">
        <v>265.16666666666663</v>
      </c>
      <c r="I275" s="272">
        <v>269.58333333333326</v>
      </c>
      <c r="J275" s="272">
        <v>273.16666666666663</v>
      </c>
      <c r="K275" s="271">
        <v>266</v>
      </c>
      <c r="L275" s="271">
        <v>258</v>
      </c>
      <c r="M275" s="271">
        <v>2.4309400000000001</v>
      </c>
      <c r="N275" s="1"/>
      <c r="O275" s="1"/>
    </row>
    <row r="276" spans="1:15" ht="12.75" customHeight="1">
      <c r="A276" s="30">
        <v>266</v>
      </c>
      <c r="B276" s="281" t="s">
        <v>413</v>
      </c>
      <c r="C276" s="271">
        <v>563.75</v>
      </c>
      <c r="D276" s="272">
        <v>568.25</v>
      </c>
      <c r="E276" s="272">
        <v>556.79999999999995</v>
      </c>
      <c r="F276" s="272">
        <v>549.84999999999991</v>
      </c>
      <c r="G276" s="272">
        <v>538.39999999999986</v>
      </c>
      <c r="H276" s="272">
        <v>575.20000000000005</v>
      </c>
      <c r="I276" s="272">
        <v>586.65000000000009</v>
      </c>
      <c r="J276" s="272">
        <v>593.60000000000014</v>
      </c>
      <c r="K276" s="271">
        <v>579.70000000000005</v>
      </c>
      <c r="L276" s="271">
        <v>561.29999999999995</v>
      </c>
      <c r="M276" s="271">
        <v>14.30894</v>
      </c>
      <c r="N276" s="1"/>
      <c r="O276" s="1"/>
    </row>
    <row r="277" spans="1:15" ht="12.75" customHeight="1">
      <c r="A277" s="30">
        <v>267</v>
      </c>
      <c r="B277" s="281" t="s">
        <v>414</v>
      </c>
      <c r="C277" s="271">
        <v>273.85000000000002</v>
      </c>
      <c r="D277" s="272">
        <v>270.98333333333335</v>
      </c>
      <c r="E277" s="272">
        <v>263.36666666666667</v>
      </c>
      <c r="F277" s="272">
        <v>252.88333333333333</v>
      </c>
      <c r="G277" s="272">
        <v>245.26666666666665</v>
      </c>
      <c r="H277" s="272">
        <v>281.4666666666667</v>
      </c>
      <c r="I277" s="272">
        <v>289.08333333333337</v>
      </c>
      <c r="J277" s="272">
        <v>299.56666666666672</v>
      </c>
      <c r="K277" s="271">
        <v>278.60000000000002</v>
      </c>
      <c r="L277" s="271">
        <v>260.5</v>
      </c>
      <c r="M277" s="271">
        <v>24.23048</v>
      </c>
      <c r="N277" s="1"/>
      <c r="O277" s="1"/>
    </row>
    <row r="278" spans="1:15" ht="12.75" customHeight="1">
      <c r="A278" s="30">
        <v>268</v>
      </c>
      <c r="B278" s="281" t="s">
        <v>415</v>
      </c>
      <c r="C278" s="271">
        <v>1138.05</v>
      </c>
      <c r="D278" s="272">
        <v>1142.6333333333332</v>
      </c>
      <c r="E278" s="272">
        <v>1125.4666666666665</v>
      </c>
      <c r="F278" s="272">
        <v>1112.8833333333332</v>
      </c>
      <c r="G278" s="272">
        <v>1095.7166666666665</v>
      </c>
      <c r="H278" s="272">
        <v>1155.2166666666665</v>
      </c>
      <c r="I278" s="272">
        <v>1172.3833333333334</v>
      </c>
      <c r="J278" s="272">
        <v>1184.9666666666665</v>
      </c>
      <c r="K278" s="271">
        <v>1159.8</v>
      </c>
      <c r="L278" s="271">
        <v>1130.05</v>
      </c>
      <c r="M278" s="271">
        <v>0.54939000000000004</v>
      </c>
      <c r="N278" s="1"/>
      <c r="O278" s="1"/>
    </row>
    <row r="279" spans="1:15" ht="12.75" customHeight="1">
      <c r="A279" s="30">
        <v>269</v>
      </c>
      <c r="B279" s="281" t="s">
        <v>416</v>
      </c>
      <c r="C279" s="271">
        <v>376.6</v>
      </c>
      <c r="D279" s="272">
        <v>377.3</v>
      </c>
      <c r="E279" s="272">
        <v>374.6</v>
      </c>
      <c r="F279" s="272">
        <v>372.6</v>
      </c>
      <c r="G279" s="272">
        <v>369.90000000000003</v>
      </c>
      <c r="H279" s="272">
        <v>379.3</v>
      </c>
      <c r="I279" s="272">
        <v>381.99999999999994</v>
      </c>
      <c r="J279" s="272">
        <v>384</v>
      </c>
      <c r="K279" s="271">
        <v>380</v>
      </c>
      <c r="L279" s="271">
        <v>375.3</v>
      </c>
      <c r="M279" s="271">
        <v>0.46084999999999998</v>
      </c>
      <c r="N279" s="1"/>
      <c r="O279" s="1"/>
    </row>
    <row r="280" spans="1:15" ht="12.75" customHeight="1">
      <c r="A280" s="30">
        <v>270</v>
      </c>
      <c r="B280" s="281" t="s">
        <v>803</v>
      </c>
      <c r="C280" s="271">
        <v>70.25</v>
      </c>
      <c r="D280" s="272">
        <v>70.38333333333334</v>
      </c>
      <c r="E280" s="272">
        <v>69.366666666666674</v>
      </c>
      <c r="F280" s="272">
        <v>68.483333333333334</v>
      </c>
      <c r="G280" s="272">
        <v>67.466666666666669</v>
      </c>
      <c r="H280" s="272">
        <v>71.26666666666668</v>
      </c>
      <c r="I280" s="272">
        <v>72.28333333333336</v>
      </c>
      <c r="J280" s="272">
        <v>73.166666666666686</v>
      </c>
      <c r="K280" s="271">
        <v>71.400000000000006</v>
      </c>
      <c r="L280" s="271">
        <v>69.5</v>
      </c>
      <c r="M280" s="271">
        <v>9.5735299999999999</v>
      </c>
      <c r="N280" s="1"/>
      <c r="O280" s="1"/>
    </row>
    <row r="281" spans="1:15" ht="12.75" customHeight="1">
      <c r="A281" s="30">
        <v>271</v>
      </c>
      <c r="B281" s="281" t="s">
        <v>417</v>
      </c>
      <c r="C281" s="271">
        <v>499.6</v>
      </c>
      <c r="D281" s="272">
        <v>503.15000000000003</v>
      </c>
      <c r="E281" s="272">
        <v>493.35</v>
      </c>
      <c r="F281" s="272">
        <v>487.09999999999997</v>
      </c>
      <c r="G281" s="272">
        <v>477.29999999999995</v>
      </c>
      <c r="H281" s="272">
        <v>509.40000000000009</v>
      </c>
      <c r="I281" s="272">
        <v>519.20000000000016</v>
      </c>
      <c r="J281" s="272">
        <v>525.45000000000016</v>
      </c>
      <c r="K281" s="271">
        <v>512.95000000000005</v>
      </c>
      <c r="L281" s="271">
        <v>496.9</v>
      </c>
      <c r="M281" s="271">
        <v>1.76722</v>
      </c>
      <c r="N281" s="1"/>
      <c r="O281" s="1"/>
    </row>
    <row r="282" spans="1:15" ht="12.75" customHeight="1">
      <c r="A282" s="30">
        <v>272</v>
      </c>
      <c r="B282" s="281" t="s">
        <v>418</v>
      </c>
      <c r="C282" s="271">
        <v>65.349999999999994</v>
      </c>
      <c r="D282" s="272">
        <v>64.7</v>
      </c>
      <c r="E282" s="272">
        <v>63.650000000000006</v>
      </c>
      <c r="F282" s="272">
        <v>61.95</v>
      </c>
      <c r="G282" s="272">
        <v>60.900000000000006</v>
      </c>
      <c r="H282" s="272">
        <v>66.400000000000006</v>
      </c>
      <c r="I282" s="272">
        <v>67.449999999999989</v>
      </c>
      <c r="J282" s="272">
        <v>69.150000000000006</v>
      </c>
      <c r="K282" s="271">
        <v>65.75</v>
      </c>
      <c r="L282" s="271">
        <v>63</v>
      </c>
      <c r="M282" s="271">
        <v>81.410550000000001</v>
      </c>
      <c r="N282" s="1"/>
      <c r="O282" s="1"/>
    </row>
    <row r="283" spans="1:15" ht="12.75" customHeight="1">
      <c r="A283" s="30">
        <v>273</v>
      </c>
      <c r="B283" s="281" t="s">
        <v>419</v>
      </c>
      <c r="C283" s="271">
        <v>393</v>
      </c>
      <c r="D283" s="272">
        <v>395.01666666666671</v>
      </c>
      <c r="E283" s="272">
        <v>389.08333333333343</v>
      </c>
      <c r="F283" s="272">
        <v>385.16666666666674</v>
      </c>
      <c r="G283" s="272">
        <v>379.23333333333346</v>
      </c>
      <c r="H283" s="272">
        <v>398.93333333333339</v>
      </c>
      <c r="I283" s="272">
        <v>404.86666666666667</v>
      </c>
      <c r="J283" s="272">
        <v>408.78333333333336</v>
      </c>
      <c r="K283" s="271">
        <v>400.95</v>
      </c>
      <c r="L283" s="271">
        <v>391.1</v>
      </c>
      <c r="M283" s="271">
        <v>7.13443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1846.35</v>
      </c>
      <c r="D284" s="272">
        <v>1848.8999999999999</v>
      </c>
      <c r="E284" s="272">
        <v>1835.9999999999998</v>
      </c>
      <c r="F284" s="272">
        <v>1825.6499999999999</v>
      </c>
      <c r="G284" s="272">
        <v>1812.7499999999998</v>
      </c>
      <c r="H284" s="272">
        <v>1859.2499999999998</v>
      </c>
      <c r="I284" s="272">
        <v>1872.1499999999999</v>
      </c>
      <c r="J284" s="272">
        <v>1882.4999999999998</v>
      </c>
      <c r="K284" s="271">
        <v>1861.8</v>
      </c>
      <c r="L284" s="271">
        <v>1838.55</v>
      </c>
      <c r="M284" s="271">
        <v>13.136240000000001</v>
      </c>
      <c r="N284" s="1"/>
      <c r="O284" s="1"/>
    </row>
    <row r="285" spans="1:15" ht="12.75" customHeight="1">
      <c r="A285" s="30">
        <v>275</v>
      </c>
      <c r="B285" s="281" t="s">
        <v>785</v>
      </c>
      <c r="C285" s="271">
        <v>1226.8</v>
      </c>
      <c r="D285" s="272">
        <v>1237.1499999999999</v>
      </c>
      <c r="E285" s="272">
        <v>1212.6499999999996</v>
      </c>
      <c r="F285" s="272">
        <v>1198.4999999999998</v>
      </c>
      <c r="G285" s="272">
        <v>1173.9999999999995</v>
      </c>
      <c r="H285" s="272">
        <v>1251.2999999999997</v>
      </c>
      <c r="I285" s="272">
        <v>1275.8000000000002</v>
      </c>
      <c r="J285" s="272">
        <v>1289.9499999999998</v>
      </c>
      <c r="K285" s="271">
        <v>1261.6500000000001</v>
      </c>
      <c r="L285" s="271">
        <v>1223</v>
      </c>
      <c r="M285" s="271">
        <v>0.28471999999999997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77.849999999999994</v>
      </c>
      <c r="D286" s="272">
        <v>77.483333333333334</v>
      </c>
      <c r="E286" s="272">
        <v>76.366666666666674</v>
      </c>
      <c r="F286" s="272">
        <v>74.88333333333334</v>
      </c>
      <c r="G286" s="272">
        <v>73.76666666666668</v>
      </c>
      <c r="H286" s="272">
        <v>78.966666666666669</v>
      </c>
      <c r="I286" s="272">
        <v>80.083333333333314</v>
      </c>
      <c r="J286" s="272">
        <v>81.566666666666663</v>
      </c>
      <c r="K286" s="271">
        <v>78.599999999999994</v>
      </c>
      <c r="L286" s="271">
        <v>76</v>
      </c>
      <c r="M286" s="271">
        <v>61.250419999999998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3677.65</v>
      </c>
      <c r="D287" s="272">
        <v>3676.5333333333333</v>
      </c>
      <c r="E287" s="272">
        <v>3654.6666666666665</v>
      </c>
      <c r="F287" s="272">
        <v>3631.6833333333334</v>
      </c>
      <c r="G287" s="272">
        <v>3609.8166666666666</v>
      </c>
      <c r="H287" s="272">
        <v>3699.5166666666664</v>
      </c>
      <c r="I287" s="272">
        <v>3721.3833333333332</v>
      </c>
      <c r="J287" s="272">
        <v>3744.3666666666663</v>
      </c>
      <c r="K287" s="271">
        <v>3698.4</v>
      </c>
      <c r="L287" s="271">
        <v>3653.55</v>
      </c>
      <c r="M287" s="271">
        <v>2.8816199999999998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393.25</v>
      </c>
      <c r="D288" s="272">
        <v>391.08333333333331</v>
      </c>
      <c r="E288" s="272">
        <v>388.16666666666663</v>
      </c>
      <c r="F288" s="272">
        <v>383.08333333333331</v>
      </c>
      <c r="G288" s="272">
        <v>380.16666666666663</v>
      </c>
      <c r="H288" s="272">
        <v>396.16666666666663</v>
      </c>
      <c r="I288" s="272">
        <v>399.08333333333326</v>
      </c>
      <c r="J288" s="272">
        <v>404.16666666666663</v>
      </c>
      <c r="K288" s="271">
        <v>394</v>
      </c>
      <c r="L288" s="271">
        <v>386</v>
      </c>
      <c r="M288" s="271">
        <v>16.289200000000001</v>
      </c>
      <c r="N288" s="1"/>
      <c r="O288" s="1"/>
    </row>
    <row r="289" spans="1:15" ht="12.75" customHeight="1">
      <c r="A289" s="30">
        <v>279</v>
      </c>
      <c r="B289" s="281" t="s">
        <v>420</v>
      </c>
      <c r="C289" s="271">
        <v>11553.05</v>
      </c>
      <c r="D289" s="272">
        <v>11501.016666666668</v>
      </c>
      <c r="E289" s="272">
        <v>11352.033333333336</v>
      </c>
      <c r="F289" s="272">
        <v>11151.016666666668</v>
      </c>
      <c r="G289" s="272">
        <v>11002.033333333336</v>
      </c>
      <c r="H289" s="272">
        <v>11702.033333333336</v>
      </c>
      <c r="I289" s="272">
        <v>11851.01666666667</v>
      </c>
      <c r="J289" s="272">
        <v>12052.033333333336</v>
      </c>
      <c r="K289" s="271">
        <v>11650</v>
      </c>
      <c r="L289" s="271">
        <v>11300</v>
      </c>
      <c r="M289" s="271">
        <v>0.12286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4887</v>
      </c>
      <c r="D290" s="272">
        <v>4916.833333333333</v>
      </c>
      <c r="E290" s="272">
        <v>4850.1666666666661</v>
      </c>
      <c r="F290" s="272">
        <v>4813.333333333333</v>
      </c>
      <c r="G290" s="272">
        <v>4746.6666666666661</v>
      </c>
      <c r="H290" s="272">
        <v>4953.6666666666661</v>
      </c>
      <c r="I290" s="272">
        <v>5020.3333333333321</v>
      </c>
      <c r="J290" s="272">
        <v>5057.1666666666661</v>
      </c>
      <c r="K290" s="271">
        <v>4983.5</v>
      </c>
      <c r="L290" s="271">
        <v>4880</v>
      </c>
      <c r="M290" s="271">
        <v>2.44252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1848.9</v>
      </c>
      <c r="D291" s="272">
        <v>1851.6333333333332</v>
      </c>
      <c r="E291" s="272">
        <v>1839.2666666666664</v>
      </c>
      <c r="F291" s="272">
        <v>1829.6333333333332</v>
      </c>
      <c r="G291" s="272">
        <v>1817.2666666666664</v>
      </c>
      <c r="H291" s="272">
        <v>1861.2666666666664</v>
      </c>
      <c r="I291" s="272">
        <v>1873.6333333333332</v>
      </c>
      <c r="J291" s="272">
        <v>1883.2666666666664</v>
      </c>
      <c r="K291" s="271">
        <v>1864</v>
      </c>
      <c r="L291" s="271">
        <v>1842</v>
      </c>
      <c r="M291" s="271">
        <v>14.268929999999999</v>
      </c>
      <c r="N291" s="1"/>
      <c r="O291" s="1"/>
    </row>
    <row r="292" spans="1:15" ht="12.75" customHeight="1">
      <c r="A292" s="30">
        <v>282</v>
      </c>
      <c r="B292" s="281" t="s">
        <v>856</v>
      </c>
      <c r="C292" s="271">
        <v>360.35</v>
      </c>
      <c r="D292" s="272">
        <v>361.5</v>
      </c>
      <c r="E292" s="272">
        <v>357.85</v>
      </c>
      <c r="F292" s="272">
        <v>355.35</v>
      </c>
      <c r="G292" s="272">
        <v>351.70000000000005</v>
      </c>
      <c r="H292" s="272">
        <v>364</v>
      </c>
      <c r="I292" s="272">
        <v>367.65</v>
      </c>
      <c r="J292" s="272">
        <v>370.15</v>
      </c>
      <c r="K292" s="271">
        <v>365.15</v>
      </c>
      <c r="L292" s="271">
        <v>359</v>
      </c>
      <c r="M292" s="271">
        <v>2.6594899999999999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577.29999999999995</v>
      </c>
      <c r="D293" s="272">
        <v>574.20000000000005</v>
      </c>
      <c r="E293" s="272">
        <v>569.30000000000007</v>
      </c>
      <c r="F293" s="272">
        <v>561.30000000000007</v>
      </c>
      <c r="G293" s="272">
        <v>556.40000000000009</v>
      </c>
      <c r="H293" s="272">
        <v>582.20000000000005</v>
      </c>
      <c r="I293" s="272">
        <v>587.10000000000014</v>
      </c>
      <c r="J293" s="272">
        <v>595.1</v>
      </c>
      <c r="K293" s="271">
        <v>579.1</v>
      </c>
      <c r="L293" s="271">
        <v>566.20000000000005</v>
      </c>
      <c r="M293" s="271">
        <v>24.350059999999999</v>
      </c>
      <c r="N293" s="1"/>
      <c r="O293" s="1"/>
    </row>
    <row r="294" spans="1:15" ht="12.75" customHeight="1">
      <c r="A294" s="30">
        <v>284</v>
      </c>
      <c r="B294" s="281" t="s">
        <v>805</v>
      </c>
      <c r="C294" s="271">
        <v>324.25</v>
      </c>
      <c r="D294" s="272">
        <v>322.83333333333331</v>
      </c>
      <c r="E294" s="272">
        <v>316.96666666666664</v>
      </c>
      <c r="F294" s="272">
        <v>309.68333333333334</v>
      </c>
      <c r="G294" s="272">
        <v>303.81666666666666</v>
      </c>
      <c r="H294" s="272">
        <v>330.11666666666662</v>
      </c>
      <c r="I294" s="272">
        <v>335.98333333333329</v>
      </c>
      <c r="J294" s="272">
        <v>343.26666666666659</v>
      </c>
      <c r="K294" s="271">
        <v>328.7</v>
      </c>
      <c r="L294" s="271">
        <v>315.55</v>
      </c>
      <c r="M294" s="271">
        <v>23.946169999999999</v>
      </c>
      <c r="N294" s="1"/>
      <c r="O294" s="1"/>
    </row>
    <row r="295" spans="1:15" ht="12.75" customHeight="1">
      <c r="A295" s="30">
        <v>285</v>
      </c>
      <c r="B295" s="281" t="s">
        <v>421</v>
      </c>
      <c r="C295" s="271">
        <v>3367.65</v>
      </c>
      <c r="D295" s="272">
        <v>3407.9166666666665</v>
      </c>
      <c r="E295" s="272">
        <v>3284.833333333333</v>
      </c>
      <c r="F295" s="272">
        <v>3202.0166666666664</v>
      </c>
      <c r="G295" s="272">
        <v>3078.9333333333329</v>
      </c>
      <c r="H295" s="272">
        <v>3490.7333333333331</v>
      </c>
      <c r="I295" s="272">
        <v>3613.8166666666662</v>
      </c>
      <c r="J295" s="272">
        <v>3696.6333333333332</v>
      </c>
      <c r="K295" s="271">
        <v>3531</v>
      </c>
      <c r="L295" s="271">
        <v>3325.1</v>
      </c>
      <c r="M295" s="271">
        <v>0.73902999999999996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683.55</v>
      </c>
      <c r="D296" s="272">
        <v>682.81666666666661</v>
      </c>
      <c r="E296" s="272">
        <v>675.73333333333323</v>
      </c>
      <c r="F296" s="272">
        <v>667.91666666666663</v>
      </c>
      <c r="G296" s="272">
        <v>660.83333333333326</v>
      </c>
      <c r="H296" s="272">
        <v>690.63333333333321</v>
      </c>
      <c r="I296" s="272">
        <v>697.7166666666667</v>
      </c>
      <c r="J296" s="272">
        <v>705.53333333333319</v>
      </c>
      <c r="K296" s="271">
        <v>689.9</v>
      </c>
      <c r="L296" s="271">
        <v>675</v>
      </c>
      <c r="M296" s="271">
        <v>8.4445399999999999</v>
      </c>
      <c r="N296" s="1"/>
      <c r="O296" s="1"/>
    </row>
    <row r="297" spans="1:15" ht="12.75" customHeight="1">
      <c r="A297" s="30">
        <v>287</v>
      </c>
      <c r="B297" s="281" t="s">
        <v>422</v>
      </c>
      <c r="C297" s="271">
        <v>1811.05</v>
      </c>
      <c r="D297" s="272">
        <v>1810.4666666666665</v>
      </c>
      <c r="E297" s="272">
        <v>1797.633333333333</v>
      </c>
      <c r="F297" s="272">
        <v>1784.2166666666665</v>
      </c>
      <c r="G297" s="272">
        <v>1771.383333333333</v>
      </c>
      <c r="H297" s="272">
        <v>1823.883333333333</v>
      </c>
      <c r="I297" s="272">
        <v>1836.7166666666665</v>
      </c>
      <c r="J297" s="272">
        <v>1850.133333333333</v>
      </c>
      <c r="K297" s="271">
        <v>1823.3</v>
      </c>
      <c r="L297" s="271">
        <v>1797.05</v>
      </c>
      <c r="M297" s="271">
        <v>0.35417999999999999</v>
      </c>
      <c r="N297" s="1"/>
      <c r="O297" s="1"/>
    </row>
    <row r="298" spans="1:15" ht="12.75" customHeight="1">
      <c r="A298" s="30">
        <v>288</v>
      </c>
      <c r="B298" s="281" t="s">
        <v>423</v>
      </c>
      <c r="C298" s="271">
        <v>41.25</v>
      </c>
      <c r="D298" s="272">
        <v>41.383333333333333</v>
      </c>
      <c r="E298" s="272">
        <v>39.866666666666667</v>
      </c>
      <c r="F298" s="272">
        <v>38.483333333333334</v>
      </c>
      <c r="G298" s="272">
        <v>36.966666666666669</v>
      </c>
      <c r="H298" s="272">
        <v>42.766666666666666</v>
      </c>
      <c r="I298" s="272">
        <v>44.283333333333331</v>
      </c>
      <c r="J298" s="272">
        <v>45.666666666666664</v>
      </c>
      <c r="K298" s="271">
        <v>42.9</v>
      </c>
      <c r="L298" s="271">
        <v>40</v>
      </c>
      <c r="M298" s="271">
        <v>37.907580000000003</v>
      </c>
      <c r="N298" s="1"/>
      <c r="O298" s="1"/>
    </row>
    <row r="299" spans="1:15" ht="12.75" customHeight="1">
      <c r="A299" s="30">
        <v>289</v>
      </c>
      <c r="B299" s="281" t="s">
        <v>424</v>
      </c>
      <c r="C299" s="271">
        <v>164</v>
      </c>
      <c r="D299" s="272">
        <v>163.43333333333331</v>
      </c>
      <c r="E299" s="272">
        <v>161.91666666666663</v>
      </c>
      <c r="F299" s="272">
        <v>159.83333333333331</v>
      </c>
      <c r="G299" s="272">
        <v>158.31666666666663</v>
      </c>
      <c r="H299" s="272">
        <v>165.51666666666662</v>
      </c>
      <c r="I299" s="272">
        <v>167.03333333333333</v>
      </c>
      <c r="J299" s="272">
        <v>169.11666666666662</v>
      </c>
      <c r="K299" s="271">
        <v>164.95</v>
      </c>
      <c r="L299" s="271">
        <v>161.35</v>
      </c>
      <c r="M299" s="271">
        <v>2.1024400000000001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86971.45</v>
      </c>
      <c r="D300" s="272">
        <v>85988.28333333334</v>
      </c>
      <c r="E300" s="272">
        <v>84383.266666666677</v>
      </c>
      <c r="F300" s="272">
        <v>81795.083333333343</v>
      </c>
      <c r="G300" s="272">
        <v>80190.06666666668</v>
      </c>
      <c r="H300" s="272">
        <v>88576.466666666674</v>
      </c>
      <c r="I300" s="272">
        <v>90181.483333333337</v>
      </c>
      <c r="J300" s="272">
        <v>92769.666666666672</v>
      </c>
      <c r="K300" s="271">
        <v>87593.3</v>
      </c>
      <c r="L300" s="271">
        <v>83400.100000000006</v>
      </c>
      <c r="M300" s="271">
        <v>0.28904000000000002</v>
      </c>
      <c r="N300" s="1"/>
      <c r="O300" s="1"/>
    </row>
    <row r="301" spans="1:15" ht="12.75" customHeight="1">
      <c r="A301" s="30">
        <v>291</v>
      </c>
      <c r="B301" s="281" t="s">
        <v>857</v>
      </c>
      <c r="C301" s="271">
        <v>1600.25</v>
      </c>
      <c r="D301" s="272">
        <v>1602.6333333333332</v>
      </c>
      <c r="E301" s="272">
        <v>1561.6666666666665</v>
      </c>
      <c r="F301" s="272">
        <v>1523.0833333333333</v>
      </c>
      <c r="G301" s="272">
        <v>1482.1166666666666</v>
      </c>
      <c r="H301" s="272">
        <v>1641.2166666666665</v>
      </c>
      <c r="I301" s="272">
        <v>1682.1833333333332</v>
      </c>
      <c r="J301" s="272">
        <v>1720.7666666666664</v>
      </c>
      <c r="K301" s="271">
        <v>1643.6</v>
      </c>
      <c r="L301" s="271">
        <v>1564.05</v>
      </c>
      <c r="M301" s="271">
        <v>3.2871199999999998</v>
      </c>
      <c r="N301" s="1"/>
      <c r="O301" s="1"/>
    </row>
    <row r="302" spans="1:15" ht="12.75" customHeight="1">
      <c r="A302" s="30">
        <v>292</v>
      </c>
      <c r="B302" s="281" t="s">
        <v>804</v>
      </c>
      <c r="C302" s="271">
        <v>1110.45</v>
      </c>
      <c r="D302" s="272">
        <v>1107.8166666666666</v>
      </c>
      <c r="E302" s="272">
        <v>1096.6333333333332</v>
      </c>
      <c r="F302" s="272">
        <v>1082.8166666666666</v>
      </c>
      <c r="G302" s="272">
        <v>1071.6333333333332</v>
      </c>
      <c r="H302" s="272">
        <v>1121.6333333333332</v>
      </c>
      <c r="I302" s="272">
        <v>1132.8166666666666</v>
      </c>
      <c r="J302" s="272">
        <v>1146.6333333333332</v>
      </c>
      <c r="K302" s="271">
        <v>1119</v>
      </c>
      <c r="L302" s="271">
        <v>1094</v>
      </c>
      <c r="M302" s="271">
        <v>6.8541600000000003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921.65</v>
      </c>
      <c r="D303" s="272">
        <v>912.25</v>
      </c>
      <c r="E303" s="272">
        <v>899.5</v>
      </c>
      <c r="F303" s="272">
        <v>877.35</v>
      </c>
      <c r="G303" s="272">
        <v>864.6</v>
      </c>
      <c r="H303" s="272">
        <v>934.4</v>
      </c>
      <c r="I303" s="272">
        <v>947.15</v>
      </c>
      <c r="J303" s="272">
        <v>969.3</v>
      </c>
      <c r="K303" s="271">
        <v>925</v>
      </c>
      <c r="L303" s="271">
        <v>890.1</v>
      </c>
      <c r="M303" s="271">
        <v>13.73922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197.75</v>
      </c>
      <c r="D304" s="272">
        <v>197.21666666666667</v>
      </c>
      <c r="E304" s="272">
        <v>196.13333333333333</v>
      </c>
      <c r="F304" s="272">
        <v>194.51666666666665</v>
      </c>
      <c r="G304" s="272">
        <v>193.43333333333331</v>
      </c>
      <c r="H304" s="272">
        <v>198.83333333333334</v>
      </c>
      <c r="I304" s="272">
        <v>199.91666666666666</v>
      </c>
      <c r="J304" s="272">
        <v>201.53333333333336</v>
      </c>
      <c r="K304" s="271">
        <v>198.3</v>
      </c>
      <c r="L304" s="271">
        <v>195.6</v>
      </c>
      <c r="M304" s="271">
        <v>22.803439999999998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1288.3</v>
      </c>
      <c r="D305" s="272">
        <v>1287.2166666666667</v>
      </c>
      <c r="E305" s="272">
        <v>1275.7333333333333</v>
      </c>
      <c r="F305" s="272">
        <v>1263.1666666666667</v>
      </c>
      <c r="G305" s="272">
        <v>1251.6833333333334</v>
      </c>
      <c r="H305" s="272">
        <v>1299.7833333333333</v>
      </c>
      <c r="I305" s="272">
        <v>1311.2666666666669</v>
      </c>
      <c r="J305" s="272">
        <v>1323.8333333333333</v>
      </c>
      <c r="K305" s="271">
        <v>1298.7</v>
      </c>
      <c r="L305" s="271">
        <v>1274.6500000000001</v>
      </c>
      <c r="M305" s="271">
        <v>40.857819999999997</v>
      </c>
      <c r="N305" s="1"/>
      <c r="O305" s="1"/>
    </row>
    <row r="306" spans="1:15" ht="12.75" customHeight="1">
      <c r="A306" s="30">
        <v>296</v>
      </c>
      <c r="B306" s="281" t="s">
        <v>425</v>
      </c>
      <c r="C306" s="271">
        <v>289.25</v>
      </c>
      <c r="D306" s="272">
        <v>294.73333333333335</v>
      </c>
      <c r="E306" s="272">
        <v>281.61666666666667</v>
      </c>
      <c r="F306" s="272">
        <v>273.98333333333335</v>
      </c>
      <c r="G306" s="272">
        <v>260.86666666666667</v>
      </c>
      <c r="H306" s="272">
        <v>302.36666666666667</v>
      </c>
      <c r="I306" s="272">
        <v>315.48333333333335</v>
      </c>
      <c r="J306" s="272">
        <v>323.11666666666667</v>
      </c>
      <c r="K306" s="271">
        <v>307.85000000000002</v>
      </c>
      <c r="L306" s="271">
        <v>287.10000000000002</v>
      </c>
      <c r="M306" s="271">
        <v>9.0980399999999992</v>
      </c>
      <c r="N306" s="1"/>
      <c r="O306" s="1"/>
    </row>
    <row r="307" spans="1:15" ht="12.75" customHeight="1">
      <c r="A307" s="30">
        <v>297</v>
      </c>
      <c r="B307" s="281" t="s">
        <v>426</v>
      </c>
      <c r="C307" s="271">
        <v>269.39999999999998</v>
      </c>
      <c r="D307" s="272">
        <v>271.26666666666665</v>
      </c>
      <c r="E307" s="272">
        <v>265.5333333333333</v>
      </c>
      <c r="F307" s="272">
        <v>261.66666666666663</v>
      </c>
      <c r="G307" s="272">
        <v>255.93333333333328</v>
      </c>
      <c r="H307" s="272">
        <v>275.13333333333333</v>
      </c>
      <c r="I307" s="272">
        <v>280.86666666666667</v>
      </c>
      <c r="J307" s="272">
        <v>284.73333333333335</v>
      </c>
      <c r="K307" s="271">
        <v>277</v>
      </c>
      <c r="L307" s="271">
        <v>267.39999999999998</v>
      </c>
      <c r="M307" s="271">
        <v>16.348960000000002</v>
      </c>
      <c r="N307" s="1"/>
      <c r="O307" s="1"/>
    </row>
    <row r="308" spans="1:15" ht="12.75" customHeight="1">
      <c r="A308" s="30">
        <v>298</v>
      </c>
      <c r="B308" s="281" t="s">
        <v>427</v>
      </c>
      <c r="C308" s="271">
        <v>483.35</v>
      </c>
      <c r="D308" s="272">
        <v>483.63333333333338</v>
      </c>
      <c r="E308" s="272">
        <v>478.21666666666675</v>
      </c>
      <c r="F308" s="272">
        <v>473.08333333333337</v>
      </c>
      <c r="G308" s="272">
        <v>467.66666666666674</v>
      </c>
      <c r="H308" s="272">
        <v>488.76666666666677</v>
      </c>
      <c r="I308" s="272">
        <v>494.18333333333339</v>
      </c>
      <c r="J308" s="272">
        <v>499.31666666666678</v>
      </c>
      <c r="K308" s="271">
        <v>489.05</v>
      </c>
      <c r="L308" s="271">
        <v>478.5</v>
      </c>
      <c r="M308" s="271">
        <v>0.65391999999999995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106.55</v>
      </c>
      <c r="D309" s="272">
        <v>106.59999999999998</v>
      </c>
      <c r="E309" s="272">
        <v>102.59999999999997</v>
      </c>
      <c r="F309" s="272">
        <v>98.649999999999991</v>
      </c>
      <c r="G309" s="272">
        <v>94.649999999999977</v>
      </c>
      <c r="H309" s="272">
        <v>110.54999999999995</v>
      </c>
      <c r="I309" s="272">
        <v>114.54999999999998</v>
      </c>
      <c r="J309" s="272">
        <v>118.49999999999994</v>
      </c>
      <c r="K309" s="271">
        <v>110.6</v>
      </c>
      <c r="L309" s="271">
        <v>102.65</v>
      </c>
      <c r="M309" s="271">
        <v>143.92250000000001</v>
      </c>
      <c r="N309" s="1"/>
      <c r="O309" s="1"/>
    </row>
    <row r="310" spans="1:15" ht="12.75" customHeight="1">
      <c r="A310" s="30">
        <v>300</v>
      </c>
      <c r="B310" s="281" t="s">
        <v>428</v>
      </c>
      <c r="C310" s="271">
        <v>73.650000000000006</v>
      </c>
      <c r="D310" s="272">
        <v>74.183333333333337</v>
      </c>
      <c r="E310" s="272">
        <v>72.666666666666671</v>
      </c>
      <c r="F310" s="272">
        <v>71.683333333333337</v>
      </c>
      <c r="G310" s="272">
        <v>70.166666666666671</v>
      </c>
      <c r="H310" s="272">
        <v>75.166666666666671</v>
      </c>
      <c r="I310" s="272">
        <v>76.683333333333323</v>
      </c>
      <c r="J310" s="272">
        <v>77.666666666666671</v>
      </c>
      <c r="K310" s="271">
        <v>75.7</v>
      </c>
      <c r="L310" s="271">
        <v>73.2</v>
      </c>
      <c r="M310" s="271">
        <v>37.644669999999998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511.6</v>
      </c>
      <c r="D311" s="272">
        <v>513.30000000000007</v>
      </c>
      <c r="E311" s="272">
        <v>505.80000000000018</v>
      </c>
      <c r="F311" s="272">
        <v>500.00000000000011</v>
      </c>
      <c r="G311" s="272">
        <v>492.50000000000023</v>
      </c>
      <c r="H311" s="272">
        <v>519.10000000000014</v>
      </c>
      <c r="I311" s="272">
        <v>526.59999999999991</v>
      </c>
      <c r="J311" s="272">
        <v>532.40000000000009</v>
      </c>
      <c r="K311" s="271">
        <v>520.79999999999995</v>
      </c>
      <c r="L311" s="271">
        <v>507.5</v>
      </c>
      <c r="M311" s="271">
        <v>12.38259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9003.7000000000007</v>
      </c>
      <c r="D312" s="272">
        <v>8916.25</v>
      </c>
      <c r="E312" s="272">
        <v>8792.5</v>
      </c>
      <c r="F312" s="272">
        <v>8581.2999999999993</v>
      </c>
      <c r="G312" s="272">
        <v>8457.5499999999993</v>
      </c>
      <c r="H312" s="272">
        <v>9127.4500000000007</v>
      </c>
      <c r="I312" s="272">
        <v>9251.2000000000007</v>
      </c>
      <c r="J312" s="272">
        <v>9462.4000000000015</v>
      </c>
      <c r="K312" s="271">
        <v>9040</v>
      </c>
      <c r="L312" s="271">
        <v>8705.0499999999993</v>
      </c>
      <c r="M312" s="271">
        <v>9.6372599999999995</v>
      </c>
      <c r="N312" s="1"/>
      <c r="O312" s="1"/>
    </row>
    <row r="313" spans="1:15" ht="12.75" customHeight="1">
      <c r="A313" s="30">
        <v>303</v>
      </c>
      <c r="B313" s="281" t="s">
        <v>806</v>
      </c>
      <c r="C313" s="271">
        <v>2013.9</v>
      </c>
      <c r="D313" s="272">
        <v>2008.45</v>
      </c>
      <c r="E313" s="272">
        <v>1981.45</v>
      </c>
      <c r="F313" s="272">
        <v>1949</v>
      </c>
      <c r="G313" s="272">
        <v>1922</v>
      </c>
      <c r="H313" s="272">
        <v>2040.9</v>
      </c>
      <c r="I313" s="272">
        <v>2067.9</v>
      </c>
      <c r="J313" s="272">
        <v>2100.3500000000004</v>
      </c>
      <c r="K313" s="271">
        <v>2035.45</v>
      </c>
      <c r="L313" s="271">
        <v>1976</v>
      </c>
      <c r="M313" s="271">
        <v>1.3338000000000001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816.3</v>
      </c>
      <c r="D314" s="272">
        <v>812</v>
      </c>
      <c r="E314" s="272">
        <v>802</v>
      </c>
      <c r="F314" s="272">
        <v>787.7</v>
      </c>
      <c r="G314" s="272">
        <v>777.7</v>
      </c>
      <c r="H314" s="272">
        <v>826.3</v>
      </c>
      <c r="I314" s="272">
        <v>836.3</v>
      </c>
      <c r="J314" s="272">
        <v>850.59999999999991</v>
      </c>
      <c r="K314" s="271">
        <v>822</v>
      </c>
      <c r="L314" s="271">
        <v>797.7</v>
      </c>
      <c r="M314" s="271">
        <v>4.8177500000000002</v>
      </c>
      <c r="N314" s="1"/>
      <c r="O314" s="1"/>
    </row>
    <row r="315" spans="1:15" ht="12.75" customHeight="1">
      <c r="A315" s="30">
        <v>305</v>
      </c>
      <c r="B315" s="281" t="s">
        <v>429</v>
      </c>
      <c r="C315" s="271">
        <v>396.85</v>
      </c>
      <c r="D315" s="272">
        <v>385.25</v>
      </c>
      <c r="E315" s="272">
        <v>365.7</v>
      </c>
      <c r="F315" s="272">
        <v>334.55</v>
      </c>
      <c r="G315" s="272">
        <v>315</v>
      </c>
      <c r="H315" s="272">
        <v>416.4</v>
      </c>
      <c r="I315" s="272">
        <v>435.94999999999993</v>
      </c>
      <c r="J315" s="272">
        <v>467.09999999999997</v>
      </c>
      <c r="K315" s="271">
        <v>404.8</v>
      </c>
      <c r="L315" s="271">
        <v>354.1</v>
      </c>
      <c r="M315" s="271">
        <v>277.57368000000002</v>
      </c>
      <c r="N315" s="1"/>
      <c r="O315" s="1"/>
    </row>
    <row r="316" spans="1:15" ht="12.75" customHeight="1">
      <c r="A316" s="30">
        <v>306</v>
      </c>
      <c r="B316" s="281" t="s">
        <v>430</v>
      </c>
      <c r="C316" s="271">
        <v>320.14999999999998</v>
      </c>
      <c r="D316" s="272">
        <v>318.26666666666665</v>
      </c>
      <c r="E316" s="272">
        <v>311.88333333333333</v>
      </c>
      <c r="F316" s="272">
        <v>303.61666666666667</v>
      </c>
      <c r="G316" s="272">
        <v>297.23333333333335</v>
      </c>
      <c r="H316" s="272">
        <v>326.5333333333333</v>
      </c>
      <c r="I316" s="272">
        <v>332.91666666666663</v>
      </c>
      <c r="J316" s="272">
        <v>341.18333333333328</v>
      </c>
      <c r="K316" s="271">
        <v>324.64999999999998</v>
      </c>
      <c r="L316" s="271">
        <v>310</v>
      </c>
      <c r="M316" s="271">
        <v>10.47513</v>
      </c>
      <c r="N316" s="1"/>
      <c r="O316" s="1"/>
    </row>
    <row r="317" spans="1:15" ht="12.75" customHeight="1">
      <c r="A317" s="30">
        <v>307</v>
      </c>
      <c r="B317" s="281" t="s">
        <v>858</v>
      </c>
      <c r="C317" s="271">
        <v>763.3</v>
      </c>
      <c r="D317" s="272">
        <v>754.76666666666677</v>
      </c>
      <c r="E317" s="272">
        <v>737.53333333333353</v>
      </c>
      <c r="F317" s="272">
        <v>711.76666666666677</v>
      </c>
      <c r="G317" s="272">
        <v>694.53333333333353</v>
      </c>
      <c r="H317" s="272">
        <v>780.53333333333353</v>
      </c>
      <c r="I317" s="272">
        <v>797.76666666666688</v>
      </c>
      <c r="J317" s="272">
        <v>823.53333333333353</v>
      </c>
      <c r="K317" s="271">
        <v>772</v>
      </c>
      <c r="L317" s="271">
        <v>729</v>
      </c>
      <c r="M317" s="271">
        <v>1.7223999999999999</v>
      </c>
      <c r="N317" s="1"/>
      <c r="O317" s="1"/>
    </row>
    <row r="318" spans="1:15" ht="12.75" customHeight="1">
      <c r="A318" s="30">
        <v>308</v>
      </c>
      <c r="B318" s="281" t="s">
        <v>859</v>
      </c>
      <c r="C318" s="271">
        <v>844.75</v>
      </c>
      <c r="D318" s="272">
        <v>847.6</v>
      </c>
      <c r="E318" s="272">
        <v>823.6</v>
      </c>
      <c r="F318" s="272">
        <v>802.45</v>
      </c>
      <c r="G318" s="272">
        <v>778.45</v>
      </c>
      <c r="H318" s="272">
        <v>868.75</v>
      </c>
      <c r="I318" s="272">
        <v>892.75</v>
      </c>
      <c r="J318" s="272">
        <v>913.9</v>
      </c>
      <c r="K318" s="271">
        <v>871.6</v>
      </c>
      <c r="L318" s="271">
        <v>826.45</v>
      </c>
      <c r="M318" s="271">
        <v>5.7181199999999999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1447.65</v>
      </c>
      <c r="D319" s="272">
        <v>1459.75</v>
      </c>
      <c r="E319" s="272">
        <v>1424.55</v>
      </c>
      <c r="F319" s="272">
        <v>1401.45</v>
      </c>
      <c r="G319" s="272">
        <v>1366.25</v>
      </c>
      <c r="H319" s="272">
        <v>1482.85</v>
      </c>
      <c r="I319" s="272">
        <v>1518.0499999999997</v>
      </c>
      <c r="J319" s="272">
        <v>1541.1499999999999</v>
      </c>
      <c r="K319" s="271">
        <v>1494.95</v>
      </c>
      <c r="L319" s="271">
        <v>1436.65</v>
      </c>
      <c r="M319" s="271">
        <v>2.8961600000000001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3528.4</v>
      </c>
      <c r="D320" s="272">
        <v>3541.25</v>
      </c>
      <c r="E320" s="272">
        <v>3503.2</v>
      </c>
      <c r="F320" s="272">
        <v>3478</v>
      </c>
      <c r="G320" s="272">
        <v>3439.95</v>
      </c>
      <c r="H320" s="272">
        <v>3566.45</v>
      </c>
      <c r="I320" s="272">
        <v>3604.5</v>
      </c>
      <c r="J320" s="272">
        <v>3629.7</v>
      </c>
      <c r="K320" s="271">
        <v>3579.3</v>
      </c>
      <c r="L320" s="271">
        <v>3516.05</v>
      </c>
      <c r="M320" s="271">
        <v>3.9908299999999999</v>
      </c>
      <c r="N320" s="1"/>
      <c r="O320" s="1"/>
    </row>
    <row r="321" spans="1:15" ht="12.75" customHeight="1">
      <c r="A321" s="30">
        <v>311</v>
      </c>
      <c r="B321" s="281" t="s">
        <v>431</v>
      </c>
      <c r="C321" s="271" t="e">
        <v>#N/A</v>
      </c>
      <c r="D321" s="272" t="e">
        <v>#N/A</v>
      </c>
      <c r="E321" s="272" t="e">
        <v>#N/A</v>
      </c>
      <c r="F321" s="272" t="e">
        <v>#N/A</v>
      </c>
      <c r="G321" s="272" t="e">
        <v>#N/A</v>
      </c>
      <c r="H321" s="272" t="e">
        <v>#N/A</v>
      </c>
      <c r="I321" s="272" t="e">
        <v>#N/A</v>
      </c>
      <c r="J321" s="272" t="e">
        <v>#N/A</v>
      </c>
      <c r="K321" s="271" t="e">
        <v>#N/A</v>
      </c>
      <c r="L321" s="271" t="e">
        <v>#N/A</v>
      </c>
      <c r="M321" s="271" t="e">
        <v>#N/A</v>
      </c>
      <c r="N321" s="1"/>
      <c r="O321" s="1"/>
    </row>
    <row r="322" spans="1:15" ht="12.75" customHeight="1">
      <c r="A322" s="30">
        <v>312</v>
      </c>
      <c r="B322" s="281" t="s">
        <v>433</v>
      </c>
      <c r="C322" s="271">
        <v>764.35</v>
      </c>
      <c r="D322" s="272">
        <v>765.9666666666667</v>
      </c>
      <c r="E322" s="272">
        <v>759.48333333333335</v>
      </c>
      <c r="F322" s="272">
        <v>754.61666666666667</v>
      </c>
      <c r="G322" s="272">
        <v>748.13333333333333</v>
      </c>
      <c r="H322" s="272">
        <v>770.83333333333337</v>
      </c>
      <c r="I322" s="272">
        <v>777.31666666666672</v>
      </c>
      <c r="J322" s="272">
        <v>782.18333333333339</v>
      </c>
      <c r="K322" s="271">
        <v>772.45</v>
      </c>
      <c r="L322" s="271">
        <v>761.1</v>
      </c>
      <c r="M322" s="271">
        <v>0.55035000000000001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2353.75</v>
      </c>
      <c r="D323" s="272">
        <v>2370.3833333333332</v>
      </c>
      <c r="E323" s="272">
        <v>2326.8666666666663</v>
      </c>
      <c r="F323" s="272">
        <v>2299.9833333333331</v>
      </c>
      <c r="G323" s="272">
        <v>2256.4666666666662</v>
      </c>
      <c r="H323" s="272">
        <v>2397.2666666666664</v>
      </c>
      <c r="I323" s="272">
        <v>2440.7833333333328</v>
      </c>
      <c r="J323" s="272">
        <v>2467.6666666666665</v>
      </c>
      <c r="K323" s="271">
        <v>2413.9</v>
      </c>
      <c r="L323" s="271">
        <v>2343.5</v>
      </c>
      <c r="M323" s="271">
        <v>2.7898900000000002</v>
      </c>
      <c r="N323" s="1"/>
      <c r="O323" s="1"/>
    </row>
    <row r="324" spans="1:15" ht="12.75" customHeight="1">
      <c r="A324" s="30">
        <v>314</v>
      </c>
      <c r="B324" s="281" t="s">
        <v>434</v>
      </c>
      <c r="C324" s="271">
        <v>1313.3</v>
      </c>
      <c r="D324" s="272">
        <v>1321.1000000000001</v>
      </c>
      <c r="E324" s="272">
        <v>1297.2000000000003</v>
      </c>
      <c r="F324" s="272">
        <v>1281.1000000000001</v>
      </c>
      <c r="G324" s="272">
        <v>1257.2000000000003</v>
      </c>
      <c r="H324" s="272">
        <v>1337.2000000000003</v>
      </c>
      <c r="I324" s="272">
        <v>1361.1000000000004</v>
      </c>
      <c r="J324" s="272">
        <v>1377.2000000000003</v>
      </c>
      <c r="K324" s="271">
        <v>1345</v>
      </c>
      <c r="L324" s="271">
        <v>1305</v>
      </c>
      <c r="M324" s="271">
        <v>5.54983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1040.0999999999999</v>
      </c>
      <c r="D325" s="272">
        <v>1047.4666666666665</v>
      </c>
      <c r="E325" s="272">
        <v>1001.9333333333329</v>
      </c>
      <c r="F325" s="272">
        <v>963.76666666666642</v>
      </c>
      <c r="G325" s="272">
        <v>918.23333333333289</v>
      </c>
      <c r="H325" s="272">
        <v>1085.633333333333</v>
      </c>
      <c r="I325" s="272">
        <v>1131.1666666666663</v>
      </c>
      <c r="J325" s="272">
        <v>1169.333333333333</v>
      </c>
      <c r="K325" s="271">
        <v>1093</v>
      </c>
      <c r="L325" s="271">
        <v>1009.3</v>
      </c>
      <c r="M325" s="271">
        <v>99.649060000000006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654.79999999999995</v>
      </c>
      <c r="D326" s="272">
        <v>654.93333333333328</v>
      </c>
      <c r="E326" s="272">
        <v>645.91666666666652</v>
      </c>
      <c r="F326" s="272">
        <v>637.03333333333319</v>
      </c>
      <c r="G326" s="272">
        <v>628.01666666666642</v>
      </c>
      <c r="H326" s="272">
        <v>663.81666666666661</v>
      </c>
      <c r="I326" s="272">
        <v>672.83333333333326</v>
      </c>
      <c r="J326" s="272">
        <v>681.7166666666667</v>
      </c>
      <c r="K326" s="271">
        <v>663.95</v>
      </c>
      <c r="L326" s="271">
        <v>646.04999999999995</v>
      </c>
      <c r="M326" s="271">
        <v>8.1796000000000006</v>
      </c>
      <c r="N326" s="1"/>
      <c r="O326" s="1"/>
    </row>
    <row r="327" spans="1:15" ht="12.75" customHeight="1">
      <c r="A327" s="30">
        <v>317</v>
      </c>
      <c r="B327" s="281" t="s">
        <v>435</v>
      </c>
      <c r="C327" s="271">
        <v>33.200000000000003</v>
      </c>
      <c r="D327" s="272">
        <v>33.266666666666673</v>
      </c>
      <c r="E327" s="272">
        <v>33.033333333333346</v>
      </c>
      <c r="F327" s="272">
        <v>32.866666666666674</v>
      </c>
      <c r="G327" s="272">
        <v>32.633333333333347</v>
      </c>
      <c r="H327" s="272">
        <v>33.433333333333344</v>
      </c>
      <c r="I327" s="272">
        <v>33.666666666666679</v>
      </c>
      <c r="J327" s="272">
        <v>33.833333333333343</v>
      </c>
      <c r="K327" s="271">
        <v>33.5</v>
      </c>
      <c r="L327" s="271">
        <v>33.1</v>
      </c>
      <c r="M327" s="271">
        <v>20.867229999999999</v>
      </c>
      <c r="N327" s="1"/>
      <c r="O327" s="1"/>
    </row>
    <row r="328" spans="1:15" ht="12.75" customHeight="1">
      <c r="A328" s="30">
        <v>318</v>
      </c>
      <c r="B328" s="281" t="s">
        <v>436</v>
      </c>
      <c r="C328" s="271">
        <v>65.849999999999994</v>
      </c>
      <c r="D328" s="272">
        <v>65.11666666666666</v>
      </c>
      <c r="E328" s="272">
        <v>63.98333333333332</v>
      </c>
      <c r="F328" s="272">
        <v>62.11666666666666</v>
      </c>
      <c r="G328" s="272">
        <v>60.98333333333332</v>
      </c>
      <c r="H328" s="272">
        <v>66.98333333333332</v>
      </c>
      <c r="I328" s="272">
        <v>68.116666666666674</v>
      </c>
      <c r="J328" s="272">
        <v>69.98333333333332</v>
      </c>
      <c r="K328" s="271">
        <v>66.25</v>
      </c>
      <c r="L328" s="271">
        <v>63.25</v>
      </c>
      <c r="M328" s="271">
        <v>31.453569999999999</v>
      </c>
      <c r="N328" s="1"/>
      <c r="O328" s="1"/>
    </row>
    <row r="329" spans="1:15" ht="12.75" customHeight="1">
      <c r="A329" s="30">
        <v>319</v>
      </c>
      <c r="B329" s="281" t="s">
        <v>437</v>
      </c>
      <c r="C329" s="271">
        <v>576.15</v>
      </c>
      <c r="D329" s="272">
        <v>574.80000000000007</v>
      </c>
      <c r="E329" s="272">
        <v>567.60000000000014</v>
      </c>
      <c r="F329" s="272">
        <v>559.05000000000007</v>
      </c>
      <c r="G329" s="272">
        <v>551.85000000000014</v>
      </c>
      <c r="H329" s="272">
        <v>583.35000000000014</v>
      </c>
      <c r="I329" s="272">
        <v>590.55000000000018</v>
      </c>
      <c r="J329" s="272">
        <v>599.10000000000014</v>
      </c>
      <c r="K329" s="271">
        <v>582</v>
      </c>
      <c r="L329" s="271">
        <v>566.25</v>
      </c>
      <c r="M329" s="271">
        <v>0.50024000000000002</v>
      </c>
      <c r="N329" s="1"/>
      <c r="O329" s="1"/>
    </row>
    <row r="330" spans="1:15" ht="12.75" customHeight="1">
      <c r="A330" s="30">
        <v>320</v>
      </c>
      <c r="B330" s="281" t="s">
        <v>438</v>
      </c>
      <c r="C330" s="271">
        <v>34.5</v>
      </c>
      <c r="D330" s="272">
        <v>34.183333333333337</v>
      </c>
      <c r="E330" s="272">
        <v>33.666666666666671</v>
      </c>
      <c r="F330" s="272">
        <v>32.833333333333336</v>
      </c>
      <c r="G330" s="272">
        <v>32.31666666666667</v>
      </c>
      <c r="H330" s="272">
        <v>35.016666666666673</v>
      </c>
      <c r="I330" s="272">
        <v>35.533333333333339</v>
      </c>
      <c r="J330" s="272">
        <v>36.366666666666674</v>
      </c>
      <c r="K330" s="271">
        <v>34.700000000000003</v>
      </c>
      <c r="L330" s="271">
        <v>33.35</v>
      </c>
      <c r="M330" s="271">
        <v>76.529259999999994</v>
      </c>
      <c r="N330" s="1"/>
      <c r="O330" s="1"/>
    </row>
    <row r="331" spans="1:15" ht="12.75" customHeight="1">
      <c r="A331" s="30">
        <v>321</v>
      </c>
      <c r="B331" s="281" t="s">
        <v>439</v>
      </c>
      <c r="C331" s="271">
        <v>74.5</v>
      </c>
      <c r="D331" s="272">
        <v>74.533333333333331</v>
      </c>
      <c r="E331" s="272">
        <v>73.316666666666663</v>
      </c>
      <c r="F331" s="272">
        <v>72.133333333333326</v>
      </c>
      <c r="G331" s="272">
        <v>70.916666666666657</v>
      </c>
      <c r="H331" s="272">
        <v>75.716666666666669</v>
      </c>
      <c r="I331" s="272">
        <v>76.933333333333337</v>
      </c>
      <c r="J331" s="272">
        <v>78.116666666666674</v>
      </c>
      <c r="K331" s="271">
        <v>75.75</v>
      </c>
      <c r="L331" s="271">
        <v>73.349999999999994</v>
      </c>
      <c r="M331" s="271">
        <v>32.715089999999996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116.95</v>
      </c>
      <c r="D332" s="272">
        <v>116.64999999999999</v>
      </c>
      <c r="E332" s="272">
        <v>115.24999999999999</v>
      </c>
      <c r="F332" s="272">
        <v>113.55</v>
      </c>
      <c r="G332" s="272">
        <v>112.14999999999999</v>
      </c>
      <c r="H332" s="272">
        <v>118.34999999999998</v>
      </c>
      <c r="I332" s="272">
        <v>119.74999999999999</v>
      </c>
      <c r="J332" s="272">
        <v>121.44999999999997</v>
      </c>
      <c r="K332" s="271">
        <v>118.05</v>
      </c>
      <c r="L332" s="271">
        <v>114.95</v>
      </c>
      <c r="M332" s="271">
        <v>136.49134000000001</v>
      </c>
      <c r="N332" s="1"/>
      <c r="O332" s="1"/>
    </row>
    <row r="333" spans="1:15" ht="12.75" customHeight="1">
      <c r="A333" s="30">
        <v>323</v>
      </c>
      <c r="B333" s="281" t="s">
        <v>440</v>
      </c>
      <c r="C333" s="271">
        <v>273.55</v>
      </c>
      <c r="D333" s="272">
        <v>272.65000000000003</v>
      </c>
      <c r="E333" s="272">
        <v>266.90000000000009</v>
      </c>
      <c r="F333" s="272">
        <v>260.25000000000006</v>
      </c>
      <c r="G333" s="272">
        <v>254.50000000000011</v>
      </c>
      <c r="H333" s="272">
        <v>279.30000000000007</v>
      </c>
      <c r="I333" s="272">
        <v>285.04999999999995</v>
      </c>
      <c r="J333" s="272">
        <v>291.70000000000005</v>
      </c>
      <c r="K333" s="271">
        <v>278.39999999999998</v>
      </c>
      <c r="L333" s="271">
        <v>266</v>
      </c>
      <c r="M333" s="271">
        <v>9.9674999999999994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158.75</v>
      </c>
      <c r="D334" s="272">
        <v>158.5</v>
      </c>
      <c r="E334" s="272">
        <v>157.19999999999999</v>
      </c>
      <c r="F334" s="272">
        <v>155.64999999999998</v>
      </c>
      <c r="G334" s="272">
        <v>154.34999999999997</v>
      </c>
      <c r="H334" s="272">
        <v>160.05000000000001</v>
      </c>
      <c r="I334" s="272">
        <v>161.35000000000002</v>
      </c>
      <c r="J334" s="272">
        <v>162.90000000000003</v>
      </c>
      <c r="K334" s="271">
        <v>159.80000000000001</v>
      </c>
      <c r="L334" s="271">
        <v>156.94999999999999</v>
      </c>
      <c r="M334" s="271">
        <v>83.097250000000003</v>
      </c>
      <c r="N334" s="1"/>
      <c r="O334" s="1"/>
    </row>
    <row r="335" spans="1:15" ht="12.75" customHeight="1">
      <c r="A335" s="30">
        <v>325</v>
      </c>
      <c r="B335" s="281" t="s">
        <v>441</v>
      </c>
      <c r="C335" s="271">
        <v>691</v>
      </c>
      <c r="D335" s="272">
        <v>694</v>
      </c>
      <c r="E335" s="272">
        <v>679</v>
      </c>
      <c r="F335" s="272">
        <v>667</v>
      </c>
      <c r="G335" s="272">
        <v>652</v>
      </c>
      <c r="H335" s="272">
        <v>706</v>
      </c>
      <c r="I335" s="272">
        <v>721</v>
      </c>
      <c r="J335" s="272">
        <v>733</v>
      </c>
      <c r="K335" s="271">
        <v>709</v>
      </c>
      <c r="L335" s="271">
        <v>682</v>
      </c>
      <c r="M335" s="271">
        <v>4.28965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79.2</v>
      </c>
      <c r="D336" s="272">
        <v>79.05</v>
      </c>
      <c r="E336" s="272">
        <v>78</v>
      </c>
      <c r="F336" s="272">
        <v>76.8</v>
      </c>
      <c r="G336" s="272">
        <v>75.75</v>
      </c>
      <c r="H336" s="272">
        <v>80.25</v>
      </c>
      <c r="I336" s="272">
        <v>81.299999999999983</v>
      </c>
      <c r="J336" s="272">
        <v>82.5</v>
      </c>
      <c r="K336" s="271">
        <v>80.099999999999994</v>
      </c>
      <c r="L336" s="271">
        <v>77.849999999999994</v>
      </c>
      <c r="M336" s="271">
        <v>118.65866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4400.45</v>
      </c>
      <c r="D337" s="272">
        <v>4411.2166666666662</v>
      </c>
      <c r="E337" s="272">
        <v>4369.2333333333327</v>
      </c>
      <c r="F337" s="272">
        <v>4338.0166666666664</v>
      </c>
      <c r="G337" s="272">
        <v>4296.0333333333328</v>
      </c>
      <c r="H337" s="272">
        <v>4442.4333333333325</v>
      </c>
      <c r="I337" s="272">
        <v>4484.4166666666661</v>
      </c>
      <c r="J337" s="272">
        <v>4515.6333333333323</v>
      </c>
      <c r="K337" s="271">
        <v>4453.2</v>
      </c>
      <c r="L337" s="271">
        <v>4380</v>
      </c>
      <c r="M337" s="271">
        <v>0.86556999999999995</v>
      </c>
      <c r="N337" s="1"/>
      <c r="O337" s="1"/>
    </row>
    <row r="338" spans="1:15" ht="12.75" customHeight="1">
      <c r="A338" s="30">
        <v>328</v>
      </c>
      <c r="B338" s="281" t="s">
        <v>807</v>
      </c>
      <c r="C338" s="271">
        <v>659.05</v>
      </c>
      <c r="D338" s="272">
        <v>651.75</v>
      </c>
      <c r="E338" s="272">
        <v>628.5</v>
      </c>
      <c r="F338" s="272">
        <v>597.95000000000005</v>
      </c>
      <c r="G338" s="272">
        <v>574.70000000000005</v>
      </c>
      <c r="H338" s="272">
        <v>682.3</v>
      </c>
      <c r="I338" s="272">
        <v>705.55</v>
      </c>
      <c r="J338" s="272">
        <v>736.09999999999991</v>
      </c>
      <c r="K338" s="271">
        <v>675</v>
      </c>
      <c r="L338" s="271">
        <v>621.20000000000005</v>
      </c>
      <c r="M338" s="271">
        <v>6.9471600000000002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19682.95</v>
      </c>
      <c r="D339" s="272">
        <v>19673.45</v>
      </c>
      <c r="E339" s="272">
        <v>19492.300000000003</v>
      </c>
      <c r="F339" s="272">
        <v>19301.650000000001</v>
      </c>
      <c r="G339" s="272">
        <v>19120.500000000004</v>
      </c>
      <c r="H339" s="272">
        <v>19864.100000000002</v>
      </c>
      <c r="I339" s="272">
        <v>20045.250000000004</v>
      </c>
      <c r="J339" s="272">
        <v>20235.900000000001</v>
      </c>
      <c r="K339" s="271">
        <v>19854.599999999999</v>
      </c>
      <c r="L339" s="271">
        <v>19482.8</v>
      </c>
      <c r="M339" s="271">
        <v>0.66083000000000003</v>
      </c>
      <c r="N339" s="1"/>
      <c r="O339" s="1"/>
    </row>
    <row r="340" spans="1:15" ht="12.75" customHeight="1">
      <c r="A340" s="30">
        <v>330</v>
      </c>
      <c r="B340" s="281" t="s">
        <v>442</v>
      </c>
      <c r="C340" s="271">
        <v>71.900000000000006</v>
      </c>
      <c r="D340" s="272">
        <v>71.150000000000006</v>
      </c>
      <c r="E340" s="272">
        <v>68.850000000000009</v>
      </c>
      <c r="F340" s="272">
        <v>65.8</v>
      </c>
      <c r="G340" s="272">
        <v>63.5</v>
      </c>
      <c r="H340" s="272">
        <v>74.200000000000017</v>
      </c>
      <c r="I340" s="272">
        <v>76.500000000000028</v>
      </c>
      <c r="J340" s="272">
        <v>79.550000000000026</v>
      </c>
      <c r="K340" s="271">
        <v>73.45</v>
      </c>
      <c r="L340" s="271">
        <v>68.099999999999994</v>
      </c>
      <c r="M340" s="271">
        <v>27.968599999999999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314.14999999999998</v>
      </c>
      <c r="D341" s="272">
        <v>315.7</v>
      </c>
      <c r="E341" s="272">
        <v>305.29999999999995</v>
      </c>
      <c r="F341" s="272">
        <v>296.45</v>
      </c>
      <c r="G341" s="272">
        <v>286.04999999999995</v>
      </c>
      <c r="H341" s="272">
        <v>324.54999999999995</v>
      </c>
      <c r="I341" s="272">
        <v>334.94999999999993</v>
      </c>
      <c r="J341" s="272">
        <v>343.79999999999995</v>
      </c>
      <c r="K341" s="271">
        <v>326.10000000000002</v>
      </c>
      <c r="L341" s="271">
        <v>306.85000000000002</v>
      </c>
      <c r="M341" s="271">
        <v>29.768840000000001</v>
      </c>
      <c r="N341" s="1"/>
      <c r="O341" s="1"/>
    </row>
    <row r="342" spans="1:15" ht="12.75" customHeight="1">
      <c r="A342" s="30">
        <v>332</v>
      </c>
      <c r="B342" s="281" t="s">
        <v>860</v>
      </c>
      <c r="C342" s="271">
        <v>352.85</v>
      </c>
      <c r="D342" s="272">
        <v>351.01666666666671</v>
      </c>
      <c r="E342" s="272">
        <v>342.23333333333341</v>
      </c>
      <c r="F342" s="272">
        <v>331.61666666666667</v>
      </c>
      <c r="G342" s="272">
        <v>322.83333333333337</v>
      </c>
      <c r="H342" s="272">
        <v>361.63333333333344</v>
      </c>
      <c r="I342" s="272">
        <v>370.41666666666674</v>
      </c>
      <c r="J342" s="272">
        <v>381.03333333333347</v>
      </c>
      <c r="K342" s="271">
        <v>359.8</v>
      </c>
      <c r="L342" s="271">
        <v>340.4</v>
      </c>
      <c r="M342" s="271">
        <v>3.2326299999999999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958.6</v>
      </c>
      <c r="D343" s="272">
        <v>957.38333333333333</v>
      </c>
      <c r="E343" s="272">
        <v>948.2166666666667</v>
      </c>
      <c r="F343" s="272">
        <v>937.83333333333337</v>
      </c>
      <c r="G343" s="272">
        <v>928.66666666666674</v>
      </c>
      <c r="H343" s="272">
        <v>967.76666666666665</v>
      </c>
      <c r="I343" s="272">
        <v>976.93333333333339</v>
      </c>
      <c r="J343" s="272">
        <v>987.31666666666661</v>
      </c>
      <c r="K343" s="271">
        <v>966.55</v>
      </c>
      <c r="L343" s="271">
        <v>947</v>
      </c>
      <c r="M343" s="271">
        <v>11.29397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139.94999999999999</v>
      </c>
      <c r="D344" s="272">
        <v>139.31666666666669</v>
      </c>
      <c r="E344" s="272">
        <v>136.73333333333338</v>
      </c>
      <c r="F344" s="272">
        <v>133.51666666666668</v>
      </c>
      <c r="G344" s="272">
        <v>130.93333333333337</v>
      </c>
      <c r="H344" s="272">
        <v>142.53333333333339</v>
      </c>
      <c r="I344" s="272">
        <v>145.1166666666667</v>
      </c>
      <c r="J344" s="272">
        <v>148.3333333333334</v>
      </c>
      <c r="K344" s="271">
        <v>141.9</v>
      </c>
      <c r="L344" s="271">
        <v>136.1</v>
      </c>
      <c r="M344" s="271">
        <v>312.30002999999999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190.7</v>
      </c>
      <c r="D345" s="272">
        <v>191.25</v>
      </c>
      <c r="E345" s="272">
        <v>189.45</v>
      </c>
      <c r="F345" s="272">
        <v>188.2</v>
      </c>
      <c r="G345" s="272">
        <v>186.39999999999998</v>
      </c>
      <c r="H345" s="272">
        <v>192.5</v>
      </c>
      <c r="I345" s="272">
        <v>194.3</v>
      </c>
      <c r="J345" s="272">
        <v>195.55</v>
      </c>
      <c r="K345" s="271">
        <v>193.05</v>
      </c>
      <c r="L345" s="271">
        <v>190</v>
      </c>
      <c r="M345" s="271">
        <v>16.493929999999999</v>
      </c>
      <c r="N345" s="1"/>
      <c r="O345" s="1"/>
    </row>
    <row r="346" spans="1:15" ht="12.75" customHeight="1">
      <c r="A346" s="30">
        <v>336</v>
      </c>
      <c r="B346" s="281" t="s">
        <v>841</v>
      </c>
      <c r="C346" s="271">
        <v>783.9</v>
      </c>
      <c r="D346" s="272">
        <v>787.38333333333333</v>
      </c>
      <c r="E346" s="272">
        <v>776.51666666666665</v>
      </c>
      <c r="F346" s="272">
        <v>769.13333333333333</v>
      </c>
      <c r="G346" s="272">
        <v>758.26666666666665</v>
      </c>
      <c r="H346" s="272">
        <v>794.76666666666665</v>
      </c>
      <c r="I346" s="272">
        <v>805.63333333333321</v>
      </c>
      <c r="J346" s="272">
        <v>813.01666666666665</v>
      </c>
      <c r="K346" s="271">
        <v>798.25</v>
      </c>
      <c r="L346" s="271">
        <v>780</v>
      </c>
      <c r="M346" s="271">
        <v>18.629989999999999</v>
      </c>
      <c r="N346" s="1"/>
      <c r="O346" s="1"/>
    </row>
    <row r="347" spans="1:15" ht="12.75" customHeight="1">
      <c r="A347" s="30">
        <v>337</v>
      </c>
      <c r="B347" s="281" t="s">
        <v>443</v>
      </c>
      <c r="C347" s="271">
        <v>3341.85</v>
      </c>
      <c r="D347" s="272">
        <v>3358.9</v>
      </c>
      <c r="E347" s="272">
        <v>3317.9</v>
      </c>
      <c r="F347" s="272">
        <v>3293.95</v>
      </c>
      <c r="G347" s="272">
        <v>3252.95</v>
      </c>
      <c r="H347" s="272">
        <v>3382.8500000000004</v>
      </c>
      <c r="I347" s="272">
        <v>3423.8500000000004</v>
      </c>
      <c r="J347" s="272">
        <v>3447.8000000000006</v>
      </c>
      <c r="K347" s="271">
        <v>3399.9</v>
      </c>
      <c r="L347" s="271">
        <v>3334.95</v>
      </c>
      <c r="M347" s="271">
        <v>0.51580999999999999</v>
      </c>
      <c r="N347" s="1"/>
      <c r="O347" s="1"/>
    </row>
    <row r="348" spans="1:15" ht="12.75" customHeight="1">
      <c r="A348" s="30">
        <v>338</v>
      </c>
      <c r="B348" s="281" t="s">
        <v>444</v>
      </c>
      <c r="C348" s="271">
        <v>265.7</v>
      </c>
      <c r="D348" s="272">
        <v>267.56666666666666</v>
      </c>
      <c r="E348" s="272">
        <v>263.13333333333333</v>
      </c>
      <c r="F348" s="272">
        <v>260.56666666666666</v>
      </c>
      <c r="G348" s="272">
        <v>256.13333333333333</v>
      </c>
      <c r="H348" s="272">
        <v>270.13333333333333</v>
      </c>
      <c r="I348" s="272">
        <v>274.56666666666661</v>
      </c>
      <c r="J348" s="272">
        <v>277.13333333333333</v>
      </c>
      <c r="K348" s="271">
        <v>272</v>
      </c>
      <c r="L348" s="271">
        <v>265</v>
      </c>
      <c r="M348" s="271">
        <v>2.22844</v>
      </c>
      <c r="N348" s="1"/>
      <c r="O348" s="1"/>
    </row>
    <row r="349" spans="1:15" ht="12.75" customHeight="1">
      <c r="A349" s="30">
        <v>339</v>
      </c>
      <c r="B349" s="281" t="s">
        <v>842</v>
      </c>
      <c r="C349" s="271">
        <v>577.1</v>
      </c>
      <c r="D349" s="272">
        <v>554.13333333333333</v>
      </c>
      <c r="E349" s="272">
        <v>525.31666666666661</v>
      </c>
      <c r="F349" s="272">
        <v>473.5333333333333</v>
      </c>
      <c r="G349" s="272">
        <v>444.71666666666658</v>
      </c>
      <c r="H349" s="272">
        <v>605.91666666666663</v>
      </c>
      <c r="I349" s="272">
        <v>634.73333333333346</v>
      </c>
      <c r="J349" s="272">
        <v>686.51666666666665</v>
      </c>
      <c r="K349" s="271">
        <v>582.95000000000005</v>
      </c>
      <c r="L349" s="271">
        <v>502.35</v>
      </c>
      <c r="M349" s="271">
        <v>12.31108</v>
      </c>
      <c r="N349" s="1"/>
      <c r="O349" s="1"/>
    </row>
    <row r="350" spans="1:15" ht="12.75" customHeight="1">
      <c r="A350" s="30">
        <v>340</v>
      </c>
      <c r="B350" s="281" t="s">
        <v>824</v>
      </c>
      <c r="C350" s="271">
        <v>128.30000000000001</v>
      </c>
      <c r="D350" s="272">
        <v>127.75</v>
      </c>
      <c r="E350" s="272">
        <v>124.4</v>
      </c>
      <c r="F350" s="272">
        <v>120.5</v>
      </c>
      <c r="G350" s="272">
        <v>117.15</v>
      </c>
      <c r="H350" s="272">
        <v>131.65</v>
      </c>
      <c r="I350" s="272">
        <v>135.00000000000003</v>
      </c>
      <c r="J350" s="272">
        <v>138.9</v>
      </c>
      <c r="K350" s="271">
        <v>131.1</v>
      </c>
      <c r="L350" s="271">
        <v>123.85</v>
      </c>
      <c r="M350" s="271">
        <v>41.143279999999997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3389.95</v>
      </c>
      <c r="D351" s="272">
        <v>3388.1166666666663</v>
      </c>
      <c r="E351" s="272">
        <v>3346.3833333333328</v>
      </c>
      <c r="F351" s="272">
        <v>3302.8166666666666</v>
      </c>
      <c r="G351" s="272">
        <v>3261.083333333333</v>
      </c>
      <c r="H351" s="272">
        <v>3431.6833333333325</v>
      </c>
      <c r="I351" s="272">
        <v>3473.4166666666661</v>
      </c>
      <c r="J351" s="272">
        <v>3516.9833333333322</v>
      </c>
      <c r="K351" s="271">
        <v>3429.85</v>
      </c>
      <c r="L351" s="271">
        <v>3344.55</v>
      </c>
      <c r="M351" s="271">
        <v>2.5038999999999998</v>
      </c>
      <c r="N351" s="1"/>
      <c r="O351" s="1"/>
    </row>
    <row r="352" spans="1:15" ht="12.75" customHeight="1">
      <c r="A352" s="30">
        <v>342</v>
      </c>
      <c r="B352" s="281" t="s">
        <v>446</v>
      </c>
      <c r="C352" s="271">
        <v>372.7</v>
      </c>
      <c r="D352" s="272">
        <v>370.98333333333335</v>
      </c>
      <c r="E352" s="272">
        <v>363.2166666666667</v>
      </c>
      <c r="F352" s="272">
        <v>353.73333333333335</v>
      </c>
      <c r="G352" s="272">
        <v>345.9666666666667</v>
      </c>
      <c r="H352" s="272">
        <v>380.4666666666667</v>
      </c>
      <c r="I352" s="272">
        <v>388.23333333333335</v>
      </c>
      <c r="J352" s="272">
        <v>397.7166666666667</v>
      </c>
      <c r="K352" s="271">
        <v>378.75</v>
      </c>
      <c r="L352" s="271">
        <v>361.5</v>
      </c>
      <c r="M352" s="271">
        <v>6.0331700000000001</v>
      </c>
      <c r="N352" s="1"/>
      <c r="O352" s="1"/>
    </row>
    <row r="353" spans="1:15" ht="12.75" customHeight="1">
      <c r="A353" s="30">
        <v>343</v>
      </c>
      <c r="B353" s="281" t="s">
        <v>447</v>
      </c>
      <c r="C353" s="271">
        <v>258.3</v>
      </c>
      <c r="D353" s="272">
        <v>258.43333333333334</v>
      </c>
      <c r="E353" s="272">
        <v>256.86666666666667</v>
      </c>
      <c r="F353" s="272">
        <v>255.43333333333334</v>
      </c>
      <c r="G353" s="272">
        <v>253.86666666666667</v>
      </c>
      <c r="H353" s="272">
        <v>259.86666666666667</v>
      </c>
      <c r="I353" s="272">
        <v>261.43333333333339</v>
      </c>
      <c r="J353" s="272">
        <v>262.86666666666667</v>
      </c>
      <c r="K353" s="271">
        <v>260</v>
      </c>
      <c r="L353" s="271">
        <v>257</v>
      </c>
      <c r="M353" s="271">
        <v>2.6223900000000002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1981.75</v>
      </c>
      <c r="D354" s="272">
        <v>1987.9166666666667</v>
      </c>
      <c r="E354" s="272">
        <v>1962.8333333333335</v>
      </c>
      <c r="F354" s="272">
        <v>1943.9166666666667</v>
      </c>
      <c r="G354" s="272">
        <v>1918.8333333333335</v>
      </c>
      <c r="H354" s="272">
        <v>2006.8333333333335</v>
      </c>
      <c r="I354" s="272">
        <v>2031.916666666667</v>
      </c>
      <c r="J354" s="272">
        <v>2050.8333333333335</v>
      </c>
      <c r="K354" s="271">
        <v>2013</v>
      </c>
      <c r="L354" s="271">
        <v>1969</v>
      </c>
      <c r="M354" s="271">
        <v>8.1987400000000008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49678.85</v>
      </c>
      <c r="D355" s="272">
        <v>49574.200000000004</v>
      </c>
      <c r="E355" s="272">
        <v>49218.400000000009</v>
      </c>
      <c r="F355" s="272">
        <v>48757.950000000004</v>
      </c>
      <c r="G355" s="272">
        <v>48402.150000000009</v>
      </c>
      <c r="H355" s="272">
        <v>50034.650000000009</v>
      </c>
      <c r="I355" s="272">
        <v>50390.450000000012</v>
      </c>
      <c r="J355" s="272">
        <v>50850.900000000009</v>
      </c>
      <c r="K355" s="271">
        <v>49930</v>
      </c>
      <c r="L355" s="271">
        <v>49113.75</v>
      </c>
      <c r="M355" s="271">
        <v>0.1048</v>
      </c>
      <c r="N355" s="1"/>
      <c r="O355" s="1"/>
    </row>
    <row r="356" spans="1:15" ht="12.75" customHeight="1">
      <c r="A356" s="30">
        <v>346</v>
      </c>
      <c r="B356" s="281" t="s">
        <v>448</v>
      </c>
      <c r="C356" s="271">
        <v>3727.95</v>
      </c>
      <c r="D356" s="272">
        <v>3737.2833333333333</v>
      </c>
      <c r="E356" s="272">
        <v>3697.5666666666666</v>
      </c>
      <c r="F356" s="272">
        <v>3667.1833333333334</v>
      </c>
      <c r="G356" s="272">
        <v>3627.4666666666667</v>
      </c>
      <c r="H356" s="272">
        <v>3767.6666666666665</v>
      </c>
      <c r="I356" s="272">
        <v>3807.3833333333328</v>
      </c>
      <c r="J356" s="272">
        <v>3837.7666666666664</v>
      </c>
      <c r="K356" s="271">
        <v>3777</v>
      </c>
      <c r="L356" s="271">
        <v>3706.9</v>
      </c>
      <c r="M356" s="271">
        <v>1.2833399999999999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217.8</v>
      </c>
      <c r="D357" s="272">
        <v>217.01666666666668</v>
      </c>
      <c r="E357" s="272">
        <v>215.63333333333335</v>
      </c>
      <c r="F357" s="272">
        <v>213.46666666666667</v>
      </c>
      <c r="G357" s="272">
        <v>212.08333333333334</v>
      </c>
      <c r="H357" s="272">
        <v>219.18333333333337</v>
      </c>
      <c r="I357" s="272">
        <v>220.56666666666669</v>
      </c>
      <c r="J357" s="272">
        <v>222.73333333333338</v>
      </c>
      <c r="K357" s="271">
        <v>218.4</v>
      </c>
      <c r="L357" s="271">
        <v>214.85</v>
      </c>
      <c r="M357" s="271">
        <v>18.1389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4259.3</v>
      </c>
      <c r="D358" s="272">
        <v>4255.5166666666673</v>
      </c>
      <c r="E358" s="272">
        <v>4245.1833333333343</v>
      </c>
      <c r="F358" s="272">
        <v>4231.0666666666666</v>
      </c>
      <c r="G358" s="272">
        <v>4220.7333333333336</v>
      </c>
      <c r="H358" s="272">
        <v>4269.633333333335</v>
      </c>
      <c r="I358" s="272">
        <v>4279.966666666669</v>
      </c>
      <c r="J358" s="272">
        <v>4294.0833333333358</v>
      </c>
      <c r="K358" s="271">
        <v>4265.8500000000004</v>
      </c>
      <c r="L358" s="271">
        <v>4241.3999999999996</v>
      </c>
      <c r="M358" s="271">
        <v>0.10233</v>
      </c>
      <c r="N358" s="1"/>
      <c r="O358" s="1"/>
    </row>
    <row r="359" spans="1:15" ht="12.75" customHeight="1">
      <c r="A359" s="30">
        <v>349</v>
      </c>
      <c r="B359" s="281" t="s">
        <v>450</v>
      </c>
      <c r="C359" s="271">
        <v>1364.55</v>
      </c>
      <c r="D359" s="272">
        <v>1349.1000000000001</v>
      </c>
      <c r="E359" s="272">
        <v>1328.2000000000003</v>
      </c>
      <c r="F359" s="272">
        <v>1291.8500000000001</v>
      </c>
      <c r="G359" s="272">
        <v>1270.9500000000003</v>
      </c>
      <c r="H359" s="272">
        <v>1385.4500000000003</v>
      </c>
      <c r="I359" s="272">
        <v>1406.3500000000004</v>
      </c>
      <c r="J359" s="272">
        <v>1442.7000000000003</v>
      </c>
      <c r="K359" s="271">
        <v>1370</v>
      </c>
      <c r="L359" s="271">
        <v>1312.75</v>
      </c>
      <c r="M359" s="271">
        <v>4.5645199999999999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2665.75</v>
      </c>
      <c r="D360" s="272">
        <v>2656.8333333333335</v>
      </c>
      <c r="E360" s="272">
        <v>2634.916666666667</v>
      </c>
      <c r="F360" s="272">
        <v>2604.0833333333335</v>
      </c>
      <c r="G360" s="272">
        <v>2582.166666666667</v>
      </c>
      <c r="H360" s="272">
        <v>2687.666666666667</v>
      </c>
      <c r="I360" s="272">
        <v>2709.5833333333339</v>
      </c>
      <c r="J360" s="272">
        <v>2740.416666666667</v>
      </c>
      <c r="K360" s="271">
        <v>2678.75</v>
      </c>
      <c r="L360" s="271">
        <v>2626</v>
      </c>
      <c r="M360" s="271">
        <v>3.8795000000000002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1926.7</v>
      </c>
      <c r="D361" s="272">
        <v>1925</v>
      </c>
      <c r="E361" s="272">
        <v>1892.6</v>
      </c>
      <c r="F361" s="272">
        <v>1858.5</v>
      </c>
      <c r="G361" s="272">
        <v>1826.1</v>
      </c>
      <c r="H361" s="272">
        <v>1959.1</v>
      </c>
      <c r="I361" s="272">
        <v>1991.5</v>
      </c>
      <c r="J361" s="272">
        <v>2025.6</v>
      </c>
      <c r="K361" s="271">
        <v>1957.4</v>
      </c>
      <c r="L361" s="271">
        <v>1890.9</v>
      </c>
      <c r="M361" s="271">
        <v>15.6715</v>
      </c>
      <c r="N361" s="1"/>
      <c r="O361" s="1"/>
    </row>
    <row r="362" spans="1:15" ht="12.75" customHeight="1">
      <c r="A362" s="30">
        <v>352</v>
      </c>
      <c r="B362" s="281" t="s">
        <v>451</v>
      </c>
      <c r="C362" s="271">
        <v>734</v>
      </c>
      <c r="D362" s="272">
        <v>735</v>
      </c>
      <c r="E362" s="272">
        <v>731.7</v>
      </c>
      <c r="F362" s="272">
        <v>729.40000000000009</v>
      </c>
      <c r="G362" s="272">
        <v>726.10000000000014</v>
      </c>
      <c r="H362" s="272">
        <v>737.3</v>
      </c>
      <c r="I362" s="272">
        <v>740.59999999999991</v>
      </c>
      <c r="J362" s="272">
        <v>742.89999999999986</v>
      </c>
      <c r="K362" s="271">
        <v>738.3</v>
      </c>
      <c r="L362" s="271">
        <v>732.7</v>
      </c>
      <c r="M362" s="271">
        <v>0.31636999999999998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2439.9</v>
      </c>
      <c r="D363" s="272">
        <v>2430.5333333333333</v>
      </c>
      <c r="E363" s="272">
        <v>2415.0666666666666</v>
      </c>
      <c r="F363" s="272">
        <v>2390.2333333333331</v>
      </c>
      <c r="G363" s="272">
        <v>2374.7666666666664</v>
      </c>
      <c r="H363" s="272">
        <v>2455.3666666666668</v>
      </c>
      <c r="I363" s="272">
        <v>2470.833333333333</v>
      </c>
      <c r="J363" s="272">
        <v>2495.666666666667</v>
      </c>
      <c r="K363" s="271">
        <v>2446</v>
      </c>
      <c r="L363" s="271">
        <v>2405.6999999999998</v>
      </c>
      <c r="M363" s="271">
        <v>2.5671499999999998</v>
      </c>
      <c r="N363" s="1"/>
      <c r="O363" s="1"/>
    </row>
    <row r="364" spans="1:15" ht="12.75" customHeight="1">
      <c r="A364" s="30">
        <v>354</v>
      </c>
      <c r="B364" s="281" t="s">
        <v>452</v>
      </c>
      <c r="C364" s="271">
        <v>2325.9499999999998</v>
      </c>
      <c r="D364" s="272">
        <v>2304.9166666666665</v>
      </c>
      <c r="E364" s="272">
        <v>2261.0333333333328</v>
      </c>
      <c r="F364" s="272">
        <v>2196.1166666666663</v>
      </c>
      <c r="G364" s="272">
        <v>2152.2333333333327</v>
      </c>
      <c r="H364" s="272">
        <v>2369.833333333333</v>
      </c>
      <c r="I364" s="272">
        <v>2413.7166666666672</v>
      </c>
      <c r="J364" s="272">
        <v>2478.6333333333332</v>
      </c>
      <c r="K364" s="271">
        <v>2348.8000000000002</v>
      </c>
      <c r="L364" s="271">
        <v>2240</v>
      </c>
      <c r="M364" s="271">
        <v>6.5377599999999996</v>
      </c>
      <c r="N364" s="1"/>
      <c r="O364" s="1"/>
    </row>
    <row r="365" spans="1:15" ht="12.75" customHeight="1">
      <c r="A365" s="30">
        <v>355</v>
      </c>
      <c r="B365" s="281" t="s">
        <v>808</v>
      </c>
      <c r="C365" s="271">
        <v>288.64999999999998</v>
      </c>
      <c r="D365" s="272">
        <v>291</v>
      </c>
      <c r="E365" s="272">
        <v>284.7</v>
      </c>
      <c r="F365" s="272">
        <v>280.75</v>
      </c>
      <c r="G365" s="272">
        <v>274.45</v>
      </c>
      <c r="H365" s="272">
        <v>294.95</v>
      </c>
      <c r="I365" s="272">
        <v>301.24999999999994</v>
      </c>
      <c r="J365" s="272">
        <v>305.2</v>
      </c>
      <c r="K365" s="271">
        <v>297.3</v>
      </c>
      <c r="L365" s="271">
        <v>287.05</v>
      </c>
      <c r="M365" s="271">
        <v>32.56758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120.1</v>
      </c>
      <c r="D366" s="272">
        <v>120.56666666666666</v>
      </c>
      <c r="E366" s="272">
        <v>119.38333333333333</v>
      </c>
      <c r="F366" s="272">
        <v>118.66666666666666</v>
      </c>
      <c r="G366" s="272">
        <v>117.48333333333332</v>
      </c>
      <c r="H366" s="272">
        <v>121.28333333333333</v>
      </c>
      <c r="I366" s="272">
        <v>122.46666666666667</v>
      </c>
      <c r="J366" s="272">
        <v>123.18333333333334</v>
      </c>
      <c r="K366" s="271">
        <v>121.75</v>
      </c>
      <c r="L366" s="271">
        <v>119.85</v>
      </c>
      <c r="M366" s="271">
        <v>41.792389999999997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228.85</v>
      </c>
      <c r="D367" s="272">
        <v>228.61666666666665</v>
      </c>
      <c r="E367" s="272">
        <v>227.2833333333333</v>
      </c>
      <c r="F367" s="272">
        <v>225.71666666666667</v>
      </c>
      <c r="G367" s="272">
        <v>224.38333333333333</v>
      </c>
      <c r="H367" s="272">
        <v>230.18333333333328</v>
      </c>
      <c r="I367" s="272">
        <v>231.51666666666659</v>
      </c>
      <c r="J367" s="272">
        <v>233.08333333333326</v>
      </c>
      <c r="K367" s="271">
        <v>229.95</v>
      </c>
      <c r="L367" s="271">
        <v>227.05</v>
      </c>
      <c r="M367" s="271">
        <v>84.736850000000004</v>
      </c>
      <c r="N367" s="1"/>
      <c r="O367" s="1"/>
    </row>
    <row r="368" spans="1:15" ht="12.75" customHeight="1">
      <c r="A368" s="30">
        <v>358</v>
      </c>
      <c r="B368" s="281" t="s">
        <v>809</v>
      </c>
      <c r="C368" s="271">
        <v>391.7</v>
      </c>
      <c r="D368" s="272">
        <v>390.40000000000003</v>
      </c>
      <c r="E368" s="272">
        <v>385.80000000000007</v>
      </c>
      <c r="F368" s="272">
        <v>379.90000000000003</v>
      </c>
      <c r="G368" s="272">
        <v>375.30000000000007</v>
      </c>
      <c r="H368" s="272">
        <v>396.30000000000007</v>
      </c>
      <c r="I368" s="272">
        <v>400.90000000000009</v>
      </c>
      <c r="J368" s="272">
        <v>406.80000000000007</v>
      </c>
      <c r="K368" s="271">
        <v>395</v>
      </c>
      <c r="L368" s="271">
        <v>384.5</v>
      </c>
      <c r="M368" s="271">
        <v>7.9819199999999997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466.85</v>
      </c>
      <c r="D369" s="272">
        <v>465.43333333333334</v>
      </c>
      <c r="E369" s="272">
        <v>461.7166666666667</v>
      </c>
      <c r="F369" s="272">
        <v>456.58333333333337</v>
      </c>
      <c r="G369" s="272">
        <v>452.86666666666673</v>
      </c>
      <c r="H369" s="272">
        <v>470.56666666666666</v>
      </c>
      <c r="I369" s="272">
        <v>474.28333333333325</v>
      </c>
      <c r="J369" s="272">
        <v>479.41666666666663</v>
      </c>
      <c r="K369" s="271">
        <v>469.15</v>
      </c>
      <c r="L369" s="271">
        <v>460.3</v>
      </c>
      <c r="M369" s="271">
        <v>2.4363899999999998</v>
      </c>
      <c r="N369" s="1"/>
      <c r="O369" s="1"/>
    </row>
    <row r="370" spans="1:15" ht="12.75" customHeight="1">
      <c r="A370" s="30">
        <v>360</v>
      </c>
      <c r="B370" s="281" t="s">
        <v>453</v>
      </c>
      <c r="C370" s="271">
        <v>597.29999999999995</v>
      </c>
      <c r="D370" s="272">
        <v>598.2833333333333</v>
      </c>
      <c r="E370" s="272">
        <v>594.11666666666656</v>
      </c>
      <c r="F370" s="272">
        <v>590.93333333333328</v>
      </c>
      <c r="G370" s="272">
        <v>586.76666666666654</v>
      </c>
      <c r="H370" s="272">
        <v>601.46666666666658</v>
      </c>
      <c r="I370" s="272">
        <v>605.63333333333333</v>
      </c>
      <c r="J370" s="272">
        <v>608.81666666666661</v>
      </c>
      <c r="K370" s="271">
        <v>602.45000000000005</v>
      </c>
      <c r="L370" s="271">
        <v>595.1</v>
      </c>
      <c r="M370" s="271">
        <v>1.6633599999999999</v>
      </c>
      <c r="N370" s="1"/>
      <c r="O370" s="1"/>
    </row>
    <row r="371" spans="1:15" ht="12.75" customHeight="1">
      <c r="A371" s="30">
        <v>361</v>
      </c>
      <c r="B371" s="281" t="s">
        <v>454</v>
      </c>
      <c r="C371" s="271">
        <v>124</v>
      </c>
      <c r="D371" s="272">
        <v>123.39999999999999</v>
      </c>
      <c r="E371" s="272">
        <v>121.69999999999999</v>
      </c>
      <c r="F371" s="272">
        <v>119.39999999999999</v>
      </c>
      <c r="G371" s="272">
        <v>117.69999999999999</v>
      </c>
      <c r="H371" s="272">
        <v>125.69999999999999</v>
      </c>
      <c r="I371" s="272">
        <v>127.4</v>
      </c>
      <c r="J371" s="272">
        <v>129.69999999999999</v>
      </c>
      <c r="K371" s="271">
        <v>125.1</v>
      </c>
      <c r="L371" s="271">
        <v>121.1</v>
      </c>
      <c r="M371" s="271">
        <v>7.5525500000000001</v>
      </c>
      <c r="N371" s="1"/>
      <c r="O371" s="1"/>
    </row>
    <row r="372" spans="1:15" ht="12.75" customHeight="1">
      <c r="A372" s="30">
        <v>362</v>
      </c>
      <c r="B372" s="281" t="s">
        <v>861</v>
      </c>
      <c r="C372" s="271">
        <v>1300.5</v>
      </c>
      <c r="D372" s="272">
        <v>1289.3499999999999</v>
      </c>
      <c r="E372" s="272">
        <v>1263.9999999999998</v>
      </c>
      <c r="F372" s="272">
        <v>1227.4999999999998</v>
      </c>
      <c r="G372" s="272">
        <v>1202.1499999999996</v>
      </c>
      <c r="H372" s="272">
        <v>1325.85</v>
      </c>
      <c r="I372" s="272">
        <v>1351.2000000000003</v>
      </c>
      <c r="J372" s="272">
        <v>1387.7</v>
      </c>
      <c r="K372" s="271">
        <v>1314.7</v>
      </c>
      <c r="L372" s="271">
        <v>1252.8499999999999</v>
      </c>
      <c r="M372" s="271">
        <v>0.16739000000000001</v>
      </c>
      <c r="N372" s="1"/>
      <c r="O372" s="1"/>
    </row>
    <row r="373" spans="1:15" ht="12.75" customHeight="1">
      <c r="A373" s="30">
        <v>363</v>
      </c>
      <c r="B373" s="281" t="s">
        <v>455</v>
      </c>
      <c r="C373" s="271">
        <v>4390.3500000000004</v>
      </c>
      <c r="D373" s="272">
        <v>4396.3</v>
      </c>
      <c r="E373" s="272">
        <v>4364.6000000000004</v>
      </c>
      <c r="F373" s="272">
        <v>4338.8500000000004</v>
      </c>
      <c r="G373" s="272">
        <v>4307.1500000000005</v>
      </c>
      <c r="H373" s="272">
        <v>4422.05</v>
      </c>
      <c r="I373" s="272">
        <v>4453.7499999999991</v>
      </c>
      <c r="J373" s="272">
        <v>4479.5</v>
      </c>
      <c r="K373" s="271">
        <v>4428</v>
      </c>
      <c r="L373" s="271">
        <v>4370.55</v>
      </c>
      <c r="M373" s="271">
        <v>5.9479999999999998E-2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14661.7</v>
      </c>
      <c r="D374" s="272">
        <v>14691.816666666666</v>
      </c>
      <c r="E374" s="272">
        <v>14533.633333333331</v>
      </c>
      <c r="F374" s="272">
        <v>14405.566666666666</v>
      </c>
      <c r="G374" s="272">
        <v>14247.383333333331</v>
      </c>
      <c r="H374" s="272">
        <v>14819.883333333331</v>
      </c>
      <c r="I374" s="272">
        <v>14978.066666666666</v>
      </c>
      <c r="J374" s="272">
        <v>15106.133333333331</v>
      </c>
      <c r="K374" s="271">
        <v>14850</v>
      </c>
      <c r="L374" s="271">
        <v>14563.75</v>
      </c>
      <c r="M374" s="271">
        <v>2.9559999999999999E-2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33.549999999999997</v>
      </c>
      <c r="D375" s="272">
        <v>33.466666666666669</v>
      </c>
      <c r="E375" s="272">
        <v>33.333333333333336</v>
      </c>
      <c r="F375" s="272">
        <v>33.116666666666667</v>
      </c>
      <c r="G375" s="272">
        <v>32.983333333333334</v>
      </c>
      <c r="H375" s="272">
        <v>33.683333333333337</v>
      </c>
      <c r="I375" s="272">
        <v>33.816666666666663</v>
      </c>
      <c r="J375" s="272">
        <v>34.033333333333339</v>
      </c>
      <c r="K375" s="271">
        <v>33.6</v>
      </c>
      <c r="L375" s="271">
        <v>33.25</v>
      </c>
      <c r="M375" s="271">
        <v>176.73451</v>
      </c>
      <c r="N375" s="1"/>
      <c r="O375" s="1"/>
    </row>
    <row r="376" spans="1:15" ht="12.75" customHeight="1">
      <c r="A376" s="30">
        <v>366</v>
      </c>
      <c r="B376" s="281" t="s">
        <v>456</v>
      </c>
      <c r="C376" s="271">
        <v>576.5</v>
      </c>
      <c r="D376" s="272">
        <v>579.15</v>
      </c>
      <c r="E376" s="272">
        <v>572.34999999999991</v>
      </c>
      <c r="F376" s="272">
        <v>568.19999999999993</v>
      </c>
      <c r="G376" s="272">
        <v>561.39999999999986</v>
      </c>
      <c r="H376" s="272">
        <v>583.29999999999995</v>
      </c>
      <c r="I376" s="272">
        <v>590.09999999999991</v>
      </c>
      <c r="J376" s="272">
        <v>594.25</v>
      </c>
      <c r="K376" s="271">
        <v>585.95000000000005</v>
      </c>
      <c r="L376" s="271">
        <v>575</v>
      </c>
      <c r="M376" s="271">
        <v>2.0397500000000002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97.9</v>
      </c>
      <c r="D377" s="272">
        <v>98.216666666666683</v>
      </c>
      <c r="E377" s="272">
        <v>97.233333333333363</v>
      </c>
      <c r="F377" s="272">
        <v>96.566666666666677</v>
      </c>
      <c r="G377" s="272">
        <v>95.583333333333357</v>
      </c>
      <c r="H377" s="272">
        <v>98.883333333333368</v>
      </c>
      <c r="I377" s="272">
        <v>99.866666666666688</v>
      </c>
      <c r="J377" s="272">
        <v>100.53333333333337</v>
      </c>
      <c r="K377" s="271">
        <v>99.2</v>
      </c>
      <c r="L377" s="271">
        <v>97.55</v>
      </c>
      <c r="M377" s="271">
        <v>70.966759999999994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137.4</v>
      </c>
      <c r="D378" s="272">
        <v>137.36666666666667</v>
      </c>
      <c r="E378" s="272">
        <v>136.18333333333334</v>
      </c>
      <c r="F378" s="272">
        <v>134.96666666666667</v>
      </c>
      <c r="G378" s="272">
        <v>133.78333333333333</v>
      </c>
      <c r="H378" s="272">
        <v>138.58333333333334</v>
      </c>
      <c r="I378" s="272">
        <v>139.76666666666668</v>
      </c>
      <c r="J378" s="272">
        <v>140.98333333333335</v>
      </c>
      <c r="K378" s="271">
        <v>138.55000000000001</v>
      </c>
      <c r="L378" s="271">
        <v>136.15</v>
      </c>
      <c r="M378" s="271">
        <v>48.857210000000002</v>
      </c>
      <c r="N378" s="1"/>
      <c r="O378" s="1"/>
    </row>
    <row r="379" spans="1:15" ht="12.75" customHeight="1">
      <c r="A379" s="30">
        <v>369</v>
      </c>
      <c r="B379" s="281" t="s">
        <v>811</v>
      </c>
      <c r="C379" s="271">
        <v>533.4</v>
      </c>
      <c r="D379" s="272">
        <v>537.93333333333339</v>
      </c>
      <c r="E379" s="272">
        <v>526.36666666666679</v>
      </c>
      <c r="F379" s="272">
        <v>519.33333333333337</v>
      </c>
      <c r="G379" s="272">
        <v>507.76666666666677</v>
      </c>
      <c r="H379" s="272">
        <v>544.96666666666681</v>
      </c>
      <c r="I379" s="272">
        <v>556.53333333333342</v>
      </c>
      <c r="J379" s="272">
        <v>563.56666666666683</v>
      </c>
      <c r="K379" s="271">
        <v>549.5</v>
      </c>
      <c r="L379" s="271">
        <v>530.9</v>
      </c>
      <c r="M379" s="271">
        <v>1.0195700000000001</v>
      </c>
      <c r="N379" s="1"/>
      <c r="O379" s="1"/>
    </row>
    <row r="380" spans="1:15" ht="12.75" customHeight="1">
      <c r="A380" s="30">
        <v>370</v>
      </c>
      <c r="B380" s="281" t="s">
        <v>457</v>
      </c>
      <c r="C380" s="271">
        <v>276.10000000000002</v>
      </c>
      <c r="D380" s="272">
        <v>274.13333333333338</v>
      </c>
      <c r="E380" s="272">
        <v>271.46666666666675</v>
      </c>
      <c r="F380" s="272">
        <v>266.83333333333337</v>
      </c>
      <c r="G380" s="272">
        <v>264.16666666666674</v>
      </c>
      <c r="H380" s="272">
        <v>278.76666666666677</v>
      </c>
      <c r="I380" s="272">
        <v>281.43333333333339</v>
      </c>
      <c r="J380" s="272">
        <v>286.06666666666678</v>
      </c>
      <c r="K380" s="271">
        <v>276.8</v>
      </c>
      <c r="L380" s="271">
        <v>269.5</v>
      </c>
      <c r="M380" s="271">
        <v>2.0365099999999998</v>
      </c>
      <c r="N380" s="1"/>
      <c r="O380" s="1"/>
    </row>
    <row r="381" spans="1:15" ht="12.75" customHeight="1">
      <c r="A381" s="30">
        <v>371</v>
      </c>
      <c r="B381" s="281" t="s">
        <v>458</v>
      </c>
      <c r="C381" s="271">
        <v>953.05</v>
      </c>
      <c r="D381" s="272">
        <v>946.98333333333323</v>
      </c>
      <c r="E381" s="272">
        <v>936.06666666666649</v>
      </c>
      <c r="F381" s="272">
        <v>919.08333333333326</v>
      </c>
      <c r="G381" s="272">
        <v>908.16666666666652</v>
      </c>
      <c r="H381" s="272">
        <v>963.96666666666647</v>
      </c>
      <c r="I381" s="272">
        <v>974.88333333333321</v>
      </c>
      <c r="J381" s="272">
        <v>991.86666666666645</v>
      </c>
      <c r="K381" s="271">
        <v>957.9</v>
      </c>
      <c r="L381" s="271">
        <v>930</v>
      </c>
      <c r="M381" s="271">
        <v>2.2501199999999999</v>
      </c>
      <c r="N381" s="1"/>
      <c r="O381" s="1"/>
    </row>
    <row r="382" spans="1:15" ht="12.75" customHeight="1">
      <c r="A382" s="30">
        <v>372</v>
      </c>
      <c r="B382" s="281" t="s">
        <v>459</v>
      </c>
      <c r="C382" s="271">
        <v>31</v>
      </c>
      <c r="D382" s="272">
        <v>31.033333333333331</v>
      </c>
      <c r="E382" s="272">
        <v>30.916666666666664</v>
      </c>
      <c r="F382" s="272">
        <v>30.833333333333332</v>
      </c>
      <c r="G382" s="272">
        <v>30.716666666666665</v>
      </c>
      <c r="H382" s="272">
        <v>31.116666666666664</v>
      </c>
      <c r="I382" s="272">
        <v>31.233333333333331</v>
      </c>
      <c r="J382" s="272">
        <v>31.316666666666663</v>
      </c>
      <c r="K382" s="271">
        <v>31.15</v>
      </c>
      <c r="L382" s="271">
        <v>30.95</v>
      </c>
      <c r="M382" s="271">
        <v>14.584199999999999</v>
      </c>
      <c r="N382" s="1"/>
      <c r="O382" s="1"/>
    </row>
    <row r="383" spans="1:15" ht="12.75" customHeight="1">
      <c r="A383" s="30">
        <v>373</v>
      </c>
      <c r="B383" s="281" t="s">
        <v>810</v>
      </c>
      <c r="C383" s="271">
        <v>99.85</v>
      </c>
      <c r="D383" s="272">
        <v>99.816666666666663</v>
      </c>
      <c r="E383" s="272">
        <v>99.133333333333326</v>
      </c>
      <c r="F383" s="272">
        <v>98.416666666666657</v>
      </c>
      <c r="G383" s="272">
        <v>97.73333333333332</v>
      </c>
      <c r="H383" s="272">
        <v>100.53333333333333</v>
      </c>
      <c r="I383" s="272">
        <v>101.21666666666667</v>
      </c>
      <c r="J383" s="272">
        <v>101.93333333333334</v>
      </c>
      <c r="K383" s="271">
        <v>100.5</v>
      </c>
      <c r="L383" s="271">
        <v>99.1</v>
      </c>
      <c r="M383" s="271">
        <v>4.4942299999999999</v>
      </c>
      <c r="N383" s="1"/>
      <c r="O383" s="1"/>
    </row>
    <row r="384" spans="1:15" ht="12.75" customHeight="1">
      <c r="A384" s="30">
        <v>374</v>
      </c>
      <c r="B384" s="281" t="s">
        <v>460</v>
      </c>
      <c r="C384" s="271">
        <v>195.45</v>
      </c>
      <c r="D384" s="272">
        <v>195.35</v>
      </c>
      <c r="E384" s="272">
        <v>193.35</v>
      </c>
      <c r="F384" s="272">
        <v>191.25</v>
      </c>
      <c r="G384" s="272">
        <v>189.25</v>
      </c>
      <c r="H384" s="272">
        <v>197.45</v>
      </c>
      <c r="I384" s="272">
        <v>199.45</v>
      </c>
      <c r="J384" s="272">
        <v>201.54999999999998</v>
      </c>
      <c r="K384" s="271">
        <v>197.35</v>
      </c>
      <c r="L384" s="271">
        <v>193.25</v>
      </c>
      <c r="M384" s="271">
        <v>17.310379999999999</v>
      </c>
      <c r="N384" s="1"/>
      <c r="O384" s="1"/>
    </row>
    <row r="385" spans="1:15" ht="12.75" customHeight="1">
      <c r="A385" s="30">
        <v>375</v>
      </c>
      <c r="B385" s="281" t="s">
        <v>461</v>
      </c>
      <c r="C385" s="271">
        <v>616.85</v>
      </c>
      <c r="D385" s="272">
        <v>614.1</v>
      </c>
      <c r="E385" s="272">
        <v>606.30000000000007</v>
      </c>
      <c r="F385" s="272">
        <v>595.75</v>
      </c>
      <c r="G385" s="272">
        <v>587.95000000000005</v>
      </c>
      <c r="H385" s="272">
        <v>624.65000000000009</v>
      </c>
      <c r="I385" s="272">
        <v>632.45000000000005</v>
      </c>
      <c r="J385" s="272">
        <v>643.00000000000011</v>
      </c>
      <c r="K385" s="271">
        <v>621.9</v>
      </c>
      <c r="L385" s="271">
        <v>603.54999999999995</v>
      </c>
      <c r="M385" s="271">
        <v>0.98778999999999995</v>
      </c>
      <c r="N385" s="1"/>
      <c r="O385" s="1"/>
    </row>
    <row r="386" spans="1:15" ht="12.75" customHeight="1">
      <c r="A386" s="30">
        <v>376</v>
      </c>
      <c r="B386" s="281" t="s">
        <v>462</v>
      </c>
      <c r="C386" s="271">
        <v>226.3</v>
      </c>
      <c r="D386" s="272">
        <v>225.23333333333335</v>
      </c>
      <c r="E386" s="272">
        <v>222.56666666666669</v>
      </c>
      <c r="F386" s="272">
        <v>218.83333333333334</v>
      </c>
      <c r="G386" s="272">
        <v>216.16666666666669</v>
      </c>
      <c r="H386" s="272">
        <v>228.9666666666667</v>
      </c>
      <c r="I386" s="272">
        <v>231.63333333333333</v>
      </c>
      <c r="J386" s="272">
        <v>235.3666666666667</v>
      </c>
      <c r="K386" s="271">
        <v>227.9</v>
      </c>
      <c r="L386" s="271">
        <v>221.5</v>
      </c>
      <c r="M386" s="271">
        <v>2.68533</v>
      </c>
      <c r="N386" s="1"/>
      <c r="O386" s="1"/>
    </row>
    <row r="387" spans="1:15" ht="12.75" customHeight="1">
      <c r="A387" s="30">
        <v>377</v>
      </c>
      <c r="B387" s="281" t="s">
        <v>463</v>
      </c>
      <c r="C387" s="271">
        <v>94.15</v>
      </c>
      <c r="D387" s="272">
        <v>94.416666666666671</v>
      </c>
      <c r="E387" s="272">
        <v>93.433333333333337</v>
      </c>
      <c r="F387" s="272">
        <v>92.716666666666669</v>
      </c>
      <c r="G387" s="272">
        <v>91.733333333333334</v>
      </c>
      <c r="H387" s="272">
        <v>95.13333333333334</v>
      </c>
      <c r="I387" s="272">
        <v>96.11666666666666</v>
      </c>
      <c r="J387" s="272">
        <v>96.833333333333343</v>
      </c>
      <c r="K387" s="271">
        <v>95.4</v>
      </c>
      <c r="L387" s="271">
        <v>93.7</v>
      </c>
      <c r="M387" s="271">
        <v>25.742899999999999</v>
      </c>
      <c r="N387" s="1"/>
      <c r="O387" s="1"/>
    </row>
    <row r="388" spans="1:15" ht="12.75" customHeight="1">
      <c r="A388" s="30">
        <v>378</v>
      </c>
      <c r="B388" s="281" t="s">
        <v>464</v>
      </c>
      <c r="C388" s="271">
        <v>1719.3</v>
      </c>
      <c r="D388" s="272">
        <v>1724.3333333333333</v>
      </c>
      <c r="E388" s="272">
        <v>1703.2166666666665</v>
      </c>
      <c r="F388" s="272">
        <v>1687.1333333333332</v>
      </c>
      <c r="G388" s="272">
        <v>1666.0166666666664</v>
      </c>
      <c r="H388" s="272">
        <v>1740.4166666666665</v>
      </c>
      <c r="I388" s="272">
        <v>1761.5333333333333</v>
      </c>
      <c r="J388" s="272">
        <v>1777.6166666666666</v>
      </c>
      <c r="K388" s="271">
        <v>1745.45</v>
      </c>
      <c r="L388" s="271">
        <v>1708.25</v>
      </c>
      <c r="M388" s="271">
        <v>9.3789999999999998E-2</v>
      </c>
      <c r="N388" s="1"/>
      <c r="O388" s="1"/>
    </row>
    <row r="389" spans="1:15" ht="12.75" customHeight="1">
      <c r="A389" s="30">
        <v>379</v>
      </c>
      <c r="B389" s="281" t="s">
        <v>862</v>
      </c>
      <c r="C389" s="271">
        <v>42.8</v>
      </c>
      <c r="D389" s="272">
        <v>43.166666666666664</v>
      </c>
      <c r="E389" s="272">
        <v>42.133333333333326</v>
      </c>
      <c r="F389" s="272">
        <v>41.466666666666661</v>
      </c>
      <c r="G389" s="272">
        <v>40.433333333333323</v>
      </c>
      <c r="H389" s="272">
        <v>43.833333333333329</v>
      </c>
      <c r="I389" s="272">
        <v>44.866666666666674</v>
      </c>
      <c r="J389" s="272">
        <v>45.533333333333331</v>
      </c>
      <c r="K389" s="271">
        <v>44.2</v>
      </c>
      <c r="L389" s="271">
        <v>42.5</v>
      </c>
      <c r="M389" s="271">
        <v>15.530340000000001</v>
      </c>
      <c r="N389" s="1"/>
      <c r="O389" s="1"/>
    </row>
    <row r="390" spans="1:15" ht="12.75" customHeight="1">
      <c r="A390" s="30">
        <v>380</v>
      </c>
      <c r="B390" s="281" t="s">
        <v>465</v>
      </c>
      <c r="C390" s="271">
        <v>144.80000000000001</v>
      </c>
      <c r="D390" s="272">
        <v>146.15</v>
      </c>
      <c r="E390" s="272">
        <v>142.9</v>
      </c>
      <c r="F390" s="272">
        <v>141</v>
      </c>
      <c r="G390" s="272">
        <v>137.75</v>
      </c>
      <c r="H390" s="272">
        <v>148.05000000000001</v>
      </c>
      <c r="I390" s="272">
        <v>151.30000000000001</v>
      </c>
      <c r="J390" s="272">
        <v>153.20000000000002</v>
      </c>
      <c r="K390" s="271">
        <v>149.4</v>
      </c>
      <c r="L390" s="271">
        <v>144.25</v>
      </c>
      <c r="M390" s="271">
        <v>15.988110000000001</v>
      </c>
      <c r="N390" s="1"/>
      <c r="O390" s="1"/>
    </row>
    <row r="391" spans="1:15" ht="12.75" customHeight="1">
      <c r="A391" s="30">
        <v>381</v>
      </c>
      <c r="B391" s="281" t="s">
        <v>466</v>
      </c>
      <c r="C391" s="271">
        <v>1003.05</v>
      </c>
      <c r="D391" s="272">
        <v>1004.3833333333333</v>
      </c>
      <c r="E391" s="272">
        <v>996.76666666666665</v>
      </c>
      <c r="F391" s="272">
        <v>990.48333333333335</v>
      </c>
      <c r="G391" s="272">
        <v>982.86666666666667</v>
      </c>
      <c r="H391" s="272">
        <v>1010.6666666666666</v>
      </c>
      <c r="I391" s="272">
        <v>1018.2833333333332</v>
      </c>
      <c r="J391" s="272">
        <v>1024.5666666666666</v>
      </c>
      <c r="K391" s="271">
        <v>1012</v>
      </c>
      <c r="L391" s="271">
        <v>998.1</v>
      </c>
      <c r="M391" s="271">
        <v>1.31162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2651.3</v>
      </c>
      <c r="D392" s="272">
        <v>2645.3</v>
      </c>
      <c r="E392" s="272">
        <v>2633.3</v>
      </c>
      <c r="F392" s="272">
        <v>2615.3000000000002</v>
      </c>
      <c r="G392" s="272">
        <v>2603.3000000000002</v>
      </c>
      <c r="H392" s="272">
        <v>2663.3</v>
      </c>
      <c r="I392" s="272">
        <v>2675.3</v>
      </c>
      <c r="J392" s="272">
        <v>2693.3</v>
      </c>
      <c r="K392" s="271">
        <v>2657.3</v>
      </c>
      <c r="L392" s="271">
        <v>2627.3</v>
      </c>
      <c r="M392" s="271">
        <v>30.493040000000001</v>
      </c>
      <c r="N392" s="1"/>
      <c r="O392" s="1"/>
    </row>
    <row r="393" spans="1:15" ht="12.75" customHeight="1">
      <c r="A393" s="30">
        <v>383</v>
      </c>
      <c r="B393" s="281" t="s">
        <v>825</v>
      </c>
      <c r="C393" s="271">
        <v>122.6</v>
      </c>
      <c r="D393" s="272">
        <v>122.38333333333333</v>
      </c>
      <c r="E393" s="272">
        <v>119.86666666666665</v>
      </c>
      <c r="F393" s="272">
        <v>117.13333333333333</v>
      </c>
      <c r="G393" s="272">
        <v>114.61666666666665</v>
      </c>
      <c r="H393" s="272">
        <v>125.11666666666665</v>
      </c>
      <c r="I393" s="272">
        <v>127.63333333333333</v>
      </c>
      <c r="J393" s="272">
        <v>130.36666666666665</v>
      </c>
      <c r="K393" s="271">
        <v>124.9</v>
      </c>
      <c r="L393" s="271">
        <v>119.65</v>
      </c>
      <c r="M393" s="271">
        <v>14.714840000000001</v>
      </c>
      <c r="N393" s="1"/>
      <c r="O393" s="1"/>
    </row>
    <row r="394" spans="1:15" ht="12.75" customHeight="1">
      <c r="A394" s="30">
        <v>384</v>
      </c>
      <c r="B394" s="281" t="s">
        <v>467</v>
      </c>
      <c r="C394" s="271">
        <v>948.95</v>
      </c>
      <c r="D394" s="272">
        <v>945.76666666666677</v>
      </c>
      <c r="E394" s="272">
        <v>937.58333333333348</v>
      </c>
      <c r="F394" s="272">
        <v>926.2166666666667</v>
      </c>
      <c r="G394" s="272">
        <v>918.03333333333342</v>
      </c>
      <c r="H394" s="272">
        <v>957.13333333333355</v>
      </c>
      <c r="I394" s="272">
        <v>965.31666666666672</v>
      </c>
      <c r="J394" s="272">
        <v>976.68333333333362</v>
      </c>
      <c r="K394" s="271">
        <v>953.95</v>
      </c>
      <c r="L394" s="271">
        <v>934.4</v>
      </c>
      <c r="M394" s="271">
        <v>1.0638300000000001</v>
      </c>
      <c r="N394" s="1"/>
      <c r="O394" s="1"/>
    </row>
    <row r="395" spans="1:15" ht="12.75" customHeight="1">
      <c r="A395" s="30">
        <v>385</v>
      </c>
      <c r="B395" s="281" t="s">
        <v>468</v>
      </c>
      <c r="C395" s="271">
        <v>1481.45</v>
      </c>
      <c r="D395" s="272">
        <v>1484.1000000000001</v>
      </c>
      <c r="E395" s="272">
        <v>1468.4000000000003</v>
      </c>
      <c r="F395" s="272">
        <v>1455.3500000000001</v>
      </c>
      <c r="G395" s="272">
        <v>1439.6500000000003</v>
      </c>
      <c r="H395" s="272">
        <v>1497.1500000000003</v>
      </c>
      <c r="I395" s="272">
        <v>1512.8500000000001</v>
      </c>
      <c r="J395" s="272">
        <v>1525.9000000000003</v>
      </c>
      <c r="K395" s="271">
        <v>1499.8</v>
      </c>
      <c r="L395" s="271">
        <v>1471.05</v>
      </c>
      <c r="M395" s="271">
        <v>1.0978300000000001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961.4</v>
      </c>
      <c r="D396" s="272">
        <v>961.69999999999993</v>
      </c>
      <c r="E396" s="272">
        <v>954.59999999999991</v>
      </c>
      <c r="F396" s="272">
        <v>947.8</v>
      </c>
      <c r="G396" s="272">
        <v>940.69999999999993</v>
      </c>
      <c r="H396" s="272">
        <v>968.49999999999989</v>
      </c>
      <c r="I396" s="272">
        <v>975.6</v>
      </c>
      <c r="J396" s="272">
        <v>982.39999999999986</v>
      </c>
      <c r="K396" s="271">
        <v>968.8</v>
      </c>
      <c r="L396" s="271">
        <v>954.9</v>
      </c>
      <c r="M396" s="271">
        <v>9.4645600000000005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1309.5999999999999</v>
      </c>
      <c r="D397" s="272">
        <v>1305.8833333333332</v>
      </c>
      <c r="E397" s="272">
        <v>1290.7666666666664</v>
      </c>
      <c r="F397" s="272">
        <v>1271.9333333333332</v>
      </c>
      <c r="G397" s="272">
        <v>1256.8166666666664</v>
      </c>
      <c r="H397" s="272">
        <v>1324.7166666666665</v>
      </c>
      <c r="I397" s="272">
        <v>1339.8333333333333</v>
      </c>
      <c r="J397" s="272">
        <v>1358.6666666666665</v>
      </c>
      <c r="K397" s="271">
        <v>1321</v>
      </c>
      <c r="L397" s="271">
        <v>1287.05</v>
      </c>
      <c r="M397" s="271">
        <v>17.10276</v>
      </c>
      <c r="N397" s="1"/>
      <c r="O397" s="1"/>
    </row>
    <row r="398" spans="1:15" ht="12.75" customHeight="1">
      <c r="A398" s="30">
        <v>388</v>
      </c>
      <c r="B398" s="281" t="s">
        <v>469</v>
      </c>
      <c r="C398" s="271">
        <v>452.7</v>
      </c>
      <c r="D398" s="272">
        <v>451.08333333333331</v>
      </c>
      <c r="E398" s="272">
        <v>447.16666666666663</v>
      </c>
      <c r="F398" s="272">
        <v>441.63333333333333</v>
      </c>
      <c r="G398" s="272">
        <v>437.71666666666664</v>
      </c>
      <c r="H398" s="272">
        <v>456.61666666666662</v>
      </c>
      <c r="I398" s="272">
        <v>460.53333333333325</v>
      </c>
      <c r="J398" s="272">
        <v>466.06666666666661</v>
      </c>
      <c r="K398" s="271">
        <v>455</v>
      </c>
      <c r="L398" s="271">
        <v>445.55</v>
      </c>
      <c r="M398" s="271">
        <v>0.42697000000000002</v>
      </c>
      <c r="N398" s="1"/>
      <c r="O398" s="1"/>
    </row>
    <row r="399" spans="1:15" ht="12.75" customHeight="1">
      <c r="A399" s="30">
        <v>389</v>
      </c>
      <c r="B399" s="281" t="s">
        <v>470</v>
      </c>
      <c r="C399" s="271">
        <v>28.6</v>
      </c>
      <c r="D399" s="272">
        <v>28.583333333333332</v>
      </c>
      <c r="E399" s="272">
        <v>28.416666666666664</v>
      </c>
      <c r="F399" s="272">
        <v>28.233333333333331</v>
      </c>
      <c r="G399" s="272">
        <v>28.066666666666663</v>
      </c>
      <c r="H399" s="272">
        <v>28.766666666666666</v>
      </c>
      <c r="I399" s="272">
        <v>28.93333333333333</v>
      </c>
      <c r="J399" s="272">
        <v>29.116666666666667</v>
      </c>
      <c r="K399" s="271">
        <v>28.75</v>
      </c>
      <c r="L399" s="271">
        <v>28.4</v>
      </c>
      <c r="M399" s="271">
        <v>14.89798</v>
      </c>
      <c r="N399" s="1"/>
      <c r="O399" s="1"/>
    </row>
    <row r="400" spans="1:15" ht="12.75" customHeight="1">
      <c r="A400" s="30">
        <v>390</v>
      </c>
      <c r="B400" s="281" t="s">
        <v>471</v>
      </c>
      <c r="C400" s="271">
        <v>4508.1499999999996</v>
      </c>
      <c r="D400" s="272">
        <v>4509.0666666666666</v>
      </c>
      <c r="E400" s="272">
        <v>4462.1333333333332</v>
      </c>
      <c r="F400" s="272">
        <v>4416.1166666666668</v>
      </c>
      <c r="G400" s="272">
        <v>4369.1833333333334</v>
      </c>
      <c r="H400" s="272">
        <v>4555.083333333333</v>
      </c>
      <c r="I400" s="272">
        <v>4602.0166666666655</v>
      </c>
      <c r="J400" s="272">
        <v>4648.0333333333328</v>
      </c>
      <c r="K400" s="271">
        <v>4556</v>
      </c>
      <c r="L400" s="271">
        <v>4463.05</v>
      </c>
      <c r="M400" s="271">
        <v>0.85216000000000003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2493.85</v>
      </c>
      <c r="D401" s="272">
        <v>2489.6166666666668</v>
      </c>
      <c r="E401" s="272">
        <v>2454.2333333333336</v>
      </c>
      <c r="F401" s="272">
        <v>2414.6166666666668</v>
      </c>
      <c r="G401" s="272">
        <v>2379.2333333333336</v>
      </c>
      <c r="H401" s="272">
        <v>2529.2333333333336</v>
      </c>
      <c r="I401" s="272">
        <v>2564.6166666666668</v>
      </c>
      <c r="J401" s="272">
        <v>2604.2333333333336</v>
      </c>
      <c r="K401" s="271">
        <v>2525</v>
      </c>
      <c r="L401" s="271">
        <v>2450</v>
      </c>
      <c r="M401" s="271">
        <v>7.4682399999999998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6359.75</v>
      </c>
      <c r="D402" s="272">
        <v>6377.55</v>
      </c>
      <c r="E402" s="272">
        <v>6337.2000000000007</v>
      </c>
      <c r="F402" s="272">
        <v>6314.6500000000005</v>
      </c>
      <c r="G402" s="272">
        <v>6274.3000000000011</v>
      </c>
      <c r="H402" s="272">
        <v>6400.1</v>
      </c>
      <c r="I402" s="272">
        <v>6440.4500000000007</v>
      </c>
      <c r="J402" s="272">
        <v>6463</v>
      </c>
      <c r="K402" s="271">
        <v>6417.9</v>
      </c>
      <c r="L402" s="271">
        <v>6355</v>
      </c>
      <c r="M402" s="271">
        <v>0.14843000000000001</v>
      </c>
      <c r="N402" s="1"/>
      <c r="O402" s="1"/>
    </row>
    <row r="403" spans="1:15" ht="12.75" customHeight="1">
      <c r="A403" s="30">
        <v>393</v>
      </c>
      <c r="B403" s="281" t="s">
        <v>863</v>
      </c>
      <c r="C403" s="271">
        <v>1288.75</v>
      </c>
      <c r="D403" s="272">
        <v>1301.7666666666667</v>
      </c>
      <c r="E403" s="272">
        <v>1268.5833333333333</v>
      </c>
      <c r="F403" s="272">
        <v>1248.4166666666665</v>
      </c>
      <c r="G403" s="272">
        <v>1215.2333333333331</v>
      </c>
      <c r="H403" s="272">
        <v>1321.9333333333334</v>
      </c>
      <c r="I403" s="272">
        <v>1355.1166666666668</v>
      </c>
      <c r="J403" s="272">
        <v>1375.2833333333335</v>
      </c>
      <c r="K403" s="271">
        <v>1334.95</v>
      </c>
      <c r="L403" s="271">
        <v>1281.5999999999999</v>
      </c>
      <c r="M403" s="271">
        <v>1.4959100000000001</v>
      </c>
      <c r="N403" s="1"/>
      <c r="O403" s="1"/>
    </row>
    <row r="404" spans="1:15" ht="12.75" customHeight="1">
      <c r="A404" s="30">
        <v>394</v>
      </c>
      <c r="B404" s="281" t="s">
        <v>864</v>
      </c>
      <c r="C404" s="271">
        <v>394.6</v>
      </c>
      <c r="D404" s="272">
        <v>397.3</v>
      </c>
      <c r="E404" s="272">
        <v>390.3</v>
      </c>
      <c r="F404" s="272">
        <v>386</v>
      </c>
      <c r="G404" s="272">
        <v>379</v>
      </c>
      <c r="H404" s="272">
        <v>401.6</v>
      </c>
      <c r="I404" s="272">
        <v>408.6</v>
      </c>
      <c r="J404" s="272">
        <v>412.90000000000003</v>
      </c>
      <c r="K404" s="271">
        <v>404.3</v>
      </c>
      <c r="L404" s="271">
        <v>393</v>
      </c>
      <c r="M404" s="271">
        <v>0.95694999999999997</v>
      </c>
      <c r="N404" s="1"/>
      <c r="O404" s="1"/>
    </row>
    <row r="405" spans="1:15" ht="12.75" customHeight="1">
      <c r="A405" s="30">
        <v>395</v>
      </c>
      <c r="B405" s="281" t="s">
        <v>472</v>
      </c>
      <c r="C405" s="271">
        <v>2954.15</v>
      </c>
      <c r="D405" s="272">
        <v>2970.4500000000003</v>
      </c>
      <c r="E405" s="272">
        <v>2913.7000000000007</v>
      </c>
      <c r="F405" s="272">
        <v>2873.2500000000005</v>
      </c>
      <c r="G405" s="272">
        <v>2816.5000000000009</v>
      </c>
      <c r="H405" s="272">
        <v>3010.9000000000005</v>
      </c>
      <c r="I405" s="272">
        <v>3067.6499999999996</v>
      </c>
      <c r="J405" s="272">
        <v>3108.1000000000004</v>
      </c>
      <c r="K405" s="271">
        <v>3027.2</v>
      </c>
      <c r="L405" s="271">
        <v>2930</v>
      </c>
      <c r="M405" s="271">
        <v>1.35266</v>
      </c>
      <c r="N405" s="1"/>
      <c r="O405" s="1"/>
    </row>
    <row r="406" spans="1:15" ht="12.75" customHeight="1">
      <c r="A406" s="30">
        <v>396</v>
      </c>
      <c r="B406" s="281" t="s">
        <v>473</v>
      </c>
      <c r="C406" s="271">
        <v>112.6</v>
      </c>
      <c r="D406" s="272">
        <v>110.86666666666667</v>
      </c>
      <c r="E406" s="272">
        <v>108.23333333333335</v>
      </c>
      <c r="F406" s="272">
        <v>103.86666666666667</v>
      </c>
      <c r="G406" s="272">
        <v>101.23333333333335</v>
      </c>
      <c r="H406" s="272">
        <v>115.23333333333335</v>
      </c>
      <c r="I406" s="272">
        <v>117.86666666666667</v>
      </c>
      <c r="J406" s="272">
        <v>122.23333333333335</v>
      </c>
      <c r="K406" s="271">
        <v>113.5</v>
      </c>
      <c r="L406" s="271">
        <v>106.5</v>
      </c>
      <c r="M406" s="271">
        <v>21.6569</v>
      </c>
      <c r="N406" s="1"/>
      <c r="O406" s="1"/>
    </row>
    <row r="407" spans="1:15" ht="12.75" customHeight="1">
      <c r="A407" s="30">
        <v>397</v>
      </c>
      <c r="B407" s="281" t="s">
        <v>474</v>
      </c>
      <c r="C407" s="271">
        <v>2870.65</v>
      </c>
      <c r="D407" s="272">
        <v>2879.9333333333329</v>
      </c>
      <c r="E407" s="272">
        <v>2826.3666666666659</v>
      </c>
      <c r="F407" s="272">
        <v>2782.083333333333</v>
      </c>
      <c r="G407" s="272">
        <v>2728.516666666666</v>
      </c>
      <c r="H407" s="272">
        <v>2924.2166666666658</v>
      </c>
      <c r="I407" s="272">
        <v>2977.7833333333324</v>
      </c>
      <c r="J407" s="272">
        <v>3022.0666666666657</v>
      </c>
      <c r="K407" s="271">
        <v>2933.5</v>
      </c>
      <c r="L407" s="271">
        <v>2835.65</v>
      </c>
      <c r="M407" s="271">
        <v>0.13977000000000001</v>
      </c>
      <c r="N407" s="1"/>
      <c r="O407" s="1"/>
    </row>
    <row r="408" spans="1:15" ht="12.75" customHeight="1">
      <c r="A408" s="30">
        <v>398</v>
      </c>
      <c r="B408" s="281" t="s">
        <v>475</v>
      </c>
      <c r="C408" s="271">
        <v>392.25</v>
      </c>
      <c r="D408" s="272">
        <v>394.18333333333334</v>
      </c>
      <c r="E408" s="272">
        <v>388.26666666666665</v>
      </c>
      <c r="F408" s="272">
        <v>384.2833333333333</v>
      </c>
      <c r="G408" s="272">
        <v>378.36666666666662</v>
      </c>
      <c r="H408" s="272">
        <v>398.16666666666669</v>
      </c>
      <c r="I408" s="272">
        <v>404.08333333333331</v>
      </c>
      <c r="J408" s="272">
        <v>408.06666666666672</v>
      </c>
      <c r="K408" s="271">
        <v>400.1</v>
      </c>
      <c r="L408" s="271">
        <v>390.2</v>
      </c>
      <c r="M408" s="271">
        <v>0.93056000000000005</v>
      </c>
      <c r="N408" s="1"/>
      <c r="O408" s="1"/>
    </row>
    <row r="409" spans="1:15" ht="12.75" customHeight="1">
      <c r="A409" s="30">
        <v>399</v>
      </c>
      <c r="B409" s="281" t="s">
        <v>476</v>
      </c>
      <c r="C409" s="271">
        <v>113.3</v>
      </c>
      <c r="D409" s="272">
        <v>113.39999999999999</v>
      </c>
      <c r="E409" s="272">
        <v>111.49999999999999</v>
      </c>
      <c r="F409" s="272">
        <v>109.69999999999999</v>
      </c>
      <c r="G409" s="272">
        <v>107.79999999999998</v>
      </c>
      <c r="H409" s="272">
        <v>115.19999999999999</v>
      </c>
      <c r="I409" s="272">
        <v>117.1</v>
      </c>
      <c r="J409" s="272">
        <v>118.89999999999999</v>
      </c>
      <c r="K409" s="271">
        <v>115.3</v>
      </c>
      <c r="L409" s="271">
        <v>111.6</v>
      </c>
      <c r="M409" s="271">
        <v>12.95614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21440.55</v>
      </c>
      <c r="D410" s="272">
        <v>21363.483333333334</v>
      </c>
      <c r="E410" s="272">
        <v>21127.066666666666</v>
      </c>
      <c r="F410" s="272">
        <v>20813.583333333332</v>
      </c>
      <c r="G410" s="272">
        <v>20577.166666666664</v>
      </c>
      <c r="H410" s="272">
        <v>21676.966666666667</v>
      </c>
      <c r="I410" s="272">
        <v>21913.383333333331</v>
      </c>
      <c r="J410" s="272">
        <v>22226.866666666669</v>
      </c>
      <c r="K410" s="271">
        <v>21599.9</v>
      </c>
      <c r="L410" s="271">
        <v>21050</v>
      </c>
      <c r="M410" s="271">
        <v>0.31929999999999997</v>
      </c>
      <c r="N410" s="1"/>
      <c r="O410" s="1"/>
    </row>
    <row r="411" spans="1:15" ht="12.75" customHeight="1">
      <c r="A411" s="30">
        <v>401</v>
      </c>
      <c r="B411" s="281" t="s">
        <v>865</v>
      </c>
      <c r="C411" s="271">
        <v>45.75</v>
      </c>
      <c r="D411" s="272">
        <v>45.65</v>
      </c>
      <c r="E411" s="272">
        <v>45.099999999999994</v>
      </c>
      <c r="F411" s="272">
        <v>44.449999999999996</v>
      </c>
      <c r="G411" s="272">
        <v>43.899999999999991</v>
      </c>
      <c r="H411" s="272">
        <v>46.3</v>
      </c>
      <c r="I411" s="272">
        <v>46.849999999999994</v>
      </c>
      <c r="J411" s="272">
        <v>47.5</v>
      </c>
      <c r="K411" s="271">
        <v>46.2</v>
      </c>
      <c r="L411" s="271">
        <v>45</v>
      </c>
      <c r="M411" s="271">
        <v>80.302220000000005</v>
      </c>
      <c r="N411" s="1"/>
      <c r="O411" s="1"/>
    </row>
    <row r="412" spans="1:15" ht="12.75" customHeight="1">
      <c r="A412" s="30">
        <v>402</v>
      </c>
      <c r="B412" s="281" t="s">
        <v>477</v>
      </c>
      <c r="C412" s="271">
        <v>1930.7</v>
      </c>
      <c r="D412" s="272">
        <v>1921.1833333333332</v>
      </c>
      <c r="E412" s="272">
        <v>1908.3666666666663</v>
      </c>
      <c r="F412" s="272">
        <v>1886.0333333333331</v>
      </c>
      <c r="G412" s="272">
        <v>1873.2166666666662</v>
      </c>
      <c r="H412" s="272">
        <v>1943.5166666666664</v>
      </c>
      <c r="I412" s="272">
        <v>1956.3333333333335</v>
      </c>
      <c r="J412" s="272">
        <v>1978.6666666666665</v>
      </c>
      <c r="K412" s="271">
        <v>1934</v>
      </c>
      <c r="L412" s="271">
        <v>1898.85</v>
      </c>
      <c r="M412" s="271">
        <v>0.42196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1364.7</v>
      </c>
      <c r="D413" s="272">
        <v>1368.1666666666667</v>
      </c>
      <c r="E413" s="272">
        <v>1349.3333333333335</v>
      </c>
      <c r="F413" s="272">
        <v>1333.9666666666667</v>
      </c>
      <c r="G413" s="272">
        <v>1315.1333333333334</v>
      </c>
      <c r="H413" s="272">
        <v>1383.5333333333335</v>
      </c>
      <c r="I413" s="272">
        <v>1402.366666666667</v>
      </c>
      <c r="J413" s="272">
        <v>1417.7333333333336</v>
      </c>
      <c r="K413" s="271">
        <v>1387</v>
      </c>
      <c r="L413" s="271">
        <v>1352.8</v>
      </c>
      <c r="M413" s="271">
        <v>13.111980000000001</v>
      </c>
      <c r="N413" s="1"/>
      <c r="O413" s="1"/>
    </row>
    <row r="414" spans="1:15" ht="12.75" customHeight="1">
      <c r="A414" s="30">
        <v>404</v>
      </c>
      <c r="B414" s="281" t="s">
        <v>866</v>
      </c>
      <c r="C414" s="271">
        <v>299.55</v>
      </c>
      <c r="D414" s="272">
        <v>299.41666666666669</v>
      </c>
      <c r="E414" s="272">
        <v>298.13333333333338</v>
      </c>
      <c r="F414" s="272">
        <v>296.7166666666667</v>
      </c>
      <c r="G414" s="272">
        <v>295.43333333333339</v>
      </c>
      <c r="H414" s="272">
        <v>300.83333333333337</v>
      </c>
      <c r="I414" s="272">
        <v>302.11666666666667</v>
      </c>
      <c r="J414" s="272">
        <v>303.53333333333336</v>
      </c>
      <c r="K414" s="271">
        <v>300.7</v>
      </c>
      <c r="L414" s="271">
        <v>298</v>
      </c>
      <c r="M414" s="271">
        <v>0.81877999999999995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2915.4</v>
      </c>
      <c r="D415" s="272">
        <v>2895.7333333333336</v>
      </c>
      <c r="E415" s="272">
        <v>2867.4666666666672</v>
      </c>
      <c r="F415" s="272">
        <v>2819.5333333333338</v>
      </c>
      <c r="G415" s="272">
        <v>2791.2666666666673</v>
      </c>
      <c r="H415" s="272">
        <v>2943.666666666667</v>
      </c>
      <c r="I415" s="272">
        <v>2971.9333333333334</v>
      </c>
      <c r="J415" s="272">
        <v>3019.8666666666668</v>
      </c>
      <c r="K415" s="271">
        <v>2924</v>
      </c>
      <c r="L415" s="271">
        <v>2847.8</v>
      </c>
      <c r="M415" s="271">
        <v>3.79034</v>
      </c>
      <c r="N415" s="1"/>
      <c r="O415" s="1"/>
    </row>
    <row r="416" spans="1:15" ht="12.75" customHeight="1">
      <c r="A416" s="30">
        <v>406</v>
      </c>
      <c r="B416" s="281" t="s">
        <v>478</v>
      </c>
      <c r="C416" s="271">
        <v>709.8</v>
      </c>
      <c r="D416" s="272">
        <v>706.65</v>
      </c>
      <c r="E416" s="272">
        <v>694.3</v>
      </c>
      <c r="F416" s="272">
        <v>678.8</v>
      </c>
      <c r="G416" s="272">
        <v>666.44999999999993</v>
      </c>
      <c r="H416" s="272">
        <v>722.15</v>
      </c>
      <c r="I416" s="272">
        <v>734.50000000000011</v>
      </c>
      <c r="J416" s="272">
        <v>750</v>
      </c>
      <c r="K416" s="271">
        <v>719</v>
      </c>
      <c r="L416" s="271">
        <v>691.15</v>
      </c>
      <c r="M416" s="271">
        <v>5.5237299999999996</v>
      </c>
      <c r="N416" s="1"/>
      <c r="O416" s="1"/>
    </row>
    <row r="417" spans="1:15" ht="12.75" customHeight="1">
      <c r="A417" s="30">
        <v>407</v>
      </c>
      <c r="B417" s="281" t="s">
        <v>479</v>
      </c>
      <c r="C417" s="271">
        <v>3302.95</v>
      </c>
      <c r="D417" s="272">
        <v>3271.7000000000003</v>
      </c>
      <c r="E417" s="272">
        <v>3194.4000000000005</v>
      </c>
      <c r="F417" s="272">
        <v>3085.8500000000004</v>
      </c>
      <c r="G417" s="272">
        <v>3008.5500000000006</v>
      </c>
      <c r="H417" s="272">
        <v>3380.2500000000005</v>
      </c>
      <c r="I417" s="272">
        <v>3457.5500000000006</v>
      </c>
      <c r="J417" s="272">
        <v>3566.1000000000004</v>
      </c>
      <c r="K417" s="271">
        <v>3349</v>
      </c>
      <c r="L417" s="271">
        <v>3163.15</v>
      </c>
      <c r="M417" s="271">
        <v>1.7561500000000001</v>
      </c>
      <c r="N417" s="1"/>
      <c r="O417" s="1"/>
    </row>
    <row r="418" spans="1:15" ht="12.75" customHeight="1">
      <c r="A418" s="30">
        <v>408</v>
      </c>
      <c r="B418" s="281" t="s">
        <v>480</v>
      </c>
      <c r="C418" s="271">
        <v>383.95</v>
      </c>
      <c r="D418" s="272">
        <v>385.95</v>
      </c>
      <c r="E418" s="272">
        <v>379.59999999999997</v>
      </c>
      <c r="F418" s="272">
        <v>375.25</v>
      </c>
      <c r="G418" s="272">
        <v>368.9</v>
      </c>
      <c r="H418" s="272">
        <v>390.29999999999995</v>
      </c>
      <c r="I418" s="272">
        <v>396.65</v>
      </c>
      <c r="J418" s="272">
        <v>400.99999999999994</v>
      </c>
      <c r="K418" s="271">
        <v>392.3</v>
      </c>
      <c r="L418" s="271">
        <v>381.6</v>
      </c>
      <c r="M418" s="271">
        <v>0.91966999999999999</v>
      </c>
      <c r="N418" s="1"/>
      <c r="O418" s="1"/>
    </row>
    <row r="419" spans="1:15" ht="12.75" customHeight="1">
      <c r="A419" s="30">
        <v>409</v>
      </c>
      <c r="B419" s="281" t="s">
        <v>826</v>
      </c>
      <c r="C419" s="271">
        <v>570.35</v>
      </c>
      <c r="D419" s="272">
        <v>567.76666666666677</v>
      </c>
      <c r="E419" s="272">
        <v>560.93333333333351</v>
      </c>
      <c r="F419" s="272">
        <v>551.51666666666677</v>
      </c>
      <c r="G419" s="272">
        <v>544.68333333333351</v>
      </c>
      <c r="H419" s="272">
        <v>577.18333333333351</v>
      </c>
      <c r="I419" s="272">
        <v>584.01666666666677</v>
      </c>
      <c r="J419" s="272">
        <v>593.43333333333351</v>
      </c>
      <c r="K419" s="271">
        <v>574.6</v>
      </c>
      <c r="L419" s="271">
        <v>558.35</v>
      </c>
      <c r="M419" s="271">
        <v>9.5453499999999991</v>
      </c>
      <c r="N419" s="1"/>
      <c r="O419" s="1"/>
    </row>
    <row r="420" spans="1:15" ht="12.75" customHeight="1">
      <c r="A420" s="30">
        <v>410</v>
      </c>
      <c r="B420" s="281" t="s">
        <v>481</v>
      </c>
      <c r="C420" s="271">
        <v>695.55</v>
      </c>
      <c r="D420" s="272">
        <v>691.2833333333333</v>
      </c>
      <c r="E420" s="272">
        <v>685.26666666666665</v>
      </c>
      <c r="F420" s="272">
        <v>674.98333333333335</v>
      </c>
      <c r="G420" s="272">
        <v>668.9666666666667</v>
      </c>
      <c r="H420" s="272">
        <v>701.56666666666661</v>
      </c>
      <c r="I420" s="272">
        <v>707.58333333333326</v>
      </c>
      <c r="J420" s="272">
        <v>717.86666666666656</v>
      </c>
      <c r="K420" s="271">
        <v>697.3</v>
      </c>
      <c r="L420" s="271">
        <v>681</v>
      </c>
      <c r="M420" s="271">
        <v>0.69818000000000002</v>
      </c>
      <c r="N420" s="1"/>
      <c r="O420" s="1"/>
    </row>
    <row r="421" spans="1:15" ht="12.75" customHeight="1">
      <c r="A421" s="30">
        <v>411</v>
      </c>
      <c r="B421" s="281" t="s">
        <v>482</v>
      </c>
      <c r="C421" s="271">
        <v>46.75</v>
      </c>
      <c r="D421" s="272">
        <v>47.016666666666673</v>
      </c>
      <c r="E421" s="272">
        <v>46.133333333333347</v>
      </c>
      <c r="F421" s="272">
        <v>45.516666666666673</v>
      </c>
      <c r="G421" s="272">
        <v>44.633333333333347</v>
      </c>
      <c r="H421" s="272">
        <v>47.633333333333347</v>
      </c>
      <c r="I421" s="272">
        <v>48.516666666666673</v>
      </c>
      <c r="J421" s="272">
        <v>49.133333333333347</v>
      </c>
      <c r="K421" s="271">
        <v>47.9</v>
      </c>
      <c r="L421" s="271">
        <v>46.4</v>
      </c>
      <c r="M421" s="271">
        <v>20.57891</v>
      </c>
      <c r="N421" s="1"/>
      <c r="O421" s="1"/>
    </row>
    <row r="422" spans="1:15" ht="12.75" customHeight="1">
      <c r="A422" s="30">
        <v>412</v>
      </c>
      <c r="B422" s="281" t="s">
        <v>867</v>
      </c>
      <c r="C422" s="271">
        <v>701.4</v>
      </c>
      <c r="D422" s="272">
        <v>691.7833333333333</v>
      </c>
      <c r="E422" s="272">
        <v>669.66666666666663</v>
      </c>
      <c r="F422" s="272">
        <v>637.93333333333328</v>
      </c>
      <c r="G422" s="272">
        <v>615.81666666666661</v>
      </c>
      <c r="H422" s="272">
        <v>723.51666666666665</v>
      </c>
      <c r="I422" s="272">
        <v>745.63333333333344</v>
      </c>
      <c r="J422" s="272">
        <v>777.36666666666667</v>
      </c>
      <c r="K422" s="271">
        <v>713.9</v>
      </c>
      <c r="L422" s="271">
        <v>660.05</v>
      </c>
      <c r="M422" s="271">
        <v>11.430070000000001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525.95000000000005</v>
      </c>
      <c r="D423" s="272">
        <v>528.26666666666677</v>
      </c>
      <c r="E423" s="272">
        <v>522.68333333333351</v>
      </c>
      <c r="F423" s="272">
        <v>519.41666666666674</v>
      </c>
      <c r="G423" s="272">
        <v>513.83333333333348</v>
      </c>
      <c r="H423" s="272">
        <v>531.53333333333353</v>
      </c>
      <c r="I423" s="272">
        <v>537.11666666666679</v>
      </c>
      <c r="J423" s="272">
        <v>540.38333333333355</v>
      </c>
      <c r="K423" s="271">
        <v>533.85</v>
      </c>
      <c r="L423" s="271">
        <v>525</v>
      </c>
      <c r="M423" s="271">
        <v>107.21167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82.65</v>
      </c>
      <c r="D424" s="272">
        <v>81.933333333333337</v>
      </c>
      <c r="E424" s="272">
        <v>80.916666666666671</v>
      </c>
      <c r="F424" s="272">
        <v>79.183333333333337</v>
      </c>
      <c r="G424" s="272">
        <v>78.166666666666671</v>
      </c>
      <c r="H424" s="272">
        <v>83.666666666666671</v>
      </c>
      <c r="I424" s="272">
        <v>84.683333333333323</v>
      </c>
      <c r="J424" s="272">
        <v>86.416666666666671</v>
      </c>
      <c r="K424" s="271">
        <v>82.95</v>
      </c>
      <c r="L424" s="271">
        <v>80.2</v>
      </c>
      <c r="M424" s="271">
        <v>268.51934</v>
      </c>
      <c r="N424" s="1"/>
      <c r="O424" s="1"/>
    </row>
    <row r="425" spans="1:15" ht="12.75" customHeight="1">
      <c r="A425" s="30">
        <v>415</v>
      </c>
      <c r="B425" s="281" t="s">
        <v>483</v>
      </c>
      <c r="C425" s="271">
        <v>281.85000000000002</v>
      </c>
      <c r="D425" s="272">
        <v>280.28333333333336</v>
      </c>
      <c r="E425" s="272">
        <v>276.56666666666672</v>
      </c>
      <c r="F425" s="272">
        <v>271.28333333333336</v>
      </c>
      <c r="G425" s="272">
        <v>267.56666666666672</v>
      </c>
      <c r="H425" s="272">
        <v>285.56666666666672</v>
      </c>
      <c r="I425" s="272">
        <v>289.2833333333333</v>
      </c>
      <c r="J425" s="272">
        <v>294.56666666666672</v>
      </c>
      <c r="K425" s="271">
        <v>284</v>
      </c>
      <c r="L425" s="271">
        <v>275</v>
      </c>
      <c r="M425" s="271">
        <v>5.7836499999999997</v>
      </c>
      <c r="N425" s="1"/>
      <c r="O425" s="1"/>
    </row>
    <row r="426" spans="1:15" ht="12.75" customHeight="1">
      <c r="A426" s="30">
        <v>416</v>
      </c>
      <c r="B426" s="281" t="s">
        <v>484</v>
      </c>
      <c r="C426" s="271">
        <v>151.65</v>
      </c>
      <c r="D426" s="272">
        <v>151.06666666666666</v>
      </c>
      <c r="E426" s="272">
        <v>148.88333333333333</v>
      </c>
      <c r="F426" s="272">
        <v>146.11666666666667</v>
      </c>
      <c r="G426" s="272">
        <v>143.93333333333334</v>
      </c>
      <c r="H426" s="272">
        <v>153.83333333333331</v>
      </c>
      <c r="I426" s="272">
        <v>156.01666666666665</v>
      </c>
      <c r="J426" s="272">
        <v>158.7833333333333</v>
      </c>
      <c r="K426" s="271">
        <v>153.25</v>
      </c>
      <c r="L426" s="271">
        <v>148.30000000000001</v>
      </c>
      <c r="M426" s="271">
        <v>8.4606300000000001</v>
      </c>
      <c r="N426" s="1"/>
      <c r="O426" s="1"/>
    </row>
    <row r="427" spans="1:15" ht="12.75" customHeight="1">
      <c r="A427" s="30">
        <v>417</v>
      </c>
      <c r="B427" s="281" t="s">
        <v>485</v>
      </c>
      <c r="C427" s="271">
        <v>347.6</v>
      </c>
      <c r="D427" s="272">
        <v>349.56666666666666</v>
      </c>
      <c r="E427" s="272">
        <v>344.0333333333333</v>
      </c>
      <c r="F427" s="272">
        <v>340.46666666666664</v>
      </c>
      <c r="G427" s="272">
        <v>334.93333333333328</v>
      </c>
      <c r="H427" s="272">
        <v>353.13333333333333</v>
      </c>
      <c r="I427" s="272">
        <v>358.66666666666674</v>
      </c>
      <c r="J427" s="272">
        <v>362.23333333333335</v>
      </c>
      <c r="K427" s="271">
        <v>355.1</v>
      </c>
      <c r="L427" s="271">
        <v>346</v>
      </c>
      <c r="M427" s="271">
        <v>2.6085799999999999</v>
      </c>
      <c r="N427" s="1"/>
      <c r="O427" s="1"/>
    </row>
    <row r="428" spans="1:15" ht="12.75" customHeight="1">
      <c r="A428" s="30">
        <v>418</v>
      </c>
      <c r="B428" s="281" t="s">
        <v>486</v>
      </c>
      <c r="C428" s="271">
        <v>463.2</v>
      </c>
      <c r="D428" s="272">
        <v>461.21666666666664</v>
      </c>
      <c r="E428" s="272">
        <v>453.2833333333333</v>
      </c>
      <c r="F428" s="272">
        <v>443.36666666666667</v>
      </c>
      <c r="G428" s="272">
        <v>435.43333333333334</v>
      </c>
      <c r="H428" s="272">
        <v>471.13333333333327</v>
      </c>
      <c r="I428" s="272">
        <v>479.06666666666655</v>
      </c>
      <c r="J428" s="272">
        <v>488.98333333333323</v>
      </c>
      <c r="K428" s="271">
        <v>469.15</v>
      </c>
      <c r="L428" s="271">
        <v>451.3</v>
      </c>
      <c r="M428" s="271">
        <v>0.84492</v>
      </c>
      <c r="N428" s="1"/>
      <c r="O428" s="1"/>
    </row>
    <row r="429" spans="1:15" ht="12.75" customHeight="1">
      <c r="A429" s="30">
        <v>419</v>
      </c>
      <c r="B429" s="281" t="s">
        <v>487</v>
      </c>
      <c r="C429" s="271">
        <v>480.25</v>
      </c>
      <c r="D429" s="272">
        <v>478.2833333333333</v>
      </c>
      <c r="E429" s="272">
        <v>474.56666666666661</v>
      </c>
      <c r="F429" s="272">
        <v>468.88333333333333</v>
      </c>
      <c r="G429" s="272">
        <v>465.16666666666663</v>
      </c>
      <c r="H429" s="272">
        <v>483.96666666666658</v>
      </c>
      <c r="I429" s="272">
        <v>487.68333333333328</v>
      </c>
      <c r="J429" s="272">
        <v>493.36666666666656</v>
      </c>
      <c r="K429" s="271">
        <v>482</v>
      </c>
      <c r="L429" s="271">
        <v>472.6</v>
      </c>
      <c r="M429" s="271">
        <v>2.1451500000000001</v>
      </c>
      <c r="N429" s="1"/>
      <c r="O429" s="1"/>
    </row>
    <row r="430" spans="1:15" ht="12.75" customHeight="1">
      <c r="A430" s="30">
        <v>420</v>
      </c>
      <c r="B430" s="281" t="s">
        <v>488</v>
      </c>
      <c r="C430" s="271">
        <v>218</v>
      </c>
      <c r="D430" s="272">
        <v>218</v>
      </c>
      <c r="E430" s="272">
        <v>215</v>
      </c>
      <c r="F430" s="272">
        <v>212</v>
      </c>
      <c r="G430" s="272">
        <v>209</v>
      </c>
      <c r="H430" s="272">
        <v>221</v>
      </c>
      <c r="I430" s="272">
        <v>224</v>
      </c>
      <c r="J430" s="272">
        <v>227</v>
      </c>
      <c r="K430" s="271">
        <v>221</v>
      </c>
      <c r="L430" s="271">
        <v>215</v>
      </c>
      <c r="M430" s="271">
        <v>1.2161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914.6</v>
      </c>
      <c r="D431" s="272">
        <v>913.45000000000016</v>
      </c>
      <c r="E431" s="272">
        <v>907.45000000000027</v>
      </c>
      <c r="F431" s="272">
        <v>900.30000000000007</v>
      </c>
      <c r="G431" s="272">
        <v>894.30000000000018</v>
      </c>
      <c r="H431" s="272">
        <v>920.60000000000036</v>
      </c>
      <c r="I431" s="272">
        <v>926.60000000000014</v>
      </c>
      <c r="J431" s="272">
        <v>933.75000000000045</v>
      </c>
      <c r="K431" s="271">
        <v>919.45</v>
      </c>
      <c r="L431" s="271">
        <v>906.3</v>
      </c>
      <c r="M431" s="271">
        <v>16.358360000000001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486.3</v>
      </c>
      <c r="D432" s="272">
        <v>489.56666666666666</v>
      </c>
      <c r="E432" s="272">
        <v>478.18333333333334</v>
      </c>
      <c r="F432" s="272">
        <v>470.06666666666666</v>
      </c>
      <c r="G432" s="272">
        <v>458.68333333333334</v>
      </c>
      <c r="H432" s="272">
        <v>497.68333333333334</v>
      </c>
      <c r="I432" s="272">
        <v>509.06666666666666</v>
      </c>
      <c r="J432" s="272">
        <v>517.18333333333339</v>
      </c>
      <c r="K432" s="271">
        <v>500.95</v>
      </c>
      <c r="L432" s="271">
        <v>481.45</v>
      </c>
      <c r="M432" s="271">
        <v>28.869</v>
      </c>
      <c r="N432" s="1"/>
      <c r="O432" s="1"/>
    </row>
    <row r="433" spans="1:15" ht="12.75" customHeight="1">
      <c r="A433" s="30">
        <v>423</v>
      </c>
      <c r="B433" s="281" t="s">
        <v>489</v>
      </c>
      <c r="C433" s="271">
        <v>2128.1</v>
      </c>
      <c r="D433" s="272">
        <v>2111.4166666666665</v>
      </c>
      <c r="E433" s="272">
        <v>2083.9333333333329</v>
      </c>
      <c r="F433" s="272">
        <v>2039.7666666666664</v>
      </c>
      <c r="G433" s="272">
        <v>2012.2833333333328</v>
      </c>
      <c r="H433" s="272">
        <v>2155.583333333333</v>
      </c>
      <c r="I433" s="272">
        <v>2183.0666666666666</v>
      </c>
      <c r="J433" s="272">
        <v>2227.2333333333331</v>
      </c>
      <c r="K433" s="271">
        <v>2138.9</v>
      </c>
      <c r="L433" s="271">
        <v>2067.25</v>
      </c>
      <c r="M433" s="271">
        <v>0.21207999999999999</v>
      </c>
      <c r="N433" s="1"/>
      <c r="O433" s="1"/>
    </row>
    <row r="434" spans="1:15" ht="12.75" customHeight="1">
      <c r="A434" s="30">
        <v>424</v>
      </c>
      <c r="B434" s="281" t="s">
        <v>490</v>
      </c>
      <c r="C434" s="271">
        <v>835.4</v>
      </c>
      <c r="D434" s="272">
        <v>833.23333333333323</v>
      </c>
      <c r="E434" s="272">
        <v>821.21666666666647</v>
      </c>
      <c r="F434" s="272">
        <v>807.03333333333319</v>
      </c>
      <c r="G434" s="272">
        <v>795.01666666666642</v>
      </c>
      <c r="H434" s="272">
        <v>847.41666666666652</v>
      </c>
      <c r="I434" s="272">
        <v>859.43333333333317</v>
      </c>
      <c r="J434" s="272">
        <v>873.61666666666656</v>
      </c>
      <c r="K434" s="271">
        <v>845.25</v>
      </c>
      <c r="L434" s="271">
        <v>819.05</v>
      </c>
      <c r="M434" s="271">
        <v>0.54644000000000004</v>
      </c>
      <c r="N434" s="1"/>
      <c r="O434" s="1"/>
    </row>
    <row r="435" spans="1:15" ht="12.75" customHeight="1">
      <c r="A435" s="30">
        <v>425</v>
      </c>
      <c r="B435" s="281" t="s">
        <v>491</v>
      </c>
      <c r="C435" s="271">
        <v>473.45</v>
      </c>
      <c r="D435" s="272">
        <v>474.04999999999995</v>
      </c>
      <c r="E435" s="272">
        <v>469.44999999999993</v>
      </c>
      <c r="F435" s="272">
        <v>465.45</v>
      </c>
      <c r="G435" s="272">
        <v>460.84999999999997</v>
      </c>
      <c r="H435" s="272">
        <v>478.0499999999999</v>
      </c>
      <c r="I435" s="272">
        <v>482.64999999999992</v>
      </c>
      <c r="J435" s="272">
        <v>486.64999999999986</v>
      </c>
      <c r="K435" s="271">
        <v>478.65</v>
      </c>
      <c r="L435" s="271">
        <v>470.05</v>
      </c>
      <c r="M435" s="271">
        <v>2.3514400000000002</v>
      </c>
      <c r="N435" s="1"/>
      <c r="O435" s="1"/>
    </row>
    <row r="436" spans="1:15" ht="12.75" customHeight="1">
      <c r="A436" s="30">
        <v>426</v>
      </c>
      <c r="B436" s="281" t="s">
        <v>492</v>
      </c>
      <c r="C436" s="271">
        <v>328.55</v>
      </c>
      <c r="D436" s="272">
        <v>329.18333333333334</v>
      </c>
      <c r="E436" s="272">
        <v>326.36666666666667</v>
      </c>
      <c r="F436" s="272">
        <v>324.18333333333334</v>
      </c>
      <c r="G436" s="272">
        <v>321.36666666666667</v>
      </c>
      <c r="H436" s="272">
        <v>331.36666666666667</v>
      </c>
      <c r="I436" s="272">
        <v>334.18333333333339</v>
      </c>
      <c r="J436" s="272">
        <v>336.36666666666667</v>
      </c>
      <c r="K436" s="271">
        <v>332</v>
      </c>
      <c r="L436" s="271">
        <v>327</v>
      </c>
      <c r="M436" s="271">
        <v>1.8850499999999999</v>
      </c>
      <c r="N436" s="1"/>
      <c r="O436" s="1"/>
    </row>
    <row r="437" spans="1:15" ht="12.75" customHeight="1">
      <c r="A437" s="30">
        <v>427</v>
      </c>
      <c r="B437" s="281" t="s">
        <v>493</v>
      </c>
      <c r="C437" s="271">
        <v>1900.1</v>
      </c>
      <c r="D437" s="272">
        <v>1906.4166666666667</v>
      </c>
      <c r="E437" s="272">
        <v>1880.8333333333335</v>
      </c>
      <c r="F437" s="272">
        <v>1861.5666666666668</v>
      </c>
      <c r="G437" s="272">
        <v>1835.9833333333336</v>
      </c>
      <c r="H437" s="272">
        <v>1925.6833333333334</v>
      </c>
      <c r="I437" s="272">
        <v>1951.2666666666669</v>
      </c>
      <c r="J437" s="272">
        <v>1970.5333333333333</v>
      </c>
      <c r="K437" s="271">
        <v>1932</v>
      </c>
      <c r="L437" s="271">
        <v>1887.15</v>
      </c>
      <c r="M437" s="271">
        <v>0.84547000000000005</v>
      </c>
      <c r="N437" s="1"/>
      <c r="O437" s="1"/>
    </row>
    <row r="438" spans="1:15" ht="12.75" customHeight="1">
      <c r="A438" s="30">
        <v>428</v>
      </c>
      <c r="B438" s="281" t="s">
        <v>494</v>
      </c>
      <c r="C438" s="271">
        <v>457.1</v>
      </c>
      <c r="D438" s="272">
        <v>454.16666666666669</v>
      </c>
      <c r="E438" s="272">
        <v>448.93333333333339</v>
      </c>
      <c r="F438" s="272">
        <v>440.76666666666671</v>
      </c>
      <c r="G438" s="272">
        <v>435.53333333333342</v>
      </c>
      <c r="H438" s="272">
        <v>462.33333333333337</v>
      </c>
      <c r="I438" s="272">
        <v>467.56666666666661</v>
      </c>
      <c r="J438" s="272">
        <v>475.73333333333335</v>
      </c>
      <c r="K438" s="271">
        <v>459.4</v>
      </c>
      <c r="L438" s="271">
        <v>446</v>
      </c>
      <c r="M438" s="271">
        <v>2.2060900000000001</v>
      </c>
      <c r="N438" s="1"/>
      <c r="O438" s="1"/>
    </row>
    <row r="439" spans="1:15" ht="12.75" customHeight="1">
      <c r="A439" s="30">
        <v>429</v>
      </c>
      <c r="B439" s="281" t="s">
        <v>495</v>
      </c>
      <c r="C439" s="271">
        <v>7.7</v>
      </c>
      <c r="D439" s="272">
        <v>7.6499999999999995</v>
      </c>
      <c r="E439" s="272">
        <v>7.5999999999999988</v>
      </c>
      <c r="F439" s="272">
        <v>7.4999999999999991</v>
      </c>
      <c r="G439" s="272">
        <v>7.4499999999999984</v>
      </c>
      <c r="H439" s="272">
        <v>7.7499999999999991</v>
      </c>
      <c r="I439" s="272">
        <v>7.8</v>
      </c>
      <c r="J439" s="272">
        <v>7.8999999999999995</v>
      </c>
      <c r="K439" s="271">
        <v>7.7</v>
      </c>
      <c r="L439" s="271">
        <v>7.55</v>
      </c>
      <c r="M439" s="271">
        <v>561.72347000000002</v>
      </c>
      <c r="N439" s="1"/>
      <c r="O439" s="1"/>
    </row>
    <row r="440" spans="1:15" ht="12.75" customHeight="1">
      <c r="A440" s="30">
        <v>430</v>
      </c>
      <c r="B440" s="281" t="s">
        <v>496</v>
      </c>
      <c r="C440" s="271">
        <v>911.85</v>
      </c>
      <c r="D440" s="272">
        <v>911.73333333333323</v>
      </c>
      <c r="E440" s="272">
        <v>905.96666666666647</v>
      </c>
      <c r="F440" s="272">
        <v>900.08333333333326</v>
      </c>
      <c r="G440" s="272">
        <v>894.31666666666649</v>
      </c>
      <c r="H440" s="272">
        <v>917.61666666666645</v>
      </c>
      <c r="I440" s="272">
        <v>923.3833333333331</v>
      </c>
      <c r="J440" s="272">
        <v>929.26666666666642</v>
      </c>
      <c r="K440" s="271">
        <v>917.5</v>
      </c>
      <c r="L440" s="271">
        <v>905.85</v>
      </c>
      <c r="M440" s="271">
        <v>0.14043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595.6</v>
      </c>
      <c r="D441" s="272">
        <v>592.65</v>
      </c>
      <c r="E441" s="272">
        <v>588.25</v>
      </c>
      <c r="F441" s="272">
        <v>580.9</v>
      </c>
      <c r="G441" s="272">
        <v>576.5</v>
      </c>
      <c r="H441" s="272">
        <v>600</v>
      </c>
      <c r="I441" s="272">
        <v>604.39999999999986</v>
      </c>
      <c r="J441" s="272">
        <v>611.75</v>
      </c>
      <c r="K441" s="271">
        <v>597.04999999999995</v>
      </c>
      <c r="L441" s="271">
        <v>585.29999999999995</v>
      </c>
      <c r="M441" s="271">
        <v>3.9760300000000002</v>
      </c>
      <c r="N441" s="1"/>
      <c r="O441" s="1"/>
    </row>
    <row r="442" spans="1:15" ht="12.75" customHeight="1">
      <c r="A442" s="30">
        <v>432</v>
      </c>
      <c r="B442" s="281" t="s">
        <v>497</v>
      </c>
      <c r="C442" s="271">
        <v>1684.95</v>
      </c>
      <c r="D442" s="272">
        <v>1671.6666666666667</v>
      </c>
      <c r="E442" s="272">
        <v>1643.7333333333336</v>
      </c>
      <c r="F442" s="272">
        <v>1602.5166666666669</v>
      </c>
      <c r="G442" s="272">
        <v>1574.5833333333337</v>
      </c>
      <c r="H442" s="272">
        <v>1712.8833333333334</v>
      </c>
      <c r="I442" s="272">
        <v>1740.8166666666664</v>
      </c>
      <c r="J442" s="272">
        <v>1782.0333333333333</v>
      </c>
      <c r="K442" s="271">
        <v>1699.6</v>
      </c>
      <c r="L442" s="271">
        <v>1630.45</v>
      </c>
      <c r="M442" s="271">
        <v>0.39023000000000002</v>
      </c>
      <c r="N442" s="1"/>
      <c r="O442" s="1"/>
    </row>
    <row r="443" spans="1:15" ht="12.75" customHeight="1">
      <c r="A443" s="30">
        <v>433</v>
      </c>
      <c r="B443" s="281" t="s">
        <v>498</v>
      </c>
      <c r="C443" s="271">
        <v>600.29999999999995</v>
      </c>
      <c r="D443" s="272">
        <v>614.6</v>
      </c>
      <c r="E443" s="272">
        <v>582.20000000000005</v>
      </c>
      <c r="F443" s="272">
        <v>564.1</v>
      </c>
      <c r="G443" s="272">
        <v>531.70000000000005</v>
      </c>
      <c r="H443" s="272">
        <v>632.70000000000005</v>
      </c>
      <c r="I443" s="272">
        <v>665.09999999999991</v>
      </c>
      <c r="J443" s="272">
        <v>683.2</v>
      </c>
      <c r="K443" s="271">
        <v>647</v>
      </c>
      <c r="L443" s="271">
        <v>596.5</v>
      </c>
      <c r="M443" s="271">
        <v>1.3478000000000001</v>
      </c>
      <c r="N443" s="1"/>
      <c r="O443" s="1"/>
    </row>
    <row r="444" spans="1:15" ht="12.75" customHeight="1">
      <c r="A444" s="30">
        <v>434</v>
      </c>
      <c r="B444" s="281" t="s">
        <v>499</v>
      </c>
      <c r="C444" s="271">
        <v>867</v>
      </c>
      <c r="D444" s="272">
        <v>866.08333333333337</v>
      </c>
      <c r="E444" s="272">
        <v>861.01666666666677</v>
      </c>
      <c r="F444" s="272">
        <v>855.03333333333342</v>
      </c>
      <c r="G444" s="272">
        <v>849.96666666666681</v>
      </c>
      <c r="H444" s="272">
        <v>872.06666666666672</v>
      </c>
      <c r="I444" s="272">
        <v>877.13333333333333</v>
      </c>
      <c r="J444" s="272">
        <v>883.11666666666667</v>
      </c>
      <c r="K444" s="271">
        <v>871.15</v>
      </c>
      <c r="L444" s="271">
        <v>860.1</v>
      </c>
      <c r="M444" s="271">
        <v>0.39455000000000001</v>
      </c>
      <c r="N444" s="1"/>
      <c r="O444" s="1"/>
    </row>
    <row r="445" spans="1:15" ht="12.75" customHeight="1">
      <c r="A445" s="30">
        <v>435</v>
      </c>
      <c r="B445" s="281" t="s">
        <v>500</v>
      </c>
      <c r="C445" s="271">
        <v>39</v>
      </c>
      <c r="D445" s="272">
        <v>38.583333333333336</v>
      </c>
      <c r="E445" s="272">
        <v>37.81666666666667</v>
      </c>
      <c r="F445" s="272">
        <v>36.633333333333333</v>
      </c>
      <c r="G445" s="272">
        <v>35.866666666666667</v>
      </c>
      <c r="H445" s="272">
        <v>39.766666666666673</v>
      </c>
      <c r="I445" s="272">
        <v>40.533333333333339</v>
      </c>
      <c r="J445" s="272">
        <v>41.716666666666676</v>
      </c>
      <c r="K445" s="271">
        <v>39.35</v>
      </c>
      <c r="L445" s="271">
        <v>37.4</v>
      </c>
      <c r="M445" s="271">
        <v>135.73484999999999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979.1</v>
      </c>
      <c r="D446" s="272">
        <v>970.11666666666679</v>
      </c>
      <c r="E446" s="272">
        <v>958.53333333333353</v>
      </c>
      <c r="F446" s="272">
        <v>937.9666666666667</v>
      </c>
      <c r="G446" s="272">
        <v>926.38333333333344</v>
      </c>
      <c r="H446" s="272">
        <v>990.68333333333362</v>
      </c>
      <c r="I446" s="272">
        <v>1002.2666666666669</v>
      </c>
      <c r="J446" s="272">
        <v>1022.8333333333337</v>
      </c>
      <c r="K446" s="271">
        <v>981.7</v>
      </c>
      <c r="L446" s="271">
        <v>949.55</v>
      </c>
      <c r="M446" s="271">
        <v>9.6582799999999995</v>
      </c>
      <c r="N446" s="1"/>
      <c r="O446" s="1"/>
    </row>
    <row r="447" spans="1:15" ht="12.75" customHeight="1">
      <c r="A447" s="30">
        <v>437</v>
      </c>
      <c r="B447" s="281" t="s">
        <v>501</v>
      </c>
      <c r="C447" s="271">
        <v>750.4</v>
      </c>
      <c r="D447" s="272">
        <v>750.36666666666667</v>
      </c>
      <c r="E447" s="272">
        <v>741.0333333333333</v>
      </c>
      <c r="F447" s="272">
        <v>731.66666666666663</v>
      </c>
      <c r="G447" s="272">
        <v>722.33333333333326</v>
      </c>
      <c r="H447" s="272">
        <v>759.73333333333335</v>
      </c>
      <c r="I447" s="272">
        <v>769.06666666666661</v>
      </c>
      <c r="J447" s="272">
        <v>778.43333333333339</v>
      </c>
      <c r="K447" s="271">
        <v>759.7</v>
      </c>
      <c r="L447" s="271">
        <v>741</v>
      </c>
      <c r="M447" s="271">
        <v>3.8982000000000001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1122.5</v>
      </c>
      <c r="D448" s="272">
        <v>1121.6666666666667</v>
      </c>
      <c r="E448" s="272">
        <v>1105.3333333333335</v>
      </c>
      <c r="F448" s="272">
        <v>1088.1666666666667</v>
      </c>
      <c r="G448" s="272">
        <v>1071.8333333333335</v>
      </c>
      <c r="H448" s="272">
        <v>1138.8333333333335</v>
      </c>
      <c r="I448" s="272">
        <v>1155.166666666667</v>
      </c>
      <c r="J448" s="272">
        <v>1172.3333333333335</v>
      </c>
      <c r="K448" s="271">
        <v>1138</v>
      </c>
      <c r="L448" s="271">
        <v>1104.5</v>
      </c>
      <c r="M448" s="271">
        <v>25.77899</v>
      </c>
      <c r="N448" s="1"/>
      <c r="O448" s="1"/>
    </row>
    <row r="449" spans="1:15" ht="12.75" customHeight="1">
      <c r="A449" s="30">
        <v>439</v>
      </c>
      <c r="B449" s="281" t="s">
        <v>502</v>
      </c>
      <c r="C449" s="271">
        <v>216.1</v>
      </c>
      <c r="D449" s="272">
        <v>215.61666666666665</v>
      </c>
      <c r="E449" s="272">
        <v>214.2833333333333</v>
      </c>
      <c r="F449" s="272">
        <v>212.46666666666667</v>
      </c>
      <c r="G449" s="272">
        <v>211.13333333333333</v>
      </c>
      <c r="H449" s="272">
        <v>217.43333333333328</v>
      </c>
      <c r="I449" s="272">
        <v>218.76666666666659</v>
      </c>
      <c r="J449" s="272">
        <v>220.58333333333326</v>
      </c>
      <c r="K449" s="271">
        <v>216.95</v>
      </c>
      <c r="L449" s="271">
        <v>213.8</v>
      </c>
      <c r="M449" s="271">
        <v>5.2531499999999998</v>
      </c>
      <c r="N449" s="1"/>
      <c r="O449" s="1"/>
    </row>
    <row r="450" spans="1:15" ht="12.75" customHeight="1">
      <c r="A450" s="30">
        <v>440</v>
      </c>
      <c r="B450" s="281" t="s">
        <v>503</v>
      </c>
      <c r="C450" s="271">
        <v>1083.5999999999999</v>
      </c>
      <c r="D450" s="272">
        <v>1086.7</v>
      </c>
      <c r="E450" s="272">
        <v>1071.4000000000001</v>
      </c>
      <c r="F450" s="272">
        <v>1059.2</v>
      </c>
      <c r="G450" s="272">
        <v>1043.9000000000001</v>
      </c>
      <c r="H450" s="272">
        <v>1098.9000000000001</v>
      </c>
      <c r="I450" s="272">
        <v>1114.1999999999998</v>
      </c>
      <c r="J450" s="272">
        <v>1126.4000000000001</v>
      </c>
      <c r="K450" s="271">
        <v>1102</v>
      </c>
      <c r="L450" s="271">
        <v>1074.5</v>
      </c>
      <c r="M450" s="271">
        <v>3.98305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3392.7</v>
      </c>
      <c r="D451" s="272">
        <v>3398.35</v>
      </c>
      <c r="E451" s="272">
        <v>3381.85</v>
      </c>
      <c r="F451" s="272">
        <v>3371</v>
      </c>
      <c r="G451" s="272">
        <v>3354.5</v>
      </c>
      <c r="H451" s="272">
        <v>3409.2</v>
      </c>
      <c r="I451" s="272">
        <v>3425.7</v>
      </c>
      <c r="J451" s="272">
        <v>3436.5499999999997</v>
      </c>
      <c r="K451" s="271">
        <v>3414.85</v>
      </c>
      <c r="L451" s="271">
        <v>3387.5</v>
      </c>
      <c r="M451" s="271">
        <v>8.3994199999999992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779.5</v>
      </c>
      <c r="D452" s="272">
        <v>775.13333333333321</v>
      </c>
      <c r="E452" s="272">
        <v>769.6666666666664</v>
      </c>
      <c r="F452" s="272">
        <v>759.83333333333314</v>
      </c>
      <c r="G452" s="272">
        <v>754.36666666666633</v>
      </c>
      <c r="H452" s="272">
        <v>784.96666666666647</v>
      </c>
      <c r="I452" s="272">
        <v>790.43333333333317</v>
      </c>
      <c r="J452" s="272">
        <v>800.26666666666654</v>
      </c>
      <c r="K452" s="271">
        <v>780.6</v>
      </c>
      <c r="L452" s="271">
        <v>765.3</v>
      </c>
      <c r="M452" s="271">
        <v>18.047360000000001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10579.1</v>
      </c>
      <c r="D453" s="272">
        <v>10559.716666666667</v>
      </c>
      <c r="E453" s="272">
        <v>10400.033333333335</v>
      </c>
      <c r="F453" s="272">
        <v>10220.966666666667</v>
      </c>
      <c r="G453" s="272">
        <v>10061.283333333335</v>
      </c>
      <c r="H453" s="272">
        <v>10738.783333333335</v>
      </c>
      <c r="I453" s="272">
        <v>10898.466666666669</v>
      </c>
      <c r="J453" s="272">
        <v>11077.533333333335</v>
      </c>
      <c r="K453" s="271">
        <v>10719.4</v>
      </c>
      <c r="L453" s="271">
        <v>10380.65</v>
      </c>
      <c r="M453" s="271">
        <v>8.8528400000000005</v>
      </c>
      <c r="N453" s="1"/>
      <c r="O453" s="1"/>
    </row>
    <row r="454" spans="1:15" ht="12.75" customHeight="1">
      <c r="A454" s="30">
        <v>444</v>
      </c>
      <c r="B454" s="281" t="s">
        <v>868</v>
      </c>
      <c r="C454" s="271">
        <v>1508.55</v>
      </c>
      <c r="D454" s="272">
        <v>1507.3333333333333</v>
      </c>
      <c r="E454" s="272">
        <v>1495.6666666666665</v>
      </c>
      <c r="F454" s="272">
        <v>1482.7833333333333</v>
      </c>
      <c r="G454" s="272">
        <v>1471.1166666666666</v>
      </c>
      <c r="H454" s="272">
        <v>1520.2166666666665</v>
      </c>
      <c r="I454" s="272">
        <v>1531.883333333333</v>
      </c>
      <c r="J454" s="272">
        <v>1544.7666666666664</v>
      </c>
      <c r="K454" s="271">
        <v>1519</v>
      </c>
      <c r="L454" s="271">
        <v>1494.45</v>
      </c>
      <c r="M454" s="271">
        <v>0.21786</v>
      </c>
      <c r="N454" s="1"/>
      <c r="O454" s="1"/>
    </row>
    <row r="455" spans="1:15" ht="12.75" customHeight="1">
      <c r="A455" s="30">
        <v>445</v>
      </c>
      <c r="B455" s="281" t="s">
        <v>504</v>
      </c>
      <c r="C455" s="271">
        <v>240.65</v>
      </c>
      <c r="D455" s="272">
        <v>238</v>
      </c>
      <c r="E455" s="272">
        <v>234.2</v>
      </c>
      <c r="F455" s="272">
        <v>227.75</v>
      </c>
      <c r="G455" s="272">
        <v>223.95</v>
      </c>
      <c r="H455" s="272">
        <v>244.45</v>
      </c>
      <c r="I455" s="272">
        <v>248.25</v>
      </c>
      <c r="J455" s="272">
        <v>254.7</v>
      </c>
      <c r="K455" s="271">
        <v>241.8</v>
      </c>
      <c r="L455" s="271">
        <v>231.55</v>
      </c>
      <c r="M455" s="271">
        <v>49.538580000000003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489.85</v>
      </c>
      <c r="D456" s="272">
        <v>486.48333333333335</v>
      </c>
      <c r="E456" s="272">
        <v>481.56666666666672</v>
      </c>
      <c r="F456" s="272">
        <v>473.28333333333336</v>
      </c>
      <c r="G456" s="272">
        <v>468.36666666666673</v>
      </c>
      <c r="H456" s="272">
        <v>494.76666666666671</v>
      </c>
      <c r="I456" s="272">
        <v>499.68333333333334</v>
      </c>
      <c r="J456" s="272">
        <v>507.9666666666667</v>
      </c>
      <c r="K456" s="271">
        <v>491.4</v>
      </c>
      <c r="L456" s="271">
        <v>478.2</v>
      </c>
      <c r="M456" s="271">
        <v>167.96376000000001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236</v>
      </c>
      <c r="D457" s="272">
        <v>234.96666666666667</v>
      </c>
      <c r="E457" s="272">
        <v>232.43333333333334</v>
      </c>
      <c r="F457" s="272">
        <v>228.86666666666667</v>
      </c>
      <c r="G457" s="272">
        <v>226.33333333333334</v>
      </c>
      <c r="H457" s="272">
        <v>238.53333333333333</v>
      </c>
      <c r="I457" s="272">
        <v>241.06666666666669</v>
      </c>
      <c r="J457" s="272">
        <v>244.63333333333333</v>
      </c>
      <c r="K457" s="271">
        <v>237.5</v>
      </c>
      <c r="L457" s="271">
        <v>231.4</v>
      </c>
      <c r="M457" s="271">
        <v>187.90189000000001</v>
      </c>
      <c r="N457" s="1"/>
      <c r="O457" s="1"/>
    </row>
    <row r="458" spans="1:15" ht="12.75" customHeight="1">
      <c r="A458" s="30">
        <v>448</v>
      </c>
      <c r="B458" s="281" t="s">
        <v>812</v>
      </c>
      <c r="C458" s="271">
        <v>627.9</v>
      </c>
      <c r="D458" s="272">
        <v>633</v>
      </c>
      <c r="E458" s="272">
        <v>621</v>
      </c>
      <c r="F458" s="272">
        <v>614.1</v>
      </c>
      <c r="G458" s="272">
        <v>602.1</v>
      </c>
      <c r="H458" s="272">
        <v>639.9</v>
      </c>
      <c r="I458" s="272">
        <v>651.9</v>
      </c>
      <c r="J458" s="272">
        <v>658.8</v>
      </c>
      <c r="K458" s="271">
        <v>645</v>
      </c>
      <c r="L458" s="271">
        <v>626.1</v>
      </c>
      <c r="M458" s="271">
        <v>0.37187999999999999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113</v>
      </c>
      <c r="D459" s="272">
        <v>112.59999999999998</v>
      </c>
      <c r="E459" s="272">
        <v>111.49999999999996</v>
      </c>
      <c r="F459" s="272">
        <v>109.99999999999997</v>
      </c>
      <c r="G459" s="272">
        <v>108.89999999999995</v>
      </c>
      <c r="H459" s="272">
        <v>114.09999999999997</v>
      </c>
      <c r="I459" s="272">
        <v>115.19999999999999</v>
      </c>
      <c r="J459" s="272">
        <v>116.69999999999997</v>
      </c>
      <c r="K459" s="271">
        <v>113.7</v>
      </c>
      <c r="L459" s="271">
        <v>111.1</v>
      </c>
      <c r="M459" s="271">
        <v>692.07437000000004</v>
      </c>
      <c r="N459" s="1"/>
      <c r="O459" s="1"/>
    </row>
    <row r="460" spans="1:15" ht="12.75" customHeight="1">
      <c r="A460" s="30">
        <v>450</v>
      </c>
      <c r="B460" s="281" t="s">
        <v>813</v>
      </c>
      <c r="C460" s="271">
        <v>105.4</v>
      </c>
      <c r="D460" s="272">
        <v>105.89999999999999</v>
      </c>
      <c r="E460" s="272">
        <v>104.54999999999998</v>
      </c>
      <c r="F460" s="272">
        <v>103.69999999999999</v>
      </c>
      <c r="G460" s="272">
        <v>102.34999999999998</v>
      </c>
      <c r="H460" s="272">
        <v>106.74999999999999</v>
      </c>
      <c r="I460" s="272">
        <v>108.09999999999998</v>
      </c>
      <c r="J460" s="272">
        <v>108.94999999999999</v>
      </c>
      <c r="K460" s="271">
        <v>107.25</v>
      </c>
      <c r="L460" s="271">
        <v>105.05</v>
      </c>
      <c r="M460" s="271">
        <v>32.997199999999999</v>
      </c>
      <c r="N460" s="1"/>
      <c r="O460" s="1"/>
    </row>
    <row r="461" spans="1:15" ht="12.75" customHeight="1">
      <c r="A461" s="30">
        <v>451</v>
      </c>
      <c r="B461" s="281" t="s">
        <v>505</v>
      </c>
      <c r="C461" s="271">
        <v>3297.8</v>
      </c>
      <c r="D461" s="272">
        <v>3297.6</v>
      </c>
      <c r="E461" s="272">
        <v>3270.2</v>
      </c>
      <c r="F461" s="272">
        <v>3242.6</v>
      </c>
      <c r="G461" s="272">
        <v>3215.2</v>
      </c>
      <c r="H461" s="272">
        <v>3325.2</v>
      </c>
      <c r="I461" s="272">
        <v>3352.6000000000004</v>
      </c>
      <c r="J461" s="272">
        <v>3380.2</v>
      </c>
      <c r="K461" s="271">
        <v>3325</v>
      </c>
      <c r="L461" s="271">
        <v>3270</v>
      </c>
      <c r="M461" s="271">
        <v>0.78308999999999995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1077.7</v>
      </c>
      <c r="D462" s="272">
        <v>1071.3999999999999</v>
      </c>
      <c r="E462" s="272">
        <v>1062.8499999999997</v>
      </c>
      <c r="F462" s="272">
        <v>1047.9999999999998</v>
      </c>
      <c r="G462" s="272">
        <v>1039.4499999999996</v>
      </c>
      <c r="H462" s="272">
        <v>1086.2499999999998</v>
      </c>
      <c r="I462" s="272">
        <v>1094.8</v>
      </c>
      <c r="J462" s="272">
        <v>1109.6499999999999</v>
      </c>
      <c r="K462" s="271">
        <v>1079.95</v>
      </c>
      <c r="L462" s="271">
        <v>1056.55</v>
      </c>
      <c r="M462" s="271">
        <v>22.22701</v>
      </c>
      <c r="N462" s="1"/>
      <c r="O462" s="1"/>
    </row>
    <row r="463" spans="1:15" ht="12.75" customHeight="1">
      <c r="A463" s="30">
        <v>453</v>
      </c>
      <c r="B463" s="281" t="s">
        <v>506</v>
      </c>
      <c r="C463" s="271">
        <v>92.45</v>
      </c>
      <c r="D463" s="272">
        <v>91.266666666666666</v>
      </c>
      <c r="E463" s="272">
        <v>89.183333333333337</v>
      </c>
      <c r="F463" s="272">
        <v>85.916666666666671</v>
      </c>
      <c r="G463" s="272">
        <v>83.833333333333343</v>
      </c>
      <c r="H463" s="272">
        <v>94.533333333333331</v>
      </c>
      <c r="I463" s="272">
        <v>96.616666666666674</v>
      </c>
      <c r="J463" s="272">
        <v>99.883333333333326</v>
      </c>
      <c r="K463" s="271">
        <v>93.35</v>
      </c>
      <c r="L463" s="271">
        <v>88</v>
      </c>
      <c r="M463" s="271">
        <v>14.055440000000001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758.05</v>
      </c>
      <c r="D464" s="272">
        <v>759.23333333333323</v>
      </c>
      <c r="E464" s="272">
        <v>748.66666666666652</v>
      </c>
      <c r="F464" s="272">
        <v>739.2833333333333</v>
      </c>
      <c r="G464" s="272">
        <v>728.71666666666658</v>
      </c>
      <c r="H464" s="272">
        <v>768.61666666666645</v>
      </c>
      <c r="I464" s="272">
        <v>779.18333333333328</v>
      </c>
      <c r="J464" s="272">
        <v>788.56666666666638</v>
      </c>
      <c r="K464" s="271">
        <v>769.8</v>
      </c>
      <c r="L464" s="271">
        <v>749.85</v>
      </c>
      <c r="M464" s="271">
        <v>5.1307799999999997</v>
      </c>
      <c r="N464" s="1"/>
      <c r="O464" s="1"/>
    </row>
    <row r="465" spans="1:15" ht="12.75" customHeight="1">
      <c r="A465" s="30">
        <v>455</v>
      </c>
      <c r="B465" s="281" t="s">
        <v>507</v>
      </c>
      <c r="C465" s="271">
        <v>2158.8000000000002</v>
      </c>
      <c r="D465" s="272">
        <v>2139.9333333333334</v>
      </c>
      <c r="E465" s="272">
        <v>2112.8666666666668</v>
      </c>
      <c r="F465" s="272">
        <v>2066.9333333333334</v>
      </c>
      <c r="G465" s="272">
        <v>2039.8666666666668</v>
      </c>
      <c r="H465" s="272">
        <v>2185.8666666666668</v>
      </c>
      <c r="I465" s="272">
        <v>2212.9333333333334</v>
      </c>
      <c r="J465" s="272">
        <v>2258.8666666666668</v>
      </c>
      <c r="K465" s="271">
        <v>2167</v>
      </c>
      <c r="L465" s="271">
        <v>2094</v>
      </c>
      <c r="M465" s="271">
        <v>0.54252999999999996</v>
      </c>
      <c r="N465" s="1"/>
      <c r="O465" s="1"/>
    </row>
    <row r="466" spans="1:15" ht="12.75" customHeight="1">
      <c r="A466" s="30">
        <v>456</v>
      </c>
      <c r="B466" s="281" t="s">
        <v>508</v>
      </c>
      <c r="C466" s="271">
        <v>621.04999999999995</v>
      </c>
      <c r="D466" s="272">
        <v>621.43333333333328</v>
      </c>
      <c r="E466" s="272">
        <v>617.91666666666652</v>
      </c>
      <c r="F466" s="272">
        <v>614.78333333333319</v>
      </c>
      <c r="G466" s="272">
        <v>611.26666666666642</v>
      </c>
      <c r="H466" s="272">
        <v>624.56666666666661</v>
      </c>
      <c r="I466" s="272">
        <v>628.08333333333326</v>
      </c>
      <c r="J466" s="272">
        <v>631.2166666666667</v>
      </c>
      <c r="K466" s="271">
        <v>624.95000000000005</v>
      </c>
      <c r="L466" s="271">
        <v>618.29999999999995</v>
      </c>
      <c r="M466" s="271">
        <v>0.39073999999999998</v>
      </c>
      <c r="N466" s="1"/>
      <c r="O466" s="1"/>
    </row>
    <row r="467" spans="1:15" ht="12.75" customHeight="1">
      <c r="A467" s="30">
        <v>457</v>
      </c>
      <c r="B467" s="281" t="s">
        <v>509</v>
      </c>
      <c r="C467" s="271">
        <v>3022.45</v>
      </c>
      <c r="D467" s="272">
        <v>3053.5</v>
      </c>
      <c r="E467" s="272">
        <v>2974.2</v>
      </c>
      <c r="F467" s="272">
        <v>2925.95</v>
      </c>
      <c r="G467" s="272">
        <v>2846.6499999999996</v>
      </c>
      <c r="H467" s="272">
        <v>3101.75</v>
      </c>
      <c r="I467" s="272">
        <v>3181.05</v>
      </c>
      <c r="J467" s="272">
        <v>3229.3</v>
      </c>
      <c r="K467" s="271">
        <v>3132.8</v>
      </c>
      <c r="L467" s="271">
        <v>3005.25</v>
      </c>
      <c r="M467" s="271">
        <v>0.62753000000000003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2493.85</v>
      </c>
      <c r="D468" s="272">
        <v>2476.1166666666668</v>
      </c>
      <c r="E468" s="272">
        <v>2452.7333333333336</v>
      </c>
      <c r="F468" s="272">
        <v>2411.6166666666668</v>
      </c>
      <c r="G468" s="272">
        <v>2388.2333333333336</v>
      </c>
      <c r="H468" s="272">
        <v>2517.2333333333336</v>
      </c>
      <c r="I468" s="272">
        <v>2540.6166666666668</v>
      </c>
      <c r="J468" s="272">
        <v>2581.7333333333336</v>
      </c>
      <c r="K468" s="271">
        <v>2499.5</v>
      </c>
      <c r="L468" s="271">
        <v>2435</v>
      </c>
      <c r="M468" s="271">
        <v>10.35928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1573.7</v>
      </c>
      <c r="D469" s="272">
        <v>1572.9166666666667</v>
      </c>
      <c r="E469" s="272">
        <v>1540.8333333333335</v>
      </c>
      <c r="F469" s="272">
        <v>1507.9666666666667</v>
      </c>
      <c r="G469" s="272">
        <v>1475.8833333333334</v>
      </c>
      <c r="H469" s="272">
        <v>1605.7833333333335</v>
      </c>
      <c r="I469" s="272">
        <v>1637.866666666667</v>
      </c>
      <c r="J469" s="272">
        <v>1670.7333333333336</v>
      </c>
      <c r="K469" s="271">
        <v>1605</v>
      </c>
      <c r="L469" s="271">
        <v>1540.05</v>
      </c>
      <c r="M469" s="271">
        <v>7.0680699999999996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580.95000000000005</v>
      </c>
      <c r="D470" s="272">
        <v>579.55000000000007</v>
      </c>
      <c r="E470" s="272">
        <v>575.15000000000009</v>
      </c>
      <c r="F470" s="272">
        <v>569.35</v>
      </c>
      <c r="G470" s="272">
        <v>564.95000000000005</v>
      </c>
      <c r="H470" s="272">
        <v>585.35000000000014</v>
      </c>
      <c r="I470" s="272">
        <v>589.75</v>
      </c>
      <c r="J470" s="272">
        <v>595.55000000000018</v>
      </c>
      <c r="K470" s="271">
        <v>583.95000000000005</v>
      </c>
      <c r="L470" s="271">
        <v>573.75</v>
      </c>
      <c r="M470" s="271">
        <v>5.2497199999999999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1409.95</v>
      </c>
      <c r="D471" s="272">
        <v>1418</v>
      </c>
      <c r="E471" s="272">
        <v>1381.65</v>
      </c>
      <c r="F471" s="272">
        <v>1353.3500000000001</v>
      </c>
      <c r="G471" s="272">
        <v>1317.0000000000002</v>
      </c>
      <c r="H471" s="272">
        <v>1446.3</v>
      </c>
      <c r="I471" s="272">
        <v>1482.6499999999999</v>
      </c>
      <c r="J471" s="272">
        <v>1510.9499999999998</v>
      </c>
      <c r="K471" s="271">
        <v>1454.35</v>
      </c>
      <c r="L471" s="271">
        <v>1389.7</v>
      </c>
      <c r="M471" s="271">
        <v>14.7605</v>
      </c>
      <c r="N471" s="1"/>
      <c r="O471" s="1"/>
    </row>
    <row r="472" spans="1:15" ht="12.75" customHeight="1">
      <c r="A472" s="30">
        <v>462</v>
      </c>
      <c r="B472" s="281" t="s">
        <v>510</v>
      </c>
      <c r="C472" s="271">
        <v>37.25</v>
      </c>
      <c r="D472" s="272">
        <v>37.449999999999996</v>
      </c>
      <c r="E472" s="272">
        <v>36.899999999999991</v>
      </c>
      <c r="F472" s="272">
        <v>36.549999999999997</v>
      </c>
      <c r="G472" s="272">
        <v>35.999999999999993</v>
      </c>
      <c r="H472" s="272">
        <v>37.79999999999999</v>
      </c>
      <c r="I472" s="272">
        <v>38.349999999999987</v>
      </c>
      <c r="J472" s="272">
        <v>38.699999999999989</v>
      </c>
      <c r="K472" s="271">
        <v>38</v>
      </c>
      <c r="L472" s="271">
        <v>37.1</v>
      </c>
      <c r="M472" s="271">
        <v>111.39472000000001</v>
      </c>
      <c r="N472" s="1"/>
      <c r="O472" s="1"/>
    </row>
    <row r="473" spans="1:15" ht="12.75" customHeight="1">
      <c r="A473" s="30">
        <v>463</v>
      </c>
      <c r="B473" s="281" t="s">
        <v>869</v>
      </c>
      <c r="C473" s="271">
        <v>224.45</v>
      </c>
      <c r="D473" s="272">
        <v>224.13333333333333</v>
      </c>
      <c r="E473" s="272">
        <v>221.56666666666666</v>
      </c>
      <c r="F473" s="272">
        <v>218.68333333333334</v>
      </c>
      <c r="G473" s="272">
        <v>216.11666666666667</v>
      </c>
      <c r="H473" s="272">
        <v>227.01666666666665</v>
      </c>
      <c r="I473" s="272">
        <v>229.58333333333331</v>
      </c>
      <c r="J473" s="272">
        <v>232.46666666666664</v>
      </c>
      <c r="K473" s="271">
        <v>226.7</v>
      </c>
      <c r="L473" s="271">
        <v>221.25</v>
      </c>
      <c r="M473" s="271">
        <v>5.2701399999999996</v>
      </c>
      <c r="N473" s="1"/>
      <c r="O473" s="1"/>
    </row>
    <row r="474" spans="1:15" ht="12.75" customHeight="1">
      <c r="A474" s="30">
        <v>464</v>
      </c>
      <c r="B474" s="281" t="s">
        <v>511</v>
      </c>
      <c r="C474" s="271">
        <v>194</v>
      </c>
      <c r="D474" s="272">
        <v>193.26666666666665</v>
      </c>
      <c r="E474" s="272">
        <v>190.5333333333333</v>
      </c>
      <c r="F474" s="272">
        <v>187.06666666666666</v>
      </c>
      <c r="G474" s="272">
        <v>184.33333333333331</v>
      </c>
      <c r="H474" s="272">
        <v>196.73333333333329</v>
      </c>
      <c r="I474" s="272">
        <v>199.46666666666664</v>
      </c>
      <c r="J474" s="272">
        <v>202.93333333333328</v>
      </c>
      <c r="K474" s="271">
        <v>196</v>
      </c>
      <c r="L474" s="271">
        <v>189.8</v>
      </c>
      <c r="M474" s="271">
        <v>1.88358</v>
      </c>
      <c r="N474" s="1"/>
      <c r="O474" s="1"/>
    </row>
    <row r="475" spans="1:15" ht="12.75" customHeight="1">
      <c r="A475" s="30">
        <v>465</v>
      </c>
      <c r="B475" s="281" t="s">
        <v>512</v>
      </c>
      <c r="C475" s="271">
        <v>2222.5</v>
      </c>
      <c r="D475" s="272">
        <v>2218.8833333333332</v>
      </c>
      <c r="E475" s="272">
        <v>2187.7666666666664</v>
      </c>
      <c r="F475" s="272">
        <v>2153.0333333333333</v>
      </c>
      <c r="G475" s="272">
        <v>2121.9166666666665</v>
      </c>
      <c r="H475" s="272">
        <v>2253.6166666666663</v>
      </c>
      <c r="I475" s="272">
        <v>2284.7333333333331</v>
      </c>
      <c r="J475" s="272">
        <v>2319.4666666666662</v>
      </c>
      <c r="K475" s="271">
        <v>2250</v>
      </c>
      <c r="L475" s="271">
        <v>2184.15</v>
      </c>
      <c r="M475" s="271">
        <v>1.5531200000000001</v>
      </c>
      <c r="N475" s="1"/>
      <c r="O475" s="1"/>
    </row>
    <row r="476" spans="1:15" ht="12.75" customHeight="1">
      <c r="A476" s="30">
        <v>466</v>
      </c>
      <c r="B476" s="281" t="s">
        <v>513</v>
      </c>
      <c r="C476" s="271">
        <v>11.6</v>
      </c>
      <c r="D476" s="272">
        <v>11.6</v>
      </c>
      <c r="E476" s="272">
        <v>11.5</v>
      </c>
      <c r="F476" s="272">
        <v>11.4</v>
      </c>
      <c r="G476" s="272">
        <v>11.3</v>
      </c>
      <c r="H476" s="272">
        <v>11.7</v>
      </c>
      <c r="I476" s="272">
        <v>11.799999999999997</v>
      </c>
      <c r="J476" s="272">
        <v>11.899999999999999</v>
      </c>
      <c r="K476" s="271">
        <v>11.7</v>
      </c>
      <c r="L476" s="271">
        <v>11.5</v>
      </c>
      <c r="M476" s="271">
        <v>14.07138</v>
      </c>
      <c r="N476" s="1"/>
      <c r="O476" s="1"/>
    </row>
    <row r="477" spans="1:15" ht="12.75" customHeight="1">
      <c r="A477" s="30">
        <v>467</v>
      </c>
      <c r="B477" s="281" t="s">
        <v>514</v>
      </c>
      <c r="C477" s="271">
        <v>686.8</v>
      </c>
      <c r="D477" s="272">
        <v>687.08333333333337</v>
      </c>
      <c r="E477" s="272">
        <v>679.76666666666677</v>
      </c>
      <c r="F477" s="272">
        <v>672.73333333333335</v>
      </c>
      <c r="G477" s="272">
        <v>665.41666666666674</v>
      </c>
      <c r="H477" s="272">
        <v>694.11666666666679</v>
      </c>
      <c r="I477" s="272">
        <v>701.43333333333339</v>
      </c>
      <c r="J477" s="272">
        <v>708.46666666666681</v>
      </c>
      <c r="K477" s="271">
        <v>694.4</v>
      </c>
      <c r="L477" s="271">
        <v>680.05</v>
      </c>
      <c r="M477" s="271">
        <v>2.7165599999999999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788.55</v>
      </c>
      <c r="D478" s="272">
        <v>792.9666666666667</v>
      </c>
      <c r="E478" s="272">
        <v>781.68333333333339</v>
      </c>
      <c r="F478" s="272">
        <v>774.81666666666672</v>
      </c>
      <c r="G478" s="272">
        <v>763.53333333333342</v>
      </c>
      <c r="H478" s="272">
        <v>799.83333333333337</v>
      </c>
      <c r="I478" s="272">
        <v>811.11666666666667</v>
      </c>
      <c r="J478" s="272">
        <v>817.98333333333335</v>
      </c>
      <c r="K478" s="271">
        <v>804.25</v>
      </c>
      <c r="L478" s="271">
        <v>786.1</v>
      </c>
      <c r="M478" s="271">
        <v>22.69603</v>
      </c>
      <c r="N478" s="1"/>
      <c r="O478" s="1"/>
    </row>
    <row r="479" spans="1:15" ht="12.75" customHeight="1">
      <c r="A479" s="30">
        <v>469</v>
      </c>
      <c r="B479" s="281" t="s">
        <v>515</v>
      </c>
      <c r="C479" s="271">
        <v>862.85</v>
      </c>
      <c r="D479" s="272">
        <v>840.85</v>
      </c>
      <c r="E479" s="272">
        <v>787</v>
      </c>
      <c r="F479" s="272">
        <v>711.15</v>
      </c>
      <c r="G479" s="272">
        <v>657.3</v>
      </c>
      <c r="H479" s="272">
        <v>916.7</v>
      </c>
      <c r="I479" s="272">
        <v>970.55000000000018</v>
      </c>
      <c r="J479" s="272">
        <v>1046.4000000000001</v>
      </c>
      <c r="K479" s="271">
        <v>894.7</v>
      </c>
      <c r="L479" s="271">
        <v>765</v>
      </c>
      <c r="M479" s="271">
        <v>24.85162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6656</v>
      </c>
      <c r="D480" s="272">
        <v>6631.6833333333334</v>
      </c>
      <c r="E480" s="272">
        <v>6584.3666666666668</v>
      </c>
      <c r="F480" s="272">
        <v>6512.7333333333336</v>
      </c>
      <c r="G480" s="272">
        <v>6465.416666666667</v>
      </c>
      <c r="H480" s="272">
        <v>6703.3166666666666</v>
      </c>
      <c r="I480" s="272">
        <v>6750.6333333333341</v>
      </c>
      <c r="J480" s="272">
        <v>6822.2666666666664</v>
      </c>
      <c r="K480" s="271">
        <v>6679</v>
      </c>
      <c r="L480" s="271">
        <v>6560.05</v>
      </c>
      <c r="M480" s="271">
        <v>2.7029899999999998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40.200000000000003</v>
      </c>
      <c r="D481" s="272">
        <v>40.216666666666669</v>
      </c>
      <c r="E481" s="272">
        <v>39.983333333333334</v>
      </c>
      <c r="F481" s="272">
        <v>39.766666666666666</v>
      </c>
      <c r="G481" s="272">
        <v>39.533333333333331</v>
      </c>
      <c r="H481" s="272">
        <v>40.433333333333337</v>
      </c>
      <c r="I481" s="272">
        <v>40.666666666666671</v>
      </c>
      <c r="J481" s="272">
        <v>40.88333333333334</v>
      </c>
      <c r="K481" s="271">
        <v>40.450000000000003</v>
      </c>
      <c r="L481" s="271">
        <v>40</v>
      </c>
      <c r="M481" s="271">
        <v>42.303669999999997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1660.95</v>
      </c>
      <c r="D482" s="272">
        <v>1658.3666666666668</v>
      </c>
      <c r="E482" s="272">
        <v>1645.5333333333335</v>
      </c>
      <c r="F482" s="272">
        <v>1630.1166666666668</v>
      </c>
      <c r="G482" s="272">
        <v>1617.2833333333335</v>
      </c>
      <c r="H482" s="272">
        <v>1673.7833333333335</v>
      </c>
      <c r="I482" s="272">
        <v>1686.6166666666666</v>
      </c>
      <c r="J482" s="272">
        <v>1702.0333333333335</v>
      </c>
      <c r="K482" s="271">
        <v>1671.2</v>
      </c>
      <c r="L482" s="271">
        <v>1642.95</v>
      </c>
      <c r="M482" s="271">
        <v>1.1716899999999999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811.35</v>
      </c>
      <c r="D483" s="272">
        <v>804.61666666666667</v>
      </c>
      <c r="E483" s="272">
        <v>794.73333333333335</v>
      </c>
      <c r="F483" s="272">
        <v>778.11666666666667</v>
      </c>
      <c r="G483" s="272">
        <v>768.23333333333335</v>
      </c>
      <c r="H483" s="272">
        <v>821.23333333333335</v>
      </c>
      <c r="I483" s="272">
        <v>831.11666666666679</v>
      </c>
      <c r="J483" s="272">
        <v>847.73333333333335</v>
      </c>
      <c r="K483" s="271">
        <v>814.5</v>
      </c>
      <c r="L483" s="271">
        <v>788</v>
      </c>
      <c r="M483" s="271">
        <v>20.92015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246.35</v>
      </c>
      <c r="D484" s="272">
        <v>247.11666666666667</v>
      </c>
      <c r="E484" s="272">
        <v>244.23333333333335</v>
      </c>
      <c r="F484" s="272">
        <v>242.11666666666667</v>
      </c>
      <c r="G484" s="272">
        <v>239.23333333333335</v>
      </c>
      <c r="H484" s="272">
        <v>249.23333333333335</v>
      </c>
      <c r="I484" s="272">
        <v>252.11666666666667</v>
      </c>
      <c r="J484" s="272">
        <v>254.23333333333335</v>
      </c>
      <c r="K484" s="271">
        <v>250</v>
      </c>
      <c r="L484" s="271">
        <v>245</v>
      </c>
      <c r="M484" s="271">
        <v>2.7746499999999998</v>
      </c>
      <c r="N484" s="1"/>
      <c r="O484" s="1"/>
    </row>
    <row r="485" spans="1:15" ht="12.75" customHeight="1">
      <c r="A485" s="30">
        <v>475</v>
      </c>
      <c r="B485" s="281" t="s">
        <v>516</v>
      </c>
      <c r="C485" s="271">
        <v>2976.05</v>
      </c>
      <c r="D485" s="272">
        <v>2971.7000000000003</v>
      </c>
      <c r="E485" s="272">
        <v>2940.4000000000005</v>
      </c>
      <c r="F485" s="272">
        <v>2904.7500000000005</v>
      </c>
      <c r="G485" s="272">
        <v>2873.4500000000007</v>
      </c>
      <c r="H485" s="272">
        <v>3007.3500000000004</v>
      </c>
      <c r="I485" s="272">
        <v>3038.6500000000005</v>
      </c>
      <c r="J485" s="272">
        <v>3074.3</v>
      </c>
      <c r="K485" s="271">
        <v>3003</v>
      </c>
      <c r="L485" s="271">
        <v>2936.05</v>
      </c>
      <c r="M485" s="271">
        <v>0.59677000000000002</v>
      </c>
      <c r="N485" s="1"/>
      <c r="O485" s="1"/>
    </row>
    <row r="486" spans="1:15" ht="12.75" customHeight="1">
      <c r="A486" s="30">
        <v>476</v>
      </c>
      <c r="B486" s="281" t="s">
        <v>517</v>
      </c>
      <c r="C486" s="271">
        <v>589.04999999999995</v>
      </c>
      <c r="D486" s="272">
        <v>589.35</v>
      </c>
      <c r="E486" s="272">
        <v>584.70000000000005</v>
      </c>
      <c r="F486" s="272">
        <v>580.35</v>
      </c>
      <c r="G486" s="272">
        <v>575.70000000000005</v>
      </c>
      <c r="H486" s="272">
        <v>593.70000000000005</v>
      </c>
      <c r="I486" s="272">
        <v>598.34999999999991</v>
      </c>
      <c r="J486" s="272">
        <v>602.70000000000005</v>
      </c>
      <c r="K486" s="271">
        <v>594</v>
      </c>
      <c r="L486" s="271">
        <v>585</v>
      </c>
      <c r="M486" s="271">
        <v>1.91639</v>
      </c>
      <c r="N486" s="1"/>
      <c r="O486" s="1"/>
    </row>
    <row r="487" spans="1:15" ht="12.75" customHeight="1">
      <c r="A487" s="30">
        <v>477</v>
      </c>
      <c r="B487" s="281" t="s">
        <v>518</v>
      </c>
      <c r="C487" s="271">
        <v>308.75</v>
      </c>
      <c r="D487" s="272">
        <v>313.7166666666667</v>
      </c>
      <c r="E487" s="272">
        <v>301.98333333333341</v>
      </c>
      <c r="F487" s="272">
        <v>295.2166666666667</v>
      </c>
      <c r="G487" s="272">
        <v>283.48333333333341</v>
      </c>
      <c r="H487" s="272">
        <v>320.48333333333341</v>
      </c>
      <c r="I487" s="272">
        <v>332.21666666666675</v>
      </c>
      <c r="J487" s="272">
        <v>338.98333333333341</v>
      </c>
      <c r="K487" s="271">
        <v>325.45</v>
      </c>
      <c r="L487" s="271">
        <v>306.95</v>
      </c>
      <c r="M487" s="271">
        <v>5.0659400000000003</v>
      </c>
      <c r="N487" s="1"/>
      <c r="O487" s="1"/>
    </row>
    <row r="488" spans="1:15" ht="12.75" customHeight="1">
      <c r="A488" s="30">
        <v>478</v>
      </c>
      <c r="B488" s="286" t="s">
        <v>519</v>
      </c>
      <c r="C488" s="287">
        <v>27.95</v>
      </c>
      <c r="D488" s="287">
        <v>27.933333333333334</v>
      </c>
      <c r="E488" s="287">
        <v>27.516666666666666</v>
      </c>
      <c r="F488" s="287">
        <v>27.083333333333332</v>
      </c>
      <c r="G488" s="287">
        <v>26.666666666666664</v>
      </c>
      <c r="H488" s="287">
        <v>28.366666666666667</v>
      </c>
      <c r="I488" s="287">
        <v>28.783333333333331</v>
      </c>
      <c r="J488" s="286">
        <v>29.216666666666669</v>
      </c>
      <c r="K488" s="286">
        <v>28.35</v>
      </c>
      <c r="L488" s="286">
        <v>27.5</v>
      </c>
      <c r="M488" s="242">
        <v>12.10449</v>
      </c>
      <c r="N488" s="1"/>
      <c r="O488" s="1"/>
    </row>
    <row r="489" spans="1:15" ht="12.75" customHeight="1">
      <c r="A489" s="30">
        <v>479</v>
      </c>
      <c r="B489" s="286" t="s">
        <v>520</v>
      </c>
      <c r="C489" s="287">
        <v>317.7</v>
      </c>
      <c r="D489" s="287">
        <v>317.58333333333331</v>
      </c>
      <c r="E489" s="287">
        <v>311.16666666666663</v>
      </c>
      <c r="F489" s="287">
        <v>304.63333333333333</v>
      </c>
      <c r="G489" s="287">
        <v>298.21666666666664</v>
      </c>
      <c r="H489" s="287">
        <v>324.11666666666662</v>
      </c>
      <c r="I489" s="287">
        <v>330.53333333333325</v>
      </c>
      <c r="J489" s="286">
        <v>337.06666666666661</v>
      </c>
      <c r="K489" s="286">
        <v>324</v>
      </c>
      <c r="L489" s="286">
        <v>311.05</v>
      </c>
      <c r="M489" s="242">
        <v>7.27982</v>
      </c>
      <c r="N489" s="1"/>
      <c r="O489" s="1"/>
    </row>
    <row r="490" spans="1:15" ht="12.75" customHeight="1">
      <c r="A490" s="30">
        <v>480</v>
      </c>
      <c r="B490" s="286" t="s">
        <v>521</v>
      </c>
      <c r="C490" s="271">
        <v>343.85</v>
      </c>
      <c r="D490" s="272">
        <v>344.48333333333335</v>
      </c>
      <c r="E490" s="272">
        <v>335.9666666666667</v>
      </c>
      <c r="F490" s="272">
        <v>328.08333333333337</v>
      </c>
      <c r="G490" s="272">
        <v>319.56666666666672</v>
      </c>
      <c r="H490" s="272">
        <v>352.36666666666667</v>
      </c>
      <c r="I490" s="272">
        <v>360.88333333333333</v>
      </c>
      <c r="J490" s="272">
        <v>368.76666666666665</v>
      </c>
      <c r="K490" s="271">
        <v>353</v>
      </c>
      <c r="L490" s="271">
        <v>336.6</v>
      </c>
      <c r="M490" s="271">
        <v>13.0921</v>
      </c>
      <c r="N490" s="1"/>
      <c r="O490" s="1"/>
    </row>
    <row r="491" spans="1:15" ht="12.75" customHeight="1">
      <c r="A491" s="30">
        <v>481</v>
      </c>
      <c r="B491" s="286" t="s">
        <v>279</v>
      </c>
      <c r="C491" s="287">
        <v>1039.25</v>
      </c>
      <c r="D491" s="287">
        <v>1046.9666666666667</v>
      </c>
      <c r="E491" s="287">
        <v>1009.7833333333333</v>
      </c>
      <c r="F491" s="287">
        <v>980.31666666666661</v>
      </c>
      <c r="G491" s="287">
        <v>943.13333333333321</v>
      </c>
      <c r="H491" s="287">
        <v>1076.4333333333334</v>
      </c>
      <c r="I491" s="287">
        <v>1113.6166666666668</v>
      </c>
      <c r="J491" s="286">
        <v>1143.0833333333335</v>
      </c>
      <c r="K491" s="286">
        <v>1084.1500000000001</v>
      </c>
      <c r="L491" s="286">
        <v>1017.5</v>
      </c>
      <c r="M491" s="242">
        <v>18.350000000000001</v>
      </c>
      <c r="N491" s="1"/>
      <c r="O491" s="1"/>
    </row>
    <row r="492" spans="1:15" ht="12.75" customHeight="1">
      <c r="A492" s="30">
        <v>482</v>
      </c>
      <c r="B492" s="297" t="s">
        <v>210</v>
      </c>
      <c r="C492" s="271">
        <v>262.5</v>
      </c>
      <c r="D492" s="272">
        <v>261.23333333333335</v>
      </c>
      <c r="E492" s="272">
        <v>255.76666666666671</v>
      </c>
      <c r="F492" s="272">
        <v>249.03333333333336</v>
      </c>
      <c r="G492" s="272">
        <v>243.56666666666672</v>
      </c>
      <c r="H492" s="272">
        <v>267.9666666666667</v>
      </c>
      <c r="I492" s="272">
        <v>273.43333333333339</v>
      </c>
      <c r="J492" s="272">
        <v>280.16666666666669</v>
      </c>
      <c r="K492" s="271">
        <v>266.7</v>
      </c>
      <c r="L492" s="271">
        <v>254.5</v>
      </c>
      <c r="M492" s="271">
        <v>183.53026</v>
      </c>
      <c r="N492" s="1"/>
      <c r="O492" s="1"/>
    </row>
    <row r="493" spans="1:15" ht="12.75" customHeight="1">
      <c r="A493" s="30">
        <v>483</v>
      </c>
      <c r="B493" s="299" t="s">
        <v>522</v>
      </c>
      <c r="C493" s="287">
        <v>2120.4</v>
      </c>
      <c r="D493" s="287">
        <v>2127.6833333333334</v>
      </c>
      <c r="E493" s="272">
        <v>2105.7166666666667</v>
      </c>
      <c r="F493" s="272">
        <v>2091.0333333333333</v>
      </c>
      <c r="G493" s="272">
        <v>2069.0666666666666</v>
      </c>
      <c r="H493" s="272">
        <v>2142.3666666666668</v>
      </c>
      <c r="I493" s="272">
        <v>2164.3333333333339</v>
      </c>
      <c r="J493" s="272">
        <v>2179.0166666666669</v>
      </c>
      <c r="K493" s="271">
        <v>2149.65</v>
      </c>
      <c r="L493" s="271">
        <v>2113</v>
      </c>
      <c r="M493" s="271">
        <v>0.33473000000000003</v>
      </c>
      <c r="N493" s="1"/>
      <c r="O493" s="1"/>
    </row>
    <row r="494" spans="1:15" ht="12.75" customHeight="1">
      <c r="A494" s="30">
        <v>484</v>
      </c>
      <c r="B494" s="252" t="s">
        <v>870</v>
      </c>
      <c r="C494" s="271">
        <v>355.3</v>
      </c>
      <c r="D494" s="272">
        <v>354.01666666666665</v>
      </c>
      <c r="E494" s="272">
        <v>348.0333333333333</v>
      </c>
      <c r="F494" s="272">
        <v>340.76666666666665</v>
      </c>
      <c r="G494" s="272">
        <v>334.7833333333333</v>
      </c>
      <c r="H494" s="272">
        <v>361.2833333333333</v>
      </c>
      <c r="I494" s="272">
        <v>367.26666666666665</v>
      </c>
      <c r="J494" s="272">
        <v>374.5333333333333</v>
      </c>
      <c r="K494" s="271">
        <v>360</v>
      </c>
      <c r="L494" s="271">
        <v>346.75</v>
      </c>
      <c r="M494" s="271">
        <v>0.40512999999999999</v>
      </c>
      <c r="N494" s="1"/>
      <c r="O494" s="1"/>
    </row>
    <row r="495" spans="1:15" ht="12.75" customHeight="1">
      <c r="A495" s="30">
        <v>485</v>
      </c>
      <c r="B495" s="286" t="s">
        <v>523</v>
      </c>
      <c r="C495" s="287">
        <v>2208.15</v>
      </c>
      <c r="D495" s="287">
        <v>2211.3666666666668</v>
      </c>
      <c r="E495" s="272">
        <v>2195.8333333333335</v>
      </c>
      <c r="F495" s="272">
        <v>2183.5166666666669</v>
      </c>
      <c r="G495" s="272">
        <v>2167.9833333333336</v>
      </c>
      <c r="H495" s="272">
        <v>2223.6833333333334</v>
      </c>
      <c r="I495" s="272">
        <v>2239.2166666666662</v>
      </c>
      <c r="J495" s="272">
        <v>2251.5333333333333</v>
      </c>
      <c r="K495" s="271">
        <v>2226.9</v>
      </c>
      <c r="L495" s="271">
        <v>2199.0500000000002</v>
      </c>
      <c r="M495" s="271">
        <v>0.18842</v>
      </c>
      <c r="N495" s="1"/>
      <c r="O495" s="1"/>
    </row>
    <row r="496" spans="1:15" ht="12.75" customHeight="1">
      <c r="A496" s="30">
        <v>486</v>
      </c>
      <c r="B496" s="242" t="s">
        <v>127</v>
      </c>
      <c r="C496" s="271">
        <v>8.85</v>
      </c>
      <c r="D496" s="272">
        <v>8.85</v>
      </c>
      <c r="E496" s="272">
        <v>8.6999999999999993</v>
      </c>
      <c r="F496" s="272">
        <v>8.5499999999999989</v>
      </c>
      <c r="G496" s="272">
        <v>8.3999999999999986</v>
      </c>
      <c r="H496" s="272">
        <v>9</v>
      </c>
      <c r="I496" s="272">
        <v>9.1500000000000021</v>
      </c>
      <c r="J496" s="272">
        <v>9.3000000000000007</v>
      </c>
      <c r="K496" s="271">
        <v>9</v>
      </c>
      <c r="L496" s="271">
        <v>8.6999999999999993</v>
      </c>
      <c r="M496" s="271">
        <v>773.26179999999999</v>
      </c>
      <c r="N496" s="1"/>
      <c r="O496" s="1"/>
    </row>
    <row r="497" spans="1:15" ht="12.75" customHeight="1">
      <c r="A497" s="30">
        <v>487</v>
      </c>
      <c r="B497" s="298" t="s">
        <v>211</v>
      </c>
      <c r="C497" s="287">
        <v>1020</v>
      </c>
      <c r="D497" s="287">
        <v>1024.3500000000001</v>
      </c>
      <c r="E497" s="272">
        <v>1011.1000000000004</v>
      </c>
      <c r="F497" s="272">
        <v>1002.2000000000003</v>
      </c>
      <c r="G497" s="272">
        <v>988.9500000000005</v>
      </c>
      <c r="H497" s="272">
        <v>1033.2500000000002</v>
      </c>
      <c r="I497" s="272">
        <v>1046.4999999999998</v>
      </c>
      <c r="J497" s="272">
        <v>1055.4000000000001</v>
      </c>
      <c r="K497" s="271">
        <v>1037.5999999999999</v>
      </c>
      <c r="L497" s="271">
        <v>1015.45</v>
      </c>
      <c r="M497" s="271">
        <v>18.294499999999999</v>
      </c>
      <c r="N497" s="1"/>
      <c r="O497" s="1"/>
    </row>
    <row r="498" spans="1:15" ht="12.75" customHeight="1">
      <c r="A498" s="30">
        <v>488</v>
      </c>
      <c r="B498" s="242" t="s">
        <v>524</v>
      </c>
      <c r="C498" s="271">
        <v>226.85</v>
      </c>
      <c r="D498" s="272">
        <v>222.08333333333334</v>
      </c>
      <c r="E498" s="272">
        <v>215.76666666666668</v>
      </c>
      <c r="F498" s="272">
        <v>204.68333333333334</v>
      </c>
      <c r="G498" s="272">
        <v>198.36666666666667</v>
      </c>
      <c r="H498" s="272">
        <v>233.16666666666669</v>
      </c>
      <c r="I498" s="272">
        <v>239.48333333333335</v>
      </c>
      <c r="J498" s="272">
        <v>250.56666666666669</v>
      </c>
      <c r="K498" s="271">
        <v>228.4</v>
      </c>
      <c r="L498" s="271">
        <v>211</v>
      </c>
      <c r="M498" s="271">
        <v>36.113199999999999</v>
      </c>
      <c r="N498" s="1"/>
      <c r="O498" s="1"/>
    </row>
    <row r="499" spans="1:15" ht="12.75" customHeight="1">
      <c r="A499" s="30">
        <v>489</v>
      </c>
      <c r="B499" s="242" t="s">
        <v>525</v>
      </c>
      <c r="C499" s="287">
        <v>79</v>
      </c>
      <c r="D499" s="287">
        <v>77.850000000000009</v>
      </c>
      <c r="E499" s="272">
        <v>76.350000000000023</v>
      </c>
      <c r="F499" s="272">
        <v>73.700000000000017</v>
      </c>
      <c r="G499" s="272">
        <v>72.200000000000031</v>
      </c>
      <c r="H499" s="272">
        <v>80.500000000000014</v>
      </c>
      <c r="I499" s="272">
        <v>81.999999999999986</v>
      </c>
      <c r="J499" s="272">
        <v>84.65</v>
      </c>
      <c r="K499" s="271">
        <v>79.349999999999994</v>
      </c>
      <c r="L499" s="271">
        <v>75.2</v>
      </c>
      <c r="M499" s="271">
        <v>27.406009999999998</v>
      </c>
      <c r="N499" s="1"/>
      <c r="O499" s="1"/>
    </row>
    <row r="500" spans="1:15" ht="12.75" customHeight="1">
      <c r="A500" s="30">
        <v>490</v>
      </c>
      <c r="B500" s="242" t="s">
        <v>526</v>
      </c>
      <c r="C500" s="287">
        <v>634.95000000000005</v>
      </c>
      <c r="D500" s="287">
        <v>633.28333333333342</v>
      </c>
      <c r="E500" s="272">
        <v>626.61666666666679</v>
      </c>
      <c r="F500" s="272">
        <v>618.28333333333342</v>
      </c>
      <c r="G500" s="272">
        <v>611.61666666666679</v>
      </c>
      <c r="H500" s="272">
        <v>641.61666666666679</v>
      </c>
      <c r="I500" s="272">
        <v>648.28333333333353</v>
      </c>
      <c r="J500" s="272">
        <v>656.61666666666679</v>
      </c>
      <c r="K500" s="271">
        <v>639.95000000000005</v>
      </c>
      <c r="L500" s="271">
        <v>624.95000000000005</v>
      </c>
      <c r="M500" s="271">
        <v>4.9779600000000004</v>
      </c>
      <c r="N500" s="1"/>
      <c r="O500" s="1"/>
    </row>
    <row r="501" spans="1:15" ht="12.75" customHeight="1">
      <c r="A501" s="30">
        <v>491</v>
      </c>
      <c r="B501" s="242" t="s">
        <v>280</v>
      </c>
      <c r="C501" s="287">
        <v>1790.6</v>
      </c>
      <c r="D501" s="287">
        <v>1792.3999999999999</v>
      </c>
      <c r="E501" s="272">
        <v>1773.6999999999998</v>
      </c>
      <c r="F501" s="272">
        <v>1756.8</v>
      </c>
      <c r="G501" s="272">
        <v>1738.1</v>
      </c>
      <c r="H501" s="272">
        <v>1809.2999999999997</v>
      </c>
      <c r="I501" s="272">
        <v>1828</v>
      </c>
      <c r="J501" s="272">
        <v>1844.8999999999996</v>
      </c>
      <c r="K501" s="271">
        <v>1811.1</v>
      </c>
      <c r="L501" s="271">
        <v>1775.5</v>
      </c>
      <c r="M501" s="271">
        <v>0.90327000000000002</v>
      </c>
      <c r="N501" s="1"/>
      <c r="O501" s="1"/>
    </row>
    <row r="502" spans="1:15" ht="12.75" customHeight="1">
      <c r="A502" s="30">
        <v>492</v>
      </c>
      <c r="B502" s="242" t="s">
        <v>212</v>
      </c>
      <c r="C502" s="287">
        <v>437.1</v>
      </c>
      <c r="D502" s="287">
        <v>437.83333333333331</v>
      </c>
      <c r="E502" s="272">
        <v>435.86666666666662</v>
      </c>
      <c r="F502" s="272">
        <v>434.63333333333333</v>
      </c>
      <c r="G502" s="272">
        <v>432.66666666666663</v>
      </c>
      <c r="H502" s="272">
        <v>439.06666666666661</v>
      </c>
      <c r="I502" s="272">
        <v>441.0333333333333</v>
      </c>
      <c r="J502" s="272">
        <v>442.26666666666659</v>
      </c>
      <c r="K502" s="271">
        <v>439.8</v>
      </c>
      <c r="L502" s="271">
        <v>436.6</v>
      </c>
      <c r="M502" s="271">
        <v>23.871040000000001</v>
      </c>
      <c r="N502" s="1"/>
      <c r="O502" s="1"/>
    </row>
    <row r="503" spans="1:15" ht="12.75" customHeight="1">
      <c r="A503" s="30">
        <v>493</v>
      </c>
      <c r="B503" s="242" t="s">
        <v>527</v>
      </c>
      <c r="C503" s="287">
        <v>231.05</v>
      </c>
      <c r="D503" s="287">
        <v>231.21666666666667</v>
      </c>
      <c r="E503" s="272">
        <v>226.93333333333334</v>
      </c>
      <c r="F503" s="272">
        <v>222.81666666666666</v>
      </c>
      <c r="G503" s="272">
        <v>218.53333333333333</v>
      </c>
      <c r="H503" s="272">
        <v>235.33333333333334</v>
      </c>
      <c r="I503" s="272">
        <v>239.6166666666667</v>
      </c>
      <c r="J503" s="272">
        <v>243.73333333333335</v>
      </c>
      <c r="K503" s="271">
        <v>235.5</v>
      </c>
      <c r="L503" s="271">
        <v>227.1</v>
      </c>
      <c r="M503" s="271">
        <v>6.6384299999999996</v>
      </c>
      <c r="N503" s="1"/>
      <c r="O503" s="1"/>
    </row>
    <row r="504" spans="1:15" ht="12.75" customHeight="1">
      <c r="A504" s="30">
        <v>494</v>
      </c>
      <c r="B504" s="242" t="s">
        <v>281</v>
      </c>
      <c r="C504" s="287">
        <v>15.9</v>
      </c>
      <c r="D504" s="287">
        <v>15.733333333333334</v>
      </c>
      <c r="E504" s="272">
        <v>15.466666666666669</v>
      </c>
      <c r="F504" s="272">
        <v>15.033333333333335</v>
      </c>
      <c r="G504" s="272">
        <v>14.766666666666669</v>
      </c>
      <c r="H504" s="272">
        <v>16.166666666666668</v>
      </c>
      <c r="I504" s="272">
        <v>16.433333333333334</v>
      </c>
      <c r="J504" s="272">
        <v>16.866666666666667</v>
      </c>
      <c r="K504" s="271">
        <v>16</v>
      </c>
      <c r="L504" s="271">
        <v>15.3</v>
      </c>
      <c r="M504" s="271">
        <v>1487.3608999999999</v>
      </c>
      <c r="N504" s="1"/>
      <c r="O504" s="1"/>
    </row>
    <row r="505" spans="1:15" ht="12.75" customHeight="1">
      <c r="A505" s="30">
        <v>495</v>
      </c>
      <c r="B505" s="242" t="s">
        <v>871</v>
      </c>
      <c r="C505" s="287">
        <v>9472.7000000000007</v>
      </c>
      <c r="D505" s="287">
        <v>9464.2166666666653</v>
      </c>
      <c r="E505" s="272">
        <v>9328.533333333331</v>
      </c>
      <c r="F505" s="272">
        <v>9184.366666666665</v>
      </c>
      <c r="G505" s="272">
        <v>9048.6833333333307</v>
      </c>
      <c r="H505" s="272">
        <v>9608.3833333333314</v>
      </c>
      <c r="I505" s="272">
        <v>9744.0666666666657</v>
      </c>
      <c r="J505" s="272">
        <v>9888.2333333333318</v>
      </c>
      <c r="K505" s="271">
        <v>9599.9</v>
      </c>
      <c r="L505" s="271">
        <v>9320.0499999999993</v>
      </c>
      <c r="M505" s="271">
        <v>0.16133</v>
      </c>
      <c r="N505" s="1"/>
      <c r="O505" s="1"/>
    </row>
    <row r="506" spans="1:15" ht="12.75" customHeight="1">
      <c r="A506" s="30">
        <v>496</v>
      </c>
      <c r="B506" s="242" t="s">
        <v>213</v>
      </c>
      <c r="C506" s="242">
        <v>237.8</v>
      </c>
      <c r="D506" s="287">
        <v>240.18333333333331</v>
      </c>
      <c r="E506" s="272">
        <v>234.61666666666662</v>
      </c>
      <c r="F506" s="272">
        <v>231.43333333333331</v>
      </c>
      <c r="G506" s="272">
        <v>225.86666666666662</v>
      </c>
      <c r="H506" s="272">
        <v>243.36666666666662</v>
      </c>
      <c r="I506" s="272">
        <v>248.93333333333328</v>
      </c>
      <c r="J506" s="272">
        <v>252.11666666666662</v>
      </c>
      <c r="K506" s="271">
        <v>245.75</v>
      </c>
      <c r="L506" s="271">
        <v>237</v>
      </c>
      <c r="M506" s="271">
        <v>184.63768999999999</v>
      </c>
      <c r="N506" s="1"/>
      <c r="O506" s="1"/>
    </row>
    <row r="507" spans="1:15" ht="12.75" customHeight="1">
      <c r="A507" s="30">
        <v>497</v>
      </c>
      <c r="B507" s="242" t="s">
        <v>528</v>
      </c>
      <c r="C507" s="242">
        <v>243.1</v>
      </c>
      <c r="D507" s="287">
        <v>239.75</v>
      </c>
      <c r="E507" s="272">
        <v>233.7</v>
      </c>
      <c r="F507" s="272">
        <v>224.29999999999998</v>
      </c>
      <c r="G507" s="272">
        <v>218.24999999999997</v>
      </c>
      <c r="H507" s="272">
        <v>249.15</v>
      </c>
      <c r="I507" s="272">
        <v>255.20000000000002</v>
      </c>
      <c r="J507" s="272">
        <v>264.60000000000002</v>
      </c>
      <c r="K507" s="271">
        <v>245.8</v>
      </c>
      <c r="L507" s="271">
        <v>230.35</v>
      </c>
      <c r="M507" s="271">
        <v>30.460629999999998</v>
      </c>
      <c r="N507" s="1"/>
      <c r="O507" s="1"/>
    </row>
    <row r="508" spans="1:15" ht="12.75" customHeight="1">
      <c r="A508" s="30">
        <v>498</v>
      </c>
      <c r="B508" s="242" t="s">
        <v>843</v>
      </c>
      <c r="C508" s="242">
        <v>64.25</v>
      </c>
      <c r="D508" s="287">
        <v>64.733333333333334</v>
      </c>
      <c r="E508" s="272">
        <v>62.016666666666666</v>
      </c>
      <c r="F508" s="272">
        <v>59.783333333333331</v>
      </c>
      <c r="G508" s="272">
        <v>57.066666666666663</v>
      </c>
      <c r="H508" s="272">
        <v>66.966666666666669</v>
      </c>
      <c r="I508" s="272">
        <v>69.683333333333337</v>
      </c>
      <c r="J508" s="272">
        <v>71.916666666666671</v>
      </c>
      <c r="K508" s="271">
        <v>67.45</v>
      </c>
      <c r="L508" s="271">
        <v>62.5</v>
      </c>
      <c r="M508" s="271">
        <v>2506.8696599999998</v>
      </c>
      <c r="N508" s="1"/>
      <c r="O508" s="1"/>
    </row>
    <row r="509" spans="1:15" ht="12.75" customHeight="1">
      <c r="A509" s="30">
        <v>499</v>
      </c>
      <c r="B509" s="242" t="s">
        <v>827</v>
      </c>
      <c r="C509" s="242">
        <v>398.55</v>
      </c>
      <c r="D509" s="287">
        <v>395.68333333333334</v>
      </c>
      <c r="E509" s="272">
        <v>391.86666666666667</v>
      </c>
      <c r="F509" s="272">
        <v>385.18333333333334</v>
      </c>
      <c r="G509" s="272">
        <v>381.36666666666667</v>
      </c>
      <c r="H509" s="272">
        <v>402.36666666666667</v>
      </c>
      <c r="I509" s="272">
        <v>406.18333333333339</v>
      </c>
      <c r="J509" s="272">
        <v>412.86666666666667</v>
      </c>
      <c r="K509" s="271">
        <v>399.5</v>
      </c>
      <c r="L509" s="271">
        <v>389</v>
      </c>
      <c r="M509" s="271">
        <v>35.668289999999999</v>
      </c>
      <c r="N509" s="1"/>
      <c r="O509" s="1"/>
    </row>
    <row r="510" spans="1:15" ht="12.75" customHeight="1">
      <c r="A510" s="252">
        <v>500</v>
      </c>
      <c r="B510" s="242" t="s">
        <v>529</v>
      </c>
      <c r="C510" s="287">
        <v>1598.8</v>
      </c>
      <c r="D510" s="272">
        <v>1602.4666666666665</v>
      </c>
      <c r="E510" s="272">
        <v>1586.333333333333</v>
      </c>
      <c r="F510" s="272">
        <v>1573.8666666666666</v>
      </c>
      <c r="G510" s="272">
        <v>1557.7333333333331</v>
      </c>
      <c r="H510" s="272">
        <v>1614.9333333333329</v>
      </c>
      <c r="I510" s="272">
        <v>1631.0666666666666</v>
      </c>
      <c r="J510" s="271">
        <v>1643.5333333333328</v>
      </c>
      <c r="K510" s="271">
        <v>1618.6</v>
      </c>
      <c r="L510" s="271">
        <v>1590</v>
      </c>
      <c r="M510" s="242">
        <v>0.15581</v>
      </c>
      <c r="N510" s="1"/>
      <c r="O510" s="1"/>
    </row>
    <row r="511" spans="1:15" ht="12.75" customHeight="1">
      <c r="A511" s="30">
        <v>501</v>
      </c>
      <c r="B511" s="242" t="s">
        <v>530</v>
      </c>
      <c r="C511" s="287">
        <v>2219.5500000000002</v>
      </c>
      <c r="D511" s="272">
        <v>2223.2000000000003</v>
      </c>
      <c r="E511" s="272">
        <v>2201.4000000000005</v>
      </c>
      <c r="F511" s="272">
        <v>2183.2500000000005</v>
      </c>
      <c r="G511" s="272">
        <v>2161.4500000000007</v>
      </c>
      <c r="H511" s="272">
        <v>2241.3500000000004</v>
      </c>
      <c r="I511" s="272">
        <v>2263.1500000000005</v>
      </c>
      <c r="J511" s="271">
        <v>2281.3000000000002</v>
      </c>
      <c r="K511" s="271">
        <v>2245</v>
      </c>
      <c r="L511" s="271">
        <v>2205.0500000000002</v>
      </c>
      <c r="M511" s="242">
        <v>0.22769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3" t="s">
        <v>284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218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224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225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226</v>
      </c>
      <c r="N531" s="1"/>
      <c r="O531" s="1"/>
    </row>
    <row r="532" spans="1:15" ht="12.75" customHeight="1">
      <c r="A532" s="67" t="s">
        <v>227</v>
      </c>
      <c r="N532" s="1"/>
      <c r="O532" s="1"/>
    </row>
    <row r="533" spans="1:15" ht="12.75" customHeight="1">
      <c r="A533" s="67" t="s">
        <v>228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A11" sqref="A1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34"/>
      <c r="B5" s="435"/>
      <c r="C5" s="434"/>
      <c r="D5" s="435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531</v>
      </c>
      <c r="B7" s="436" t="s">
        <v>532</v>
      </c>
      <c r="C7" s="435"/>
      <c r="D7" s="7">
        <f>Main!B10</f>
        <v>44790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533</v>
      </c>
      <c r="B9" s="85" t="s">
        <v>534</v>
      </c>
      <c r="C9" s="85" t="s">
        <v>535</v>
      </c>
      <c r="D9" s="85" t="s">
        <v>536</v>
      </c>
      <c r="E9" s="85" t="s">
        <v>537</v>
      </c>
      <c r="F9" s="85" t="s">
        <v>538</v>
      </c>
      <c r="G9" s="85" t="s">
        <v>539</v>
      </c>
      <c r="H9" s="85" t="s">
        <v>540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44789</v>
      </c>
      <c r="B10" s="29">
        <v>540023</v>
      </c>
      <c r="C10" s="28" t="s">
        <v>1022</v>
      </c>
      <c r="D10" s="28" t="s">
        <v>1023</v>
      </c>
      <c r="E10" s="28" t="s">
        <v>542</v>
      </c>
      <c r="F10" s="87">
        <v>119900</v>
      </c>
      <c r="G10" s="29">
        <v>70.05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44789</v>
      </c>
      <c r="B11" s="29">
        <v>540023</v>
      </c>
      <c r="C11" s="28" t="s">
        <v>1022</v>
      </c>
      <c r="D11" s="28" t="s">
        <v>1023</v>
      </c>
      <c r="E11" s="28" t="s">
        <v>541</v>
      </c>
      <c r="F11" s="87">
        <v>5000</v>
      </c>
      <c r="G11" s="29">
        <v>70.05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44789</v>
      </c>
      <c r="B12" s="29">
        <v>538868</v>
      </c>
      <c r="C12" s="28" t="s">
        <v>1092</v>
      </c>
      <c r="D12" s="28" t="s">
        <v>1093</v>
      </c>
      <c r="E12" s="28" t="s">
        <v>541</v>
      </c>
      <c r="F12" s="87">
        <v>24850</v>
      </c>
      <c r="G12" s="29">
        <v>33.200000000000003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44789</v>
      </c>
      <c r="B13" s="29">
        <v>542724</v>
      </c>
      <c r="C13" s="28" t="s">
        <v>1035</v>
      </c>
      <c r="D13" s="28" t="s">
        <v>1058</v>
      </c>
      <c r="E13" s="28" t="s">
        <v>542</v>
      </c>
      <c r="F13" s="87">
        <v>850000</v>
      </c>
      <c r="G13" s="29">
        <v>2.52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44789</v>
      </c>
      <c r="B14" s="29">
        <v>542724</v>
      </c>
      <c r="C14" s="28" t="s">
        <v>1035</v>
      </c>
      <c r="D14" s="28" t="s">
        <v>1094</v>
      </c>
      <c r="E14" s="28" t="s">
        <v>541</v>
      </c>
      <c r="F14" s="87">
        <v>367333</v>
      </c>
      <c r="G14" s="29">
        <v>2.52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44789</v>
      </c>
      <c r="B15" s="29">
        <v>542724</v>
      </c>
      <c r="C15" s="28" t="s">
        <v>1035</v>
      </c>
      <c r="D15" s="28" t="s">
        <v>1094</v>
      </c>
      <c r="E15" s="28" t="s">
        <v>542</v>
      </c>
      <c r="F15" s="87">
        <v>367333</v>
      </c>
      <c r="G15" s="29">
        <v>2.67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44789</v>
      </c>
      <c r="B16" s="29">
        <v>536751</v>
      </c>
      <c r="C16" s="28" t="s">
        <v>1095</v>
      </c>
      <c r="D16" s="28" t="s">
        <v>1096</v>
      </c>
      <c r="E16" s="28" t="s">
        <v>542</v>
      </c>
      <c r="F16" s="87">
        <v>266122</v>
      </c>
      <c r="G16" s="29">
        <v>0.65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44789</v>
      </c>
      <c r="B17" s="29">
        <v>536751</v>
      </c>
      <c r="C17" s="28" t="s">
        <v>1095</v>
      </c>
      <c r="D17" s="28" t="s">
        <v>1097</v>
      </c>
      <c r="E17" s="28" t="s">
        <v>541</v>
      </c>
      <c r="F17" s="87">
        <v>111303</v>
      </c>
      <c r="G17" s="29">
        <v>0.63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44789</v>
      </c>
      <c r="B18" s="29">
        <v>542666</v>
      </c>
      <c r="C18" s="28" t="s">
        <v>1024</v>
      </c>
      <c r="D18" s="28" t="s">
        <v>1098</v>
      </c>
      <c r="E18" s="28" t="s">
        <v>542</v>
      </c>
      <c r="F18" s="87">
        <v>92454</v>
      </c>
      <c r="G18" s="29">
        <v>288.24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44789</v>
      </c>
      <c r="B19" s="29">
        <v>542666</v>
      </c>
      <c r="C19" s="28" t="s">
        <v>1024</v>
      </c>
      <c r="D19" s="28" t="s">
        <v>1025</v>
      </c>
      <c r="E19" s="28" t="s">
        <v>542</v>
      </c>
      <c r="F19" s="87">
        <v>174628</v>
      </c>
      <c r="G19" s="29">
        <v>287.69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44789</v>
      </c>
      <c r="B20" s="29">
        <v>542666</v>
      </c>
      <c r="C20" s="28" t="s">
        <v>1024</v>
      </c>
      <c r="D20" s="28" t="s">
        <v>1026</v>
      </c>
      <c r="E20" s="28" t="s">
        <v>542</v>
      </c>
      <c r="F20" s="87">
        <v>262294</v>
      </c>
      <c r="G20" s="29">
        <v>287.91000000000003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44789</v>
      </c>
      <c r="B21" s="29">
        <v>542666</v>
      </c>
      <c r="C21" s="28" t="s">
        <v>1024</v>
      </c>
      <c r="D21" s="28" t="s">
        <v>1026</v>
      </c>
      <c r="E21" s="28" t="s">
        <v>541</v>
      </c>
      <c r="F21" s="87">
        <v>80138</v>
      </c>
      <c r="G21" s="29">
        <v>288.07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44789</v>
      </c>
      <c r="B22" s="29">
        <v>542666</v>
      </c>
      <c r="C22" s="28" t="s">
        <v>1024</v>
      </c>
      <c r="D22" s="28" t="s">
        <v>1098</v>
      </c>
      <c r="E22" s="28" t="s">
        <v>541</v>
      </c>
      <c r="F22" s="87">
        <v>92454</v>
      </c>
      <c r="G22" s="29">
        <v>288.20999999999998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44789</v>
      </c>
      <c r="B23" s="29">
        <v>542666</v>
      </c>
      <c r="C23" s="28" t="s">
        <v>1024</v>
      </c>
      <c r="D23" s="28" t="s">
        <v>1025</v>
      </c>
      <c r="E23" s="28" t="s">
        <v>541</v>
      </c>
      <c r="F23" s="87">
        <v>174628</v>
      </c>
      <c r="G23" s="29">
        <v>287.95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44789</v>
      </c>
      <c r="B24" s="29">
        <v>538081</v>
      </c>
      <c r="C24" s="28" t="s">
        <v>1099</v>
      </c>
      <c r="D24" s="28" t="s">
        <v>1100</v>
      </c>
      <c r="E24" s="28" t="s">
        <v>542</v>
      </c>
      <c r="F24" s="87">
        <v>133454</v>
      </c>
      <c r="G24" s="29">
        <v>10.82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44789</v>
      </c>
      <c r="B25" s="29">
        <v>538081</v>
      </c>
      <c r="C25" s="28" t="s">
        <v>1099</v>
      </c>
      <c r="D25" s="28" t="s">
        <v>1101</v>
      </c>
      <c r="E25" s="28" t="s">
        <v>542</v>
      </c>
      <c r="F25" s="87">
        <v>32509</v>
      </c>
      <c r="G25" s="29">
        <v>10.82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44789</v>
      </c>
      <c r="B26" s="29">
        <v>538081</v>
      </c>
      <c r="C26" s="28" t="s">
        <v>1099</v>
      </c>
      <c r="D26" s="28" t="s">
        <v>1101</v>
      </c>
      <c r="E26" s="28" t="s">
        <v>541</v>
      </c>
      <c r="F26" s="87">
        <v>90612</v>
      </c>
      <c r="G26" s="29">
        <v>10.82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44789</v>
      </c>
      <c r="B27" s="29">
        <v>541729</v>
      </c>
      <c r="C27" s="28" t="s">
        <v>115</v>
      </c>
      <c r="D27" s="28" t="s">
        <v>1102</v>
      </c>
      <c r="E27" s="28" t="s">
        <v>542</v>
      </c>
      <c r="F27" s="87">
        <v>11900000</v>
      </c>
      <c r="G27" s="29">
        <v>1935.63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44789</v>
      </c>
      <c r="B28" s="29">
        <v>540377</v>
      </c>
      <c r="C28" s="28" t="s">
        <v>1036</v>
      </c>
      <c r="D28" s="28" t="s">
        <v>1103</v>
      </c>
      <c r="E28" s="28" t="s">
        <v>542</v>
      </c>
      <c r="F28" s="87">
        <v>18000</v>
      </c>
      <c r="G28" s="29">
        <v>107.2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44789</v>
      </c>
      <c r="B29" s="29">
        <v>543420</v>
      </c>
      <c r="C29" s="28" t="s">
        <v>1037</v>
      </c>
      <c r="D29" s="28" t="s">
        <v>1104</v>
      </c>
      <c r="E29" s="28" t="s">
        <v>541</v>
      </c>
      <c r="F29" s="87">
        <v>135153</v>
      </c>
      <c r="G29" s="29">
        <v>21.29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44789</v>
      </c>
      <c r="B30" s="29">
        <v>543420</v>
      </c>
      <c r="C30" s="28" t="s">
        <v>1037</v>
      </c>
      <c r="D30" s="28" t="s">
        <v>1104</v>
      </c>
      <c r="E30" s="28" t="s">
        <v>542</v>
      </c>
      <c r="F30" s="87">
        <v>129974</v>
      </c>
      <c r="G30" s="29">
        <v>22.43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44789</v>
      </c>
      <c r="B31" s="29">
        <v>543286</v>
      </c>
      <c r="C31" s="28" t="s">
        <v>1105</v>
      </c>
      <c r="D31" s="28" t="s">
        <v>1106</v>
      </c>
      <c r="E31" s="28" t="s">
        <v>542</v>
      </c>
      <c r="F31" s="87">
        <v>30000</v>
      </c>
      <c r="G31" s="29">
        <v>15.64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44789</v>
      </c>
      <c r="B32" s="29">
        <v>543286</v>
      </c>
      <c r="C32" s="28" t="s">
        <v>1105</v>
      </c>
      <c r="D32" s="28" t="s">
        <v>1106</v>
      </c>
      <c r="E32" s="28" t="s">
        <v>541</v>
      </c>
      <c r="F32" s="87">
        <v>30000</v>
      </c>
      <c r="G32" s="29">
        <v>15.5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44789</v>
      </c>
      <c r="B33" s="29">
        <v>543286</v>
      </c>
      <c r="C33" s="28" t="s">
        <v>1105</v>
      </c>
      <c r="D33" s="28" t="s">
        <v>1107</v>
      </c>
      <c r="E33" s="28" t="s">
        <v>541</v>
      </c>
      <c r="F33" s="87">
        <v>66000</v>
      </c>
      <c r="G33" s="29">
        <v>15.73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44789</v>
      </c>
      <c r="B34" s="29">
        <v>543286</v>
      </c>
      <c r="C34" s="28" t="s">
        <v>1105</v>
      </c>
      <c r="D34" s="28" t="s">
        <v>1108</v>
      </c>
      <c r="E34" s="28" t="s">
        <v>542</v>
      </c>
      <c r="F34" s="87">
        <v>48000</v>
      </c>
      <c r="G34" s="29">
        <v>15.58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44789</v>
      </c>
      <c r="B35" s="29">
        <v>543286</v>
      </c>
      <c r="C35" s="28" t="s">
        <v>1105</v>
      </c>
      <c r="D35" s="28" t="s">
        <v>1109</v>
      </c>
      <c r="E35" s="28" t="s">
        <v>541</v>
      </c>
      <c r="F35" s="87">
        <v>36000</v>
      </c>
      <c r="G35" s="29">
        <v>15.55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44789</v>
      </c>
      <c r="B36" s="29">
        <v>543286</v>
      </c>
      <c r="C36" s="28" t="s">
        <v>1105</v>
      </c>
      <c r="D36" s="28" t="s">
        <v>1109</v>
      </c>
      <c r="E36" s="28" t="s">
        <v>542</v>
      </c>
      <c r="F36" s="87">
        <v>36000</v>
      </c>
      <c r="G36" s="29">
        <v>15.8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44789</v>
      </c>
      <c r="B37" s="29">
        <v>542446</v>
      </c>
      <c r="C37" s="28" t="s">
        <v>1110</v>
      </c>
      <c r="D37" s="28" t="s">
        <v>1111</v>
      </c>
      <c r="E37" s="28" t="s">
        <v>542</v>
      </c>
      <c r="F37" s="87">
        <v>38363</v>
      </c>
      <c r="G37" s="29">
        <v>9.01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44789</v>
      </c>
      <c r="B38" s="29">
        <v>531784</v>
      </c>
      <c r="C38" s="28" t="s">
        <v>1112</v>
      </c>
      <c r="D38" s="28" t="s">
        <v>1008</v>
      </c>
      <c r="E38" s="28" t="s">
        <v>542</v>
      </c>
      <c r="F38" s="87">
        <v>141815</v>
      </c>
      <c r="G38" s="29">
        <v>2.87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44789</v>
      </c>
      <c r="B39" s="29">
        <v>531784</v>
      </c>
      <c r="C39" s="28" t="s">
        <v>1112</v>
      </c>
      <c r="D39" s="28" t="s">
        <v>1008</v>
      </c>
      <c r="E39" s="28" t="s">
        <v>541</v>
      </c>
      <c r="F39" s="87">
        <v>101815</v>
      </c>
      <c r="G39" s="29">
        <v>2.69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44789</v>
      </c>
      <c r="B40" s="29">
        <v>539686</v>
      </c>
      <c r="C40" s="28" t="s">
        <v>1113</v>
      </c>
      <c r="D40" s="28" t="s">
        <v>1114</v>
      </c>
      <c r="E40" s="28" t="s">
        <v>542</v>
      </c>
      <c r="F40" s="87">
        <v>250000</v>
      </c>
      <c r="G40" s="29">
        <v>285.83999999999997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44789</v>
      </c>
      <c r="B41" s="29">
        <v>539686</v>
      </c>
      <c r="C41" s="28" t="s">
        <v>1113</v>
      </c>
      <c r="D41" s="28" t="s">
        <v>1115</v>
      </c>
      <c r="E41" s="28" t="s">
        <v>541</v>
      </c>
      <c r="F41" s="87">
        <v>100000</v>
      </c>
      <c r="G41" s="29">
        <v>285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44789</v>
      </c>
      <c r="B42" s="29">
        <v>543220</v>
      </c>
      <c r="C42" s="28" t="s">
        <v>429</v>
      </c>
      <c r="D42" s="28" t="s">
        <v>1116</v>
      </c>
      <c r="E42" s="28" t="s">
        <v>541</v>
      </c>
      <c r="F42" s="87">
        <v>21630000</v>
      </c>
      <c r="G42" s="29">
        <v>353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44789</v>
      </c>
      <c r="B43" s="29">
        <v>543220</v>
      </c>
      <c r="C43" s="28" t="s">
        <v>429</v>
      </c>
      <c r="D43" s="28" t="s">
        <v>1116</v>
      </c>
      <c r="E43" s="28" t="s">
        <v>541</v>
      </c>
      <c r="F43" s="87">
        <v>43751218</v>
      </c>
      <c r="G43" s="29">
        <v>353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44789</v>
      </c>
      <c r="B44" s="29">
        <v>543220</v>
      </c>
      <c r="C44" s="28" t="s">
        <v>429</v>
      </c>
      <c r="D44" s="28" t="s">
        <v>1117</v>
      </c>
      <c r="E44" s="28" t="s">
        <v>541</v>
      </c>
      <c r="F44" s="87">
        <v>26549556</v>
      </c>
      <c r="G44" s="29">
        <v>353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44789</v>
      </c>
      <c r="B45" s="29">
        <v>543220</v>
      </c>
      <c r="C45" s="28" t="s">
        <v>429</v>
      </c>
      <c r="D45" s="28" t="s">
        <v>1118</v>
      </c>
      <c r="E45" s="28" t="s">
        <v>541</v>
      </c>
      <c r="F45" s="87">
        <v>8041075</v>
      </c>
      <c r="G45" s="29">
        <v>353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44789</v>
      </c>
      <c r="B46" s="29">
        <v>543220</v>
      </c>
      <c r="C46" s="28" t="s">
        <v>429</v>
      </c>
      <c r="D46" s="28" t="s">
        <v>1119</v>
      </c>
      <c r="E46" s="28" t="s">
        <v>541</v>
      </c>
      <c r="F46" s="87">
        <v>8041075</v>
      </c>
      <c r="G46" s="29">
        <v>353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44789</v>
      </c>
      <c r="B47" s="29">
        <v>543220</v>
      </c>
      <c r="C47" s="28" t="s">
        <v>429</v>
      </c>
      <c r="D47" s="28" t="s">
        <v>1120</v>
      </c>
      <c r="E47" s="28" t="s">
        <v>541</v>
      </c>
      <c r="F47" s="87">
        <v>51948594</v>
      </c>
      <c r="G47" s="29">
        <v>353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44789</v>
      </c>
      <c r="B48" s="29">
        <v>543220</v>
      </c>
      <c r="C48" s="28" t="s">
        <v>429</v>
      </c>
      <c r="D48" s="28" t="s">
        <v>1121</v>
      </c>
      <c r="E48" s="28" t="s">
        <v>541</v>
      </c>
      <c r="F48" s="87">
        <v>10546540</v>
      </c>
      <c r="G48" s="29">
        <v>353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44789</v>
      </c>
      <c r="B49" s="29">
        <v>543220</v>
      </c>
      <c r="C49" s="28" t="s">
        <v>429</v>
      </c>
      <c r="D49" s="28" t="s">
        <v>1122</v>
      </c>
      <c r="E49" s="28" t="s">
        <v>542</v>
      </c>
      <c r="F49" s="87">
        <v>130098381</v>
      </c>
      <c r="G49" s="29">
        <v>353.06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44789</v>
      </c>
      <c r="B50" s="29">
        <v>543220</v>
      </c>
      <c r="C50" s="28" t="s">
        <v>429</v>
      </c>
      <c r="D50" s="28" t="s">
        <v>1123</v>
      </c>
      <c r="E50" s="28" t="s">
        <v>541</v>
      </c>
      <c r="F50" s="87">
        <v>10605621</v>
      </c>
      <c r="G50" s="29">
        <v>353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44789</v>
      </c>
      <c r="B51" s="29">
        <v>543220</v>
      </c>
      <c r="C51" s="28" t="s">
        <v>429</v>
      </c>
      <c r="D51" s="28" t="s">
        <v>1122</v>
      </c>
      <c r="E51" s="28" t="s">
        <v>542</v>
      </c>
      <c r="F51" s="87">
        <v>130098381</v>
      </c>
      <c r="G51" s="29">
        <v>353.01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44789</v>
      </c>
      <c r="B52" s="29">
        <v>543262</v>
      </c>
      <c r="C52" s="28" t="s">
        <v>1061</v>
      </c>
      <c r="D52" s="28" t="s">
        <v>1062</v>
      </c>
      <c r="E52" s="28" t="s">
        <v>541</v>
      </c>
      <c r="F52" s="87">
        <v>30000</v>
      </c>
      <c r="G52" s="29">
        <v>51.76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44789</v>
      </c>
      <c r="B53" s="29">
        <v>530557</v>
      </c>
      <c r="C53" s="28" t="s">
        <v>1124</v>
      </c>
      <c r="D53" s="28" t="s">
        <v>1125</v>
      </c>
      <c r="E53" s="28" t="s">
        <v>542</v>
      </c>
      <c r="F53" s="87">
        <v>16091230</v>
      </c>
      <c r="G53" s="29">
        <v>0.77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44789</v>
      </c>
      <c r="B54" s="29">
        <v>539143</v>
      </c>
      <c r="C54" s="28" t="s">
        <v>1046</v>
      </c>
      <c r="D54" s="28" t="s">
        <v>1126</v>
      </c>
      <c r="E54" s="28" t="s">
        <v>542</v>
      </c>
      <c r="F54" s="87">
        <v>104200</v>
      </c>
      <c r="G54" s="29">
        <v>29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44789</v>
      </c>
      <c r="B55" s="29">
        <v>539143</v>
      </c>
      <c r="C55" s="28" t="s">
        <v>1046</v>
      </c>
      <c r="D55" s="28" t="s">
        <v>1127</v>
      </c>
      <c r="E55" s="28" t="s">
        <v>542</v>
      </c>
      <c r="F55" s="87">
        <v>93750</v>
      </c>
      <c r="G55" s="29">
        <v>29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44789</v>
      </c>
      <c r="B56" s="29">
        <v>539143</v>
      </c>
      <c r="C56" s="28" t="s">
        <v>1046</v>
      </c>
      <c r="D56" s="28" t="s">
        <v>1128</v>
      </c>
      <c r="E56" s="28" t="s">
        <v>542</v>
      </c>
      <c r="F56" s="87">
        <v>95400</v>
      </c>
      <c r="G56" s="29">
        <v>29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44789</v>
      </c>
      <c r="B57" s="29">
        <v>539143</v>
      </c>
      <c r="C57" s="28" t="s">
        <v>1046</v>
      </c>
      <c r="D57" s="28" t="s">
        <v>1129</v>
      </c>
      <c r="E57" s="28" t="s">
        <v>542</v>
      </c>
      <c r="F57" s="87">
        <v>98224</v>
      </c>
      <c r="G57" s="29">
        <v>29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44789</v>
      </c>
      <c r="B58" s="29">
        <v>539143</v>
      </c>
      <c r="C58" s="28" t="s">
        <v>1046</v>
      </c>
      <c r="D58" s="28" t="s">
        <v>1130</v>
      </c>
      <c r="E58" s="28" t="s">
        <v>541</v>
      </c>
      <c r="F58" s="87">
        <v>150000</v>
      </c>
      <c r="G58" s="29">
        <v>29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44789</v>
      </c>
      <c r="B59" s="29">
        <v>542019</v>
      </c>
      <c r="C59" s="28" t="s">
        <v>1009</v>
      </c>
      <c r="D59" s="28" t="s">
        <v>1027</v>
      </c>
      <c r="E59" s="28" t="s">
        <v>542</v>
      </c>
      <c r="F59" s="87">
        <v>2611</v>
      </c>
      <c r="G59" s="29">
        <v>300.58999999999997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44789</v>
      </c>
      <c r="B60" s="29">
        <v>542019</v>
      </c>
      <c r="C60" s="28" t="s">
        <v>1009</v>
      </c>
      <c r="D60" s="28" t="s">
        <v>1027</v>
      </c>
      <c r="E60" s="28" t="s">
        <v>541</v>
      </c>
      <c r="F60" s="87">
        <v>91223</v>
      </c>
      <c r="G60" s="29">
        <v>302.58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44789</v>
      </c>
      <c r="B61" s="29">
        <v>505729</v>
      </c>
      <c r="C61" s="28" t="s">
        <v>1131</v>
      </c>
      <c r="D61" s="28" t="s">
        <v>1132</v>
      </c>
      <c r="E61" s="28" t="s">
        <v>541</v>
      </c>
      <c r="F61" s="87">
        <v>400000</v>
      </c>
      <c r="G61" s="29">
        <v>60.67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44789</v>
      </c>
      <c r="B62" s="29">
        <v>505729</v>
      </c>
      <c r="C62" s="28" t="s">
        <v>1131</v>
      </c>
      <c r="D62" s="28" t="s">
        <v>1133</v>
      </c>
      <c r="E62" s="28" t="s">
        <v>542</v>
      </c>
      <c r="F62" s="87">
        <v>12000000</v>
      </c>
      <c r="G62" s="29">
        <v>53.54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44789</v>
      </c>
      <c r="B63" s="29">
        <v>505729</v>
      </c>
      <c r="C63" s="28" t="s">
        <v>1131</v>
      </c>
      <c r="D63" s="28" t="s">
        <v>1134</v>
      </c>
      <c r="E63" s="28" t="s">
        <v>541</v>
      </c>
      <c r="F63" s="87">
        <v>545000</v>
      </c>
      <c r="G63" s="29">
        <v>53.5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44789</v>
      </c>
      <c r="B64" s="29">
        <v>505729</v>
      </c>
      <c r="C64" s="28" t="s">
        <v>1131</v>
      </c>
      <c r="D64" s="28" t="s">
        <v>1135</v>
      </c>
      <c r="E64" s="28" t="s">
        <v>541</v>
      </c>
      <c r="F64" s="87">
        <v>545000</v>
      </c>
      <c r="G64" s="29">
        <v>53.5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44789</v>
      </c>
      <c r="B65" s="29">
        <v>505729</v>
      </c>
      <c r="C65" s="28" t="s">
        <v>1131</v>
      </c>
      <c r="D65" s="28" t="s">
        <v>1136</v>
      </c>
      <c r="E65" s="28" t="s">
        <v>541</v>
      </c>
      <c r="F65" s="87">
        <v>700000</v>
      </c>
      <c r="G65" s="29">
        <v>53.5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44789</v>
      </c>
      <c r="B66" s="29">
        <v>505729</v>
      </c>
      <c r="C66" s="28" t="s">
        <v>1131</v>
      </c>
      <c r="D66" s="28" t="s">
        <v>1137</v>
      </c>
      <c r="E66" s="28" t="s">
        <v>541</v>
      </c>
      <c r="F66" s="87">
        <v>700000</v>
      </c>
      <c r="G66" s="29">
        <v>53.5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44789</v>
      </c>
      <c r="B67" s="29">
        <v>505729</v>
      </c>
      <c r="C67" s="28" t="s">
        <v>1131</v>
      </c>
      <c r="D67" s="28" t="s">
        <v>1138</v>
      </c>
      <c r="E67" s="28" t="s">
        <v>541</v>
      </c>
      <c r="F67" s="87">
        <v>725000</v>
      </c>
      <c r="G67" s="29">
        <v>53.5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44789</v>
      </c>
      <c r="B68" s="29">
        <v>505729</v>
      </c>
      <c r="C68" s="28" t="s">
        <v>1131</v>
      </c>
      <c r="D68" s="28" t="s">
        <v>1139</v>
      </c>
      <c r="E68" s="28" t="s">
        <v>541</v>
      </c>
      <c r="F68" s="87">
        <v>750000</v>
      </c>
      <c r="G68" s="29">
        <v>53.5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44789</v>
      </c>
      <c r="B69" s="29">
        <v>505729</v>
      </c>
      <c r="C69" s="28" t="s">
        <v>1131</v>
      </c>
      <c r="D69" s="28" t="s">
        <v>1140</v>
      </c>
      <c r="E69" s="28" t="s">
        <v>541</v>
      </c>
      <c r="F69" s="87">
        <v>2450000</v>
      </c>
      <c r="G69" s="29">
        <v>53.5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44789</v>
      </c>
      <c r="B70" s="29">
        <v>505729</v>
      </c>
      <c r="C70" s="28" t="s">
        <v>1131</v>
      </c>
      <c r="D70" s="28" t="s">
        <v>1141</v>
      </c>
      <c r="E70" s="28" t="s">
        <v>541</v>
      </c>
      <c r="F70" s="87">
        <v>4250000</v>
      </c>
      <c r="G70" s="29">
        <v>53.5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44789</v>
      </c>
      <c r="B71" s="29">
        <v>505729</v>
      </c>
      <c r="C71" s="28" t="s">
        <v>1131</v>
      </c>
      <c r="D71" s="28" t="s">
        <v>1142</v>
      </c>
      <c r="E71" s="28" t="s">
        <v>541</v>
      </c>
      <c r="F71" s="87">
        <v>568997</v>
      </c>
      <c r="G71" s="29">
        <v>68.849999999999994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44789</v>
      </c>
      <c r="B72" s="29">
        <v>505729</v>
      </c>
      <c r="C72" s="28" t="s">
        <v>1131</v>
      </c>
      <c r="D72" s="28" t="s">
        <v>1034</v>
      </c>
      <c r="E72" s="28" t="s">
        <v>541</v>
      </c>
      <c r="F72" s="87">
        <v>335006</v>
      </c>
      <c r="G72" s="29">
        <v>54.96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44789</v>
      </c>
      <c r="B73" s="29">
        <v>505729</v>
      </c>
      <c r="C73" s="28" t="s">
        <v>1131</v>
      </c>
      <c r="D73" s="28" t="s">
        <v>1034</v>
      </c>
      <c r="E73" s="28" t="s">
        <v>542</v>
      </c>
      <c r="F73" s="87">
        <v>300001</v>
      </c>
      <c r="G73" s="29">
        <v>61.78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44789</v>
      </c>
      <c r="B74" s="29">
        <v>530611</v>
      </c>
      <c r="C74" s="28" t="s">
        <v>1143</v>
      </c>
      <c r="D74" s="28" t="s">
        <v>1059</v>
      </c>
      <c r="E74" s="28" t="s">
        <v>542</v>
      </c>
      <c r="F74" s="87">
        <v>1397619</v>
      </c>
      <c r="G74" s="29">
        <v>1.91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44789</v>
      </c>
      <c r="B75" s="29">
        <v>511447</v>
      </c>
      <c r="C75" s="28" t="s">
        <v>1144</v>
      </c>
      <c r="D75" s="28" t="s">
        <v>1145</v>
      </c>
      <c r="E75" s="28" t="s">
        <v>541</v>
      </c>
      <c r="F75" s="87">
        <v>120000</v>
      </c>
      <c r="G75" s="29">
        <v>14.4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44789</v>
      </c>
      <c r="B76" s="29">
        <v>511447</v>
      </c>
      <c r="C76" s="28" t="s">
        <v>1144</v>
      </c>
      <c r="D76" s="28" t="s">
        <v>1146</v>
      </c>
      <c r="E76" s="28" t="s">
        <v>542</v>
      </c>
      <c r="F76" s="87">
        <v>250001</v>
      </c>
      <c r="G76" s="29">
        <v>14.41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44789</v>
      </c>
      <c r="B77" s="29">
        <v>539040</v>
      </c>
      <c r="C77" s="28" t="s">
        <v>1063</v>
      </c>
      <c r="D77" s="28" t="s">
        <v>1147</v>
      </c>
      <c r="E77" s="28" t="s">
        <v>542</v>
      </c>
      <c r="F77" s="87">
        <v>20649</v>
      </c>
      <c r="G77" s="29">
        <v>17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44789</v>
      </c>
      <c r="B78" s="29">
        <v>539040</v>
      </c>
      <c r="C78" s="28" t="s">
        <v>1063</v>
      </c>
      <c r="D78" s="28" t="s">
        <v>1148</v>
      </c>
      <c r="E78" s="28" t="s">
        <v>542</v>
      </c>
      <c r="F78" s="87">
        <v>25000</v>
      </c>
      <c r="G78" s="29">
        <v>17</v>
      </c>
      <c r="H78" s="29" t="s">
        <v>306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44789</v>
      </c>
      <c r="B79" s="29">
        <v>539040</v>
      </c>
      <c r="C79" s="28" t="s">
        <v>1063</v>
      </c>
      <c r="D79" s="28" t="s">
        <v>1145</v>
      </c>
      <c r="E79" s="28" t="s">
        <v>542</v>
      </c>
      <c r="F79" s="87">
        <v>60000</v>
      </c>
      <c r="G79" s="29">
        <v>17</v>
      </c>
      <c r="H79" s="29" t="s">
        <v>306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44789</v>
      </c>
      <c r="B80" s="29">
        <v>539040</v>
      </c>
      <c r="C80" s="28" t="s">
        <v>1063</v>
      </c>
      <c r="D80" s="28" t="s">
        <v>1149</v>
      </c>
      <c r="E80" s="28" t="s">
        <v>542</v>
      </c>
      <c r="F80" s="87">
        <v>81895</v>
      </c>
      <c r="G80" s="29">
        <v>17.010000000000002</v>
      </c>
      <c r="H80" s="29" t="s">
        <v>306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44789</v>
      </c>
      <c r="B81" s="29">
        <v>539040</v>
      </c>
      <c r="C81" s="28" t="s">
        <v>1063</v>
      </c>
      <c r="D81" s="28" t="s">
        <v>1150</v>
      </c>
      <c r="E81" s="28" t="s">
        <v>542</v>
      </c>
      <c r="F81" s="87">
        <v>85000</v>
      </c>
      <c r="G81" s="29">
        <v>17</v>
      </c>
      <c r="H81" s="29" t="s">
        <v>306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44789</v>
      </c>
      <c r="B82" s="29">
        <v>539040</v>
      </c>
      <c r="C82" s="28" t="s">
        <v>1063</v>
      </c>
      <c r="D82" s="28" t="s">
        <v>1060</v>
      </c>
      <c r="E82" s="28" t="s">
        <v>542</v>
      </c>
      <c r="F82" s="87">
        <v>21662</v>
      </c>
      <c r="G82" s="29">
        <v>17</v>
      </c>
      <c r="H82" s="29" t="s">
        <v>306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44789</v>
      </c>
      <c r="B83" s="29">
        <v>539040</v>
      </c>
      <c r="C83" s="28" t="s">
        <v>1063</v>
      </c>
      <c r="D83" s="28" t="s">
        <v>1151</v>
      </c>
      <c r="E83" s="28" t="s">
        <v>542</v>
      </c>
      <c r="F83" s="87">
        <v>20800</v>
      </c>
      <c r="G83" s="29">
        <v>16.84</v>
      </c>
      <c r="H83" s="29" t="s">
        <v>306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44789</v>
      </c>
      <c r="B84" s="29">
        <v>539040</v>
      </c>
      <c r="C84" s="28" t="s">
        <v>1063</v>
      </c>
      <c r="D84" s="28" t="s">
        <v>1152</v>
      </c>
      <c r="E84" s="28" t="s">
        <v>541</v>
      </c>
      <c r="F84" s="87">
        <v>73000</v>
      </c>
      <c r="G84" s="29">
        <v>17</v>
      </c>
      <c r="H84" s="29" t="s">
        <v>306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44789</v>
      </c>
      <c r="B85" s="29">
        <v>539040</v>
      </c>
      <c r="C85" s="28" t="s">
        <v>1063</v>
      </c>
      <c r="D85" s="28" t="s">
        <v>1153</v>
      </c>
      <c r="E85" s="28" t="s">
        <v>541</v>
      </c>
      <c r="F85" s="87">
        <v>73000</v>
      </c>
      <c r="G85" s="29">
        <v>17</v>
      </c>
      <c r="H85" s="29" t="s">
        <v>306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44789</v>
      </c>
      <c r="B86" s="29">
        <v>539040</v>
      </c>
      <c r="C86" s="28" t="s">
        <v>1063</v>
      </c>
      <c r="D86" s="28" t="s">
        <v>1154</v>
      </c>
      <c r="E86" s="28" t="s">
        <v>541</v>
      </c>
      <c r="F86" s="87">
        <v>73000</v>
      </c>
      <c r="G86" s="29">
        <v>17</v>
      </c>
      <c r="H86" s="29" t="s">
        <v>306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44789</v>
      </c>
      <c r="B87" s="29">
        <v>539040</v>
      </c>
      <c r="C87" s="28" t="s">
        <v>1063</v>
      </c>
      <c r="D87" s="28" t="s">
        <v>1155</v>
      </c>
      <c r="E87" s="28" t="s">
        <v>541</v>
      </c>
      <c r="F87" s="87">
        <v>73000</v>
      </c>
      <c r="G87" s="29">
        <v>17</v>
      </c>
      <c r="H87" s="29" t="s">
        <v>306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44789</v>
      </c>
      <c r="B88" s="29">
        <v>538918</v>
      </c>
      <c r="C88" s="28" t="s">
        <v>1156</v>
      </c>
      <c r="D88" s="28" t="s">
        <v>1157</v>
      </c>
      <c r="E88" s="28" t="s">
        <v>542</v>
      </c>
      <c r="F88" s="87">
        <v>30000</v>
      </c>
      <c r="G88" s="29">
        <v>12</v>
      </c>
      <c r="H88" s="29" t="s">
        <v>306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44789</v>
      </c>
      <c r="B89" s="29">
        <v>543436</v>
      </c>
      <c r="C89" s="28" t="s">
        <v>1158</v>
      </c>
      <c r="D89" s="28" t="s">
        <v>1159</v>
      </c>
      <c r="E89" s="28" t="s">
        <v>542</v>
      </c>
      <c r="F89" s="87">
        <v>4800</v>
      </c>
      <c r="G89" s="29">
        <v>128.03</v>
      </c>
      <c r="H89" s="29" t="s">
        <v>306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44789</v>
      </c>
      <c r="B90" s="29">
        <v>543436</v>
      </c>
      <c r="C90" s="28" t="s">
        <v>1158</v>
      </c>
      <c r="D90" s="28" t="s">
        <v>1160</v>
      </c>
      <c r="E90" s="28" t="s">
        <v>542</v>
      </c>
      <c r="F90" s="87">
        <v>800</v>
      </c>
      <c r="G90" s="29">
        <v>162</v>
      </c>
      <c r="H90" s="29" t="s">
        <v>306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44789</v>
      </c>
      <c r="B91" s="29">
        <v>543436</v>
      </c>
      <c r="C91" s="28" t="s">
        <v>1158</v>
      </c>
      <c r="D91" s="28" t="s">
        <v>1160</v>
      </c>
      <c r="E91" s="28" t="s">
        <v>541</v>
      </c>
      <c r="F91" s="87">
        <v>2400</v>
      </c>
      <c r="G91" s="29">
        <v>141.03</v>
      </c>
      <c r="H91" s="29" t="s">
        <v>306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44789</v>
      </c>
      <c r="B92" s="29">
        <v>503641</v>
      </c>
      <c r="C92" s="28" t="s">
        <v>1161</v>
      </c>
      <c r="D92" s="28" t="s">
        <v>1162</v>
      </c>
      <c r="E92" s="28" t="s">
        <v>541</v>
      </c>
      <c r="F92" s="87">
        <v>200000</v>
      </c>
      <c r="G92" s="29">
        <v>28</v>
      </c>
      <c r="H92" s="29" t="s">
        <v>306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44789</v>
      </c>
      <c r="B93" s="29" t="s">
        <v>1064</v>
      </c>
      <c r="C93" s="28" t="s">
        <v>1065</v>
      </c>
      <c r="D93" s="28" t="s">
        <v>1130</v>
      </c>
      <c r="E93" s="28" t="s">
        <v>541</v>
      </c>
      <c r="F93" s="87">
        <v>170000</v>
      </c>
      <c r="G93" s="29">
        <v>25.65</v>
      </c>
      <c r="H93" s="29" t="s">
        <v>818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44789</v>
      </c>
      <c r="B94" s="29" t="s">
        <v>1163</v>
      </c>
      <c r="C94" s="28" t="s">
        <v>1164</v>
      </c>
      <c r="D94" s="28" t="s">
        <v>1165</v>
      </c>
      <c r="E94" s="28" t="s">
        <v>541</v>
      </c>
      <c r="F94" s="87">
        <v>135708</v>
      </c>
      <c r="G94" s="29">
        <v>77.430000000000007</v>
      </c>
      <c r="H94" s="29" t="s">
        <v>818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44789</v>
      </c>
      <c r="B95" s="29" t="s">
        <v>1166</v>
      </c>
      <c r="C95" s="28" t="s">
        <v>1167</v>
      </c>
      <c r="D95" s="28" t="s">
        <v>1168</v>
      </c>
      <c r="E95" s="28" t="s">
        <v>541</v>
      </c>
      <c r="F95" s="87">
        <v>72000</v>
      </c>
      <c r="G95" s="29">
        <v>5.3</v>
      </c>
      <c r="H95" s="29" t="s">
        <v>818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44789</v>
      </c>
      <c r="B96" s="29" t="s">
        <v>1169</v>
      </c>
      <c r="C96" s="28" t="s">
        <v>1170</v>
      </c>
      <c r="D96" s="28" t="s">
        <v>1171</v>
      </c>
      <c r="E96" s="28" t="s">
        <v>541</v>
      </c>
      <c r="F96" s="87">
        <v>128926</v>
      </c>
      <c r="G96" s="29">
        <v>91.6</v>
      </c>
      <c r="H96" s="29" t="s">
        <v>818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44789</v>
      </c>
      <c r="B97" s="29" t="s">
        <v>1172</v>
      </c>
      <c r="C97" s="28" t="s">
        <v>1173</v>
      </c>
      <c r="D97" s="28" t="s">
        <v>1174</v>
      </c>
      <c r="E97" s="28" t="s">
        <v>541</v>
      </c>
      <c r="F97" s="87">
        <v>24000</v>
      </c>
      <c r="G97" s="29">
        <v>175.1</v>
      </c>
      <c r="H97" s="29" t="s">
        <v>818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44789</v>
      </c>
      <c r="B98" s="29" t="s">
        <v>1172</v>
      </c>
      <c r="C98" s="28" t="s">
        <v>1173</v>
      </c>
      <c r="D98" s="28" t="s">
        <v>1175</v>
      </c>
      <c r="E98" s="28" t="s">
        <v>541</v>
      </c>
      <c r="F98" s="87">
        <v>24000</v>
      </c>
      <c r="G98" s="29">
        <v>175.1</v>
      </c>
      <c r="H98" s="29" t="s">
        <v>818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44789</v>
      </c>
      <c r="B99" s="29" t="s">
        <v>1176</v>
      </c>
      <c r="C99" s="28" t="s">
        <v>1177</v>
      </c>
      <c r="D99" s="28" t="s">
        <v>1178</v>
      </c>
      <c r="E99" s="28" t="s">
        <v>541</v>
      </c>
      <c r="F99" s="87">
        <v>100700</v>
      </c>
      <c r="G99" s="29">
        <v>73.569999999999993</v>
      </c>
      <c r="H99" s="29" t="s">
        <v>818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44789</v>
      </c>
      <c r="B100" s="29" t="s">
        <v>366</v>
      </c>
      <c r="C100" s="28" t="s">
        <v>1179</v>
      </c>
      <c r="D100" s="28" t="s">
        <v>1180</v>
      </c>
      <c r="E100" s="28" t="s">
        <v>541</v>
      </c>
      <c r="F100" s="87">
        <v>535528</v>
      </c>
      <c r="G100" s="29">
        <v>831.23</v>
      </c>
      <c r="H100" s="29" t="s">
        <v>818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44789</v>
      </c>
      <c r="B101" s="29" t="s">
        <v>1181</v>
      </c>
      <c r="C101" s="28" t="s">
        <v>1182</v>
      </c>
      <c r="D101" s="28" t="s">
        <v>1165</v>
      </c>
      <c r="E101" s="28" t="s">
        <v>541</v>
      </c>
      <c r="F101" s="87">
        <v>129924</v>
      </c>
      <c r="G101" s="29">
        <v>261.75</v>
      </c>
      <c r="H101" s="29" t="s">
        <v>818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44789</v>
      </c>
      <c r="B102" s="29" t="s">
        <v>1183</v>
      </c>
      <c r="C102" s="28" t="s">
        <v>1184</v>
      </c>
      <c r="D102" s="28" t="s">
        <v>1185</v>
      </c>
      <c r="E102" s="28" t="s">
        <v>541</v>
      </c>
      <c r="F102" s="87">
        <v>64569</v>
      </c>
      <c r="G102" s="29">
        <v>52.4</v>
      </c>
      <c r="H102" s="29" t="s">
        <v>818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44789</v>
      </c>
      <c r="B103" s="29" t="s">
        <v>1183</v>
      </c>
      <c r="C103" s="28" t="s">
        <v>1184</v>
      </c>
      <c r="D103" s="28" t="s">
        <v>1066</v>
      </c>
      <c r="E103" s="28" t="s">
        <v>541</v>
      </c>
      <c r="F103" s="87">
        <v>45825</v>
      </c>
      <c r="G103" s="29">
        <v>54.7</v>
      </c>
      <c r="H103" s="29" t="s">
        <v>818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44789</v>
      </c>
      <c r="B104" s="29" t="s">
        <v>1183</v>
      </c>
      <c r="C104" s="28" t="s">
        <v>1184</v>
      </c>
      <c r="D104" s="28" t="s">
        <v>1067</v>
      </c>
      <c r="E104" s="28" t="s">
        <v>541</v>
      </c>
      <c r="F104" s="87">
        <v>37917</v>
      </c>
      <c r="G104" s="29">
        <v>54.69</v>
      </c>
      <c r="H104" s="29" t="s">
        <v>818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44789</v>
      </c>
      <c r="B105" s="29" t="s">
        <v>1037</v>
      </c>
      <c r="C105" s="28" t="s">
        <v>1038</v>
      </c>
      <c r="D105" s="28" t="s">
        <v>1039</v>
      </c>
      <c r="E105" s="28" t="s">
        <v>541</v>
      </c>
      <c r="F105" s="87">
        <v>234429</v>
      </c>
      <c r="G105" s="29">
        <v>22.11</v>
      </c>
      <c r="H105" s="29" t="s">
        <v>818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44789</v>
      </c>
      <c r="B106" s="29" t="s">
        <v>1037</v>
      </c>
      <c r="C106" s="28" t="s">
        <v>1038</v>
      </c>
      <c r="D106" s="28" t="s">
        <v>1186</v>
      </c>
      <c r="E106" s="28" t="s">
        <v>541</v>
      </c>
      <c r="F106" s="87">
        <v>193991</v>
      </c>
      <c r="G106" s="29">
        <v>21.09</v>
      </c>
      <c r="H106" s="29" t="s">
        <v>818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44789</v>
      </c>
      <c r="B107" s="29" t="s">
        <v>1187</v>
      </c>
      <c r="C107" s="28" t="s">
        <v>1188</v>
      </c>
      <c r="D107" s="28" t="s">
        <v>1189</v>
      </c>
      <c r="E107" s="28" t="s">
        <v>541</v>
      </c>
      <c r="F107" s="87">
        <v>125000</v>
      </c>
      <c r="G107" s="29">
        <v>28.9</v>
      </c>
      <c r="H107" s="29" t="s">
        <v>818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44789</v>
      </c>
      <c r="B108" s="29" t="s">
        <v>1187</v>
      </c>
      <c r="C108" s="28" t="s">
        <v>1188</v>
      </c>
      <c r="D108" s="28" t="s">
        <v>1190</v>
      </c>
      <c r="E108" s="28" t="s">
        <v>541</v>
      </c>
      <c r="F108" s="87">
        <v>137724</v>
      </c>
      <c r="G108" s="29">
        <v>29.72</v>
      </c>
      <c r="H108" s="29" t="s">
        <v>818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44789</v>
      </c>
      <c r="B109" s="29" t="s">
        <v>1191</v>
      </c>
      <c r="C109" s="28" t="s">
        <v>1192</v>
      </c>
      <c r="D109" s="28" t="s">
        <v>1193</v>
      </c>
      <c r="E109" s="28" t="s">
        <v>541</v>
      </c>
      <c r="F109" s="87">
        <v>755213</v>
      </c>
      <c r="G109" s="29">
        <v>74.7</v>
      </c>
      <c r="H109" s="29" t="s">
        <v>818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44789</v>
      </c>
      <c r="B110" s="29" t="s">
        <v>1194</v>
      </c>
      <c r="C110" s="28" t="s">
        <v>1195</v>
      </c>
      <c r="D110" s="28" t="s">
        <v>1196</v>
      </c>
      <c r="E110" s="28" t="s">
        <v>541</v>
      </c>
      <c r="F110" s="87">
        <v>30000</v>
      </c>
      <c r="G110" s="29">
        <v>397.04</v>
      </c>
      <c r="H110" s="29" t="s">
        <v>818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44789</v>
      </c>
      <c r="B111" s="29" t="s">
        <v>1197</v>
      </c>
      <c r="C111" s="28" t="s">
        <v>1198</v>
      </c>
      <c r="D111" s="28" t="s">
        <v>1199</v>
      </c>
      <c r="E111" s="28" t="s">
        <v>541</v>
      </c>
      <c r="F111" s="87">
        <v>492738</v>
      </c>
      <c r="G111" s="29">
        <v>26.93</v>
      </c>
      <c r="H111" s="29" t="s">
        <v>818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44789</v>
      </c>
      <c r="B112" s="29" t="s">
        <v>1200</v>
      </c>
      <c r="C112" s="28" t="s">
        <v>1201</v>
      </c>
      <c r="D112" s="28" t="s">
        <v>1202</v>
      </c>
      <c r="E112" s="28" t="s">
        <v>541</v>
      </c>
      <c r="F112" s="87">
        <v>2000</v>
      </c>
      <c r="G112" s="29">
        <v>177.2</v>
      </c>
      <c r="H112" s="29" t="s">
        <v>818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44789</v>
      </c>
      <c r="B113" s="29" t="s">
        <v>1200</v>
      </c>
      <c r="C113" s="28" t="s">
        <v>1201</v>
      </c>
      <c r="D113" s="28" t="s">
        <v>1203</v>
      </c>
      <c r="E113" s="28" t="s">
        <v>541</v>
      </c>
      <c r="F113" s="87">
        <v>56000</v>
      </c>
      <c r="G113" s="29">
        <v>172.16</v>
      </c>
      <c r="H113" s="29" t="s">
        <v>818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44789</v>
      </c>
      <c r="B114" s="29" t="s">
        <v>1204</v>
      </c>
      <c r="C114" s="28" t="s">
        <v>1205</v>
      </c>
      <c r="D114" s="28" t="s">
        <v>1165</v>
      </c>
      <c r="E114" s="28" t="s">
        <v>541</v>
      </c>
      <c r="F114" s="87">
        <v>88545</v>
      </c>
      <c r="G114" s="29">
        <v>992.87</v>
      </c>
      <c r="H114" s="29" t="s">
        <v>818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44789</v>
      </c>
      <c r="B115" s="29" t="s">
        <v>1204</v>
      </c>
      <c r="C115" s="28" t="s">
        <v>1205</v>
      </c>
      <c r="D115" s="28" t="s">
        <v>1193</v>
      </c>
      <c r="E115" s="28" t="s">
        <v>541</v>
      </c>
      <c r="F115" s="87">
        <v>83099</v>
      </c>
      <c r="G115" s="29">
        <v>990.66</v>
      </c>
      <c r="H115" s="29" t="s">
        <v>818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44789</v>
      </c>
      <c r="B116" s="29" t="s">
        <v>1206</v>
      </c>
      <c r="C116" s="28" t="s">
        <v>1207</v>
      </c>
      <c r="D116" s="28" t="s">
        <v>1208</v>
      </c>
      <c r="E116" s="28" t="s">
        <v>541</v>
      </c>
      <c r="F116" s="87">
        <v>97200</v>
      </c>
      <c r="G116" s="29">
        <v>160.16999999999999</v>
      </c>
      <c r="H116" s="29" t="s">
        <v>818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44789</v>
      </c>
      <c r="B117" s="29" t="s">
        <v>1206</v>
      </c>
      <c r="C117" s="28" t="s">
        <v>1207</v>
      </c>
      <c r="D117" s="28" t="s">
        <v>1209</v>
      </c>
      <c r="E117" s="28" t="s">
        <v>541</v>
      </c>
      <c r="F117" s="87">
        <v>60000</v>
      </c>
      <c r="G117" s="29">
        <v>153.66999999999999</v>
      </c>
      <c r="H117" s="29" t="s">
        <v>818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44789</v>
      </c>
      <c r="B118" s="29" t="s">
        <v>1210</v>
      </c>
      <c r="C118" s="28" t="s">
        <v>1211</v>
      </c>
      <c r="D118" s="28" t="s">
        <v>1212</v>
      </c>
      <c r="E118" s="28" t="s">
        <v>541</v>
      </c>
      <c r="F118" s="87">
        <v>1000000</v>
      </c>
      <c r="G118" s="29">
        <v>14.5</v>
      </c>
      <c r="H118" s="29" t="s">
        <v>818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44789</v>
      </c>
      <c r="B119" s="29" t="s">
        <v>1213</v>
      </c>
      <c r="C119" s="28" t="s">
        <v>1214</v>
      </c>
      <c r="D119" s="28" t="s">
        <v>1045</v>
      </c>
      <c r="E119" s="28" t="s">
        <v>541</v>
      </c>
      <c r="F119" s="87">
        <v>46405</v>
      </c>
      <c r="G119" s="29">
        <v>29.82</v>
      </c>
      <c r="H119" s="29" t="s">
        <v>818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44789</v>
      </c>
      <c r="B120" s="29" t="s">
        <v>1213</v>
      </c>
      <c r="C120" s="28" t="s">
        <v>1214</v>
      </c>
      <c r="D120" s="28" t="s">
        <v>1215</v>
      </c>
      <c r="E120" s="28" t="s">
        <v>541</v>
      </c>
      <c r="F120" s="87">
        <v>148500</v>
      </c>
      <c r="G120" s="29">
        <v>27.72</v>
      </c>
      <c r="H120" s="29" t="s">
        <v>818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44789</v>
      </c>
      <c r="B121" s="29" t="s">
        <v>1064</v>
      </c>
      <c r="C121" s="28" t="s">
        <v>1065</v>
      </c>
      <c r="D121" s="28" t="s">
        <v>1066</v>
      </c>
      <c r="E121" s="28" t="s">
        <v>542</v>
      </c>
      <c r="F121" s="87">
        <v>100000</v>
      </c>
      <c r="G121" s="29">
        <v>25.65</v>
      </c>
      <c r="H121" s="29" t="s">
        <v>818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44789</v>
      </c>
      <c r="B122" s="29" t="s">
        <v>1163</v>
      </c>
      <c r="C122" s="28" t="s">
        <v>1164</v>
      </c>
      <c r="D122" s="28" t="s">
        <v>1165</v>
      </c>
      <c r="E122" s="28" t="s">
        <v>542</v>
      </c>
      <c r="F122" s="87">
        <v>135708</v>
      </c>
      <c r="G122" s="29">
        <v>77.33</v>
      </c>
      <c r="H122" s="29" t="s">
        <v>818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44789</v>
      </c>
      <c r="B123" s="29" t="s">
        <v>1166</v>
      </c>
      <c r="C123" s="28" t="s">
        <v>1167</v>
      </c>
      <c r="D123" s="28" t="s">
        <v>1168</v>
      </c>
      <c r="E123" s="28" t="s">
        <v>542</v>
      </c>
      <c r="F123" s="87">
        <v>8000</v>
      </c>
      <c r="G123" s="29">
        <v>5.3</v>
      </c>
      <c r="H123" s="29" t="s">
        <v>818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44789</v>
      </c>
      <c r="B124" s="29" t="s">
        <v>1169</v>
      </c>
      <c r="C124" s="28" t="s">
        <v>1170</v>
      </c>
      <c r="D124" s="28" t="s">
        <v>1171</v>
      </c>
      <c r="E124" s="28" t="s">
        <v>542</v>
      </c>
      <c r="F124" s="87">
        <v>128926</v>
      </c>
      <c r="G124" s="29">
        <v>92.37</v>
      </c>
      <c r="H124" s="29" t="s">
        <v>818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44789</v>
      </c>
      <c r="B125" s="29" t="s">
        <v>1172</v>
      </c>
      <c r="C125" s="28" t="s">
        <v>1173</v>
      </c>
      <c r="D125" s="28" t="s">
        <v>1174</v>
      </c>
      <c r="E125" s="28" t="s">
        <v>542</v>
      </c>
      <c r="F125" s="87">
        <v>24000</v>
      </c>
      <c r="G125" s="29">
        <v>175.1</v>
      </c>
      <c r="H125" s="29" t="s">
        <v>818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44789</v>
      </c>
      <c r="B126" s="29" t="s">
        <v>1172</v>
      </c>
      <c r="C126" s="28" t="s">
        <v>1173</v>
      </c>
      <c r="D126" s="28" t="s">
        <v>1216</v>
      </c>
      <c r="E126" s="28" t="s">
        <v>542</v>
      </c>
      <c r="F126" s="87">
        <v>24000</v>
      </c>
      <c r="G126" s="29">
        <v>175.1</v>
      </c>
      <c r="H126" s="29" t="s">
        <v>818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44789</v>
      </c>
      <c r="B127" s="29" t="s">
        <v>1176</v>
      </c>
      <c r="C127" s="28" t="s">
        <v>1177</v>
      </c>
      <c r="D127" s="28" t="s">
        <v>1178</v>
      </c>
      <c r="E127" s="28" t="s">
        <v>542</v>
      </c>
      <c r="F127" s="87">
        <v>74800</v>
      </c>
      <c r="G127" s="29">
        <v>72.98</v>
      </c>
      <c r="H127" s="29" t="s">
        <v>818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44789</v>
      </c>
      <c r="B128" s="29" t="s">
        <v>1217</v>
      </c>
      <c r="C128" s="28" t="s">
        <v>1218</v>
      </c>
      <c r="D128" s="28" t="s">
        <v>1219</v>
      </c>
      <c r="E128" s="28" t="s">
        <v>542</v>
      </c>
      <c r="F128" s="87">
        <v>112000</v>
      </c>
      <c r="G128" s="29">
        <v>23.12</v>
      </c>
      <c r="H128" s="29" t="s">
        <v>818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44789</v>
      </c>
      <c r="B129" s="29" t="s">
        <v>1220</v>
      </c>
      <c r="C129" s="28" t="s">
        <v>1221</v>
      </c>
      <c r="D129" s="28" t="s">
        <v>1222</v>
      </c>
      <c r="E129" s="28" t="s">
        <v>542</v>
      </c>
      <c r="F129" s="87">
        <v>60500</v>
      </c>
      <c r="G129" s="29">
        <v>400</v>
      </c>
      <c r="H129" s="29" t="s">
        <v>818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44789</v>
      </c>
      <c r="B130" s="29" t="s">
        <v>1220</v>
      </c>
      <c r="C130" s="28" t="s">
        <v>1221</v>
      </c>
      <c r="D130" s="28" t="s">
        <v>1223</v>
      </c>
      <c r="E130" s="28" t="s">
        <v>542</v>
      </c>
      <c r="F130" s="87">
        <v>66975</v>
      </c>
      <c r="G130" s="29">
        <v>400</v>
      </c>
      <c r="H130" s="29" t="s">
        <v>818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44789</v>
      </c>
      <c r="B131" s="29" t="s">
        <v>1181</v>
      </c>
      <c r="C131" s="28" t="s">
        <v>1182</v>
      </c>
      <c r="D131" s="28" t="s">
        <v>1165</v>
      </c>
      <c r="E131" s="28" t="s">
        <v>542</v>
      </c>
      <c r="F131" s="87">
        <v>129924</v>
      </c>
      <c r="G131" s="29">
        <v>261.67</v>
      </c>
      <c r="H131" s="29" t="s">
        <v>818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44789</v>
      </c>
      <c r="B132" s="29" t="s">
        <v>1183</v>
      </c>
      <c r="C132" s="28" t="s">
        <v>1184</v>
      </c>
      <c r="D132" s="28" t="s">
        <v>1067</v>
      </c>
      <c r="E132" s="28" t="s">
        <v>542</v>
      </c>
      <c r="F132" s="87">
        <v>37917</v>
      </c>
      <c r="G132" s="29">
        <v>54.67</v>
      </c>
      <c r="H132" s="29" t="s">
        <v>818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44789</v>
      </c>
      <c r="B133" s="29" t="s">
        <v>1183</v>
      </c>
      <c r="C133" s="28" t="s">
        <v>1184</v>
      </c>
      <c r="D133" s="28" t="s">
        <v>1185</v>
      </c>
      <c r="E133" s="28" t="s">
        <v>542</v>
      </c>
      <c r="F133" s="87">
        <v>64569</v>
      </c>
      <c r="G133" s="29">
        <v>52.05</v>
      </c>
      <c r="H133" s="29" t="s">
        <v>818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44789</v>
      </c>
      <c r="B134" s="29" t="s">
        <v>1183</v>
      </c>
      <c r="C134" s="28" t="s">
        <v>1184</v>
      </c>
      <c r="D134" s="28" t="s">
        <v>1066</v>
      </c>
      <c r="E134" s="28" t="s">
        <v>542</v>
      </c>
      <c r="F134" s="87">
        <v>45825</v>
      </c>
      <c r="G134" s="29">
        <v>54.67</v>
      </c>
      <c r="H134" s="29" t="s">
        <v>818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44789</v>
      </c>
      <c r="B135" s="29" t="s">
        <v>1037</v>
      </c>
      <c r="C135" s="28" t="s">
        <v>1038</v>
      </c>
      <c r="D135" s="28" t="s">
        <v>1039</v>
      </c>
      <c r="E135" s="28" t="s">
        <v>542</v>
      </c>
      <c r="F135" s="87">
        <v>234429</v>
      </c>
      <c r="G135" s="29">
        <v>21.72</v>
      </c>
      <c r="H135" s="29" t="s">
        <v>818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44789</v>
      </c>
      <c r="B136" s="29" t="s">
        <v>1037</v>
      </c>
      <c r="C136" s="28" t="s">
        <v>1038</v>
      </c>
      <c r="D136" s="28" t="s">
        <v>1186</v>
      </c>
      <c r="E136" s="28" t="s">
        <v>542</v>
      </c>
      <c r="F136" s="87">
        <v>193991</v>
      </c>
      <c r="G136" s="29">
        <v>21.74</v>
      </c>
      <c r="H136" s="29" t="s">
        <v>818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44789</v>
      </c>
      <c r="B137" s="29" t="s">
        <v>1037</v>
      </c>
      <c r="C137" s="28" t="s">
        <v>1038</v>
      </c>
      <c r="D137" s="28" t="s">
        <v>1224</v>
      </c>
      <c r="E137" s="28" t="s">
        <v>542</v>
      </c>
      <c r="F137" s="87">
        <v>250000</v>
      </c>
      <c r="G137" s="29">
        <v>21.08</v>
      </c>
      <c r="H137" s="29" t="s">
        <v>818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44789</v>
      </c>
      <c r="B138" s="29" t="s">
        <v>999</v>
      </c>
      <c r="C138" s="28" t="s">
        <v>1028</v>
      </c>
      <c r="D138" s="28" t="s">
        <v>1047</v>
      </c>
      <c r="E138" s="28" t="s">
        <v>542</v>
      </c>
      <c r="F138" s="87">
        <v>6000000</v>
      </c>
      <c r="G138" s="29">
        <v>2.2999999999999998</v>
      </c>
      <c r="H138" s="29" t="s">
        <v>818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44789</v>
      </c>
      <c r="B139" s="29" t="s">
        <v>1187</v>
      </c>
      <c r="C139" s="28" t="s">
        <v>1188</v>
      </c>
      <c r="D139" s="28" t="s">
        <v>1189</v>
      </c>
      <c r="E139" s="28" t="s">
        <v>542</v>
      </c>
      <c r="F139" s="87">
        <v>25000</v>
      </c>
      <c r="G139" s="29">
        <v>29.84</v>
      </c>
      <c r="H139" s="29" t="s">
        <v>818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44789</v>
      </c>
      <c r="B140" s="29" t="s">
        <v>1187</v>
      </c>
      <c r="C140" s="28" t="s">
        <v>1188</v>
      </c>
      <c r="D140" s="28" t="s">
        <v>1190</v>
      </c>
      <c r="E140" s="28" t="s">
        <v>542</v>
      </c>
      <c r="F140" s="87">
        <v>137724</v>
      </c>
      <c r="G140" s="29">
        <v>27.8</v>
      </c>
      <c r="H140" s="29" t="s">
        <v>818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44789</v>
      </c>
      <c r="B141" s="29" t="s">
        <v>1187</v>
      </c>
      <c r="C141" s="28" t="s">
        <v>1188</v>
      </c>
      <c r="D141" s="28" t="s">
        <v>1225</v>
      </c>
      <c r="E141" s="28" t="s">
        <v>542</v>
      </c>
      <c r="F141" s="87">
        <v>100000</v>
      </c>
      <c r="G141" s="29">
        <v>24.99</v>
      </c>
      <c r="H141" s="29" t="s">
        <v>818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44789</v>
      </c>
      <c r="B142" s="29" t="s">
        <v>1191</v>
      </c>
      <c r="C142" s="28" t="s">
        <v>1192</v>
      </c>
      <c r="D142" s="28" t="s">
        <v>1193</v>
      </c>
      <c r="E142" s="28" t="s">
        <v>542</v>
      </c>
      <c r="F142" s="87">
        <v>755213</v>
      </c>
      <c r="G142" s="29">
        <v>74.13</v>
      </c>
      <c r="H142" s="29" t="s">
        <v>818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44789</v>
      </c>
      <c r="B143" s="29" t="s">
        <v>1197</v>
      </c>
      <c r="C143" s="28" t="s">
        <v>1198</v>
      </c>
      <c r="D143" s="28" t="s">
        <v>1199</v>
      </c>
      <c r="E143" s="28" t="s">
        <v>542</v>
      </c>
      <c r="F143" s="87">
        <v>45532</v>
      </c>
      <c r="G143" s="29">
        <v>28.2</v>
      </c>
      <c r="H143" s="29" t="s">
        <v>818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44789</v>
      </c>
      <c r="B144" s="29" t="s">
        <v>1200</v>
      </c>
      <c r="C144" s="28" t="s">
        <v>1201</v>
      </c>
      <c r="D144" s="28" t="s">
        <v>1202</v>
      </c>
      <c r="E144" s="28" t="s">
        <v>542</v>
      </c>
      <c r="F144" s="87">
        <v>68000</v>
      </c>
      <c r="G144" s="29">
        <v>172.32</v>
      </c>
      <c r="H144" s="29" t="s">
        <v>818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44789</v>
      </c>
      <c r="B145" s="29" t="s">
        <v>1204</v>
      </c>
      <c r="C145" s="28" t="s">
        <v>1205</v>
      </c>
      <c r="D145" s="28" t="s">
        <v>1193</v>
      </c>
      <c r="E145" s="28" t="s">
        <v>542</v>
      </c>
      <c r="F145" s="87">
        <v>70710</v>
      </c>
      <c r="G145" s="29">
        <v>991.69</v>
      </c>
      <c r="H145" s="29" t="s">
        <v>818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44789</v>
      </c>
      <c r="B146" s="29" t="s">
        <v>1204</v>
      </c>
      <c r="C146" s="28" t="s">
        <v>1205</v>
      </c>
      <c r="D146" s="28" t="s">
        <v>1165</v>
      </c>
      <c r="E146" s="28" t="s">
        <v>542</v>
      </c>
      <c r="F146" s="87">
        <v>88545</v>
      </c>
      <c r="G146" s="29">
        <v>992.96</v>
      </c>
      <c r="H146" s="29" t="s">
        <v>818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44789</v>
      </c>
      <c r="B147" s="29" t="s">
        <v>1226</v>
      </c>
      <c r="C147" s="28" t="s">
        <v>1227</v>
      </c>
      <c r="D147" s="28" t="s">
        <v>1228</v>
      </c>
      <c r="E147" s="28" t="s">
        <v>542</v>
      </c>
      <c r="F147" s="87">
        <v>400000</v>
      </c>
      <c r="G147" s="29">
        <v>12.6</v>
      </c>
      <c r="H147" s="29" t="s">
        <v>818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44789</v>
      </c>
      <c r="B148" s="29" t="s">
        <v>1210</v>
      </c>
      <c r="C148" s="28" t="s">
        <v>1211</v>
      </c>
      <c r="D148" s="28" t="s">
        <v>1229</v>
      </c>
      <c r="E148" s="28" t="s">
        <v>542</v>
      </c>
      <c r="F148" s="87">
        <v>1046082</v>
      </c>
      <c r="G148" s="29">
        <v>14.45</v>
      </c>
      <c r="H148" s="29" t="s">
        <v>818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44789</v>
      </c>
      <c r="B149" s="29" t="s">
        <v>1213</v>
      </c>
      <c r="C149" s="28" t="s">
        <v>1214</v>
      </c>
      <c r="D149" s="28" t="s">
        <v>1045</v>
      </c>
      <c r="E149" s="28" t="s">
        <v>542</v>
      </c>
      <c r="F149" s="87">
        <v>75001</v>
      </c>
      <c r="G149" s="29">
        <v>29.85</v>
      </c>
      <c r="H149" s="29" t="s">
        <v>818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94"/>
  <sheetViews>
    <sheetView zoomScale="85" zoomScaleNormal="85" workbookViewId="0">
      <selection activeCell="J116" sqref="J11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976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44790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533</v>
      </c>
      <c r="C9" s="96"/>
      <c r="D9" s="97" t="s">
        <v>544</v>
      </c>
      <c r="E9" s="96" t="s">
        <v>545</v>
      </c>
      <c r="F9" s="96" t="s">
        <v>546</v>
      </c>
      <c r="G9" s="96" t="s">
        <v>547</v>
      </c>
      <c r="H9" s="96" t="s">
        <v>548</v>
      </c>
      <c r="I9" s="96" t="s">
        <v>549</v>
      </c>
      <c r="J9" s="95" t="s">
        <v>550</v>
      </c>
      <c r="K9" s="96" t="s">
        <v>551</v>
      </c>
      <c r="L9" s="98" t="s">
        <v>552</v>
      </c>
      <c r="M9" s="98" t="s">
        <v>553</v>
      </c>
      <c r="N9" s="96" t="s">
        <v>554</v>
      </c>
      <c r="O9" s="97" t="s">
        <v>555</v>
      </c>
      <c r="P9" s="96" t="s">
        <v>786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301">
        <v>1</v>
      </c>
      <c r="B10" s="300">
        <v>44700</v>
      </c>
      <c r="C10" s="394"/>
      <c r="D10" s="395" t="s">
        <v>75</v>
      </c>
      <c r="E10" s="396" t="s">
        <v>828</v>
      </c>
      <c r="F10" s="301">
        <v>678</v>
      </c>
      <c r="G10" s="301">
        <v>635</v>
      </c>
      <c r="H10" s="301">
        <v>719</v>
      </c>
      <c r="I10" s="397" t="s">
        <v>832</v>
      </c>
      <c r="J10" s="330" t="s">
        <v>1040</v>
      </c>
      <c r="K10" s="330">
        <f t="shared" ref="K10" si="0">H10-F10</f>
        <v>41</v>
      </c>
      <c r="L10" s="331">
        <f t="shared" ref="L10" si="1">(F10*-0.7)/100</f>
        <v>-4.7459999999999996</v>
      </c>
      <c r="M10" s="332">
        <f t="shared" ref="M10" si="2">(K10+L10)/F10</f>
        <v>5.3471976401179941E-2</v>
      </c>
      <c r="N10" s="305" t="s">
        <v>556</v>
      </c>
      <c r="O10" s="325">
        <v>44784</v>
      </c>
      <c r="P10" s="305"/>
      <c r="Q10" s="219"/>
      <c r="R10" s="219" t="s">
        <v>557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4">
        <v>2</v>
      </c>
      <c r="B11" s="350">
        <v>44748</v>
      </c>
      <c r="C11" s="351"/>
      <c r="D11" s="352" t="s">
        <v>465</v>
      </c>
      <c r="E11" s="353" t="s">
        <v>828</v>
      </c>
      <c r="F11" s="324">
        <v>121.4</v>
      </c>
      <c r="G11" s="324">
        <v>113.4</v>
      </c>
      <c r="H11" s="324">
        <v>128.5</v>
      </c>
      <c r="I11" s="354" t="s">
        <v>916</v>
      </c>
      <c r="J11" s="330" t="s">
        <v>971</v>
      </c>
      <c r="K11" s="330">
        <f t="shared" ref="K11:K12" si="3">H11-F11</f>
        <v>7.0999999999999943</v>
      </c>
      <c r="L11" s="331">
        <f t="shared" ref="L11:L12" si="4">(F11*-0.7)/100</f>
        <v>-0.8498</v>
      </c>
      <c r="M11" s="332">
        <f t="shared" ref="M11:M12" si="5">(K11+L11)/F11</f>
        <v>5.1484349258649045E-2</v>
      </c>
      <c r="N11" s="305" t="s">
        <v>556</v>
      </c>
      <c r="O11" s="325">
        <v>44774</v>
      </c>
      <c r="P11" s="305"/>
      <c r="Q11" s="219"/>
      <c r="R11" s="219" t="s">
        <v>557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301">
        <v>3</v>
      </c>
      <c r="B12" s="300">
        <v>44755</v>
      </c>
      <c r="C12" s="394"/>
      <c r="D12" s="395" t="s">
        <v>135</v>
      </c>
      <c r="E12" s="396" t="s">
        <v>828</v>
      </c>
      <c r="F12" s="301">
        <v>68.099999999999994</v>
      </c>
      <c r="G12" s="301">
        <v>64.599999999999994</v>
      </c>
      <c r="H12" s="301">
        <v>72.2</v>
      </c>
      <c r="I12" s="397" t="s">
        <v>1048</v>
      </c>
      <c r="J12" s="330" t="s">
        <v>1068</v>
      </c>
      <c r="K12" s="330">
        <f t="shared" si="3"/>
        <v>4.1000000000000085</v>
      </c>
      <c r="L12" s="331">
        <f t="shared" si="4"/>
        <v>-0.47669999999999996</v>
      </c>
      <c r="M12" s="332">
        <f t="shared" si="5"/>
        <v>5.3205580029368704E-2</v>
      </c>
      <c r="N12" s="305" t="s">
        <v>556</v>
      </c>
      <c r="O12" s="325">
        <v>44789</v>
      </c>
      <c r="P12" s="305"/>
      <c r="Q12" s="219"/>
      <c r="R12" s="219" t="s">
        <v>557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24">
        <v>4</v>
      </c>
      <c r="B13" s="350">
        <v>44768</v>
      </c>
      <c r="C13" s="351"/>
      <c r="D13" s="352" t="s">
        <v>503</v>
      </c>
      <c r="E13" s="353" t="s">
        <v>558</v>
      </c>
      <c r="F13" s="324">
        <v>1030</v>
      </c>
      <c r="G13" s="324">
        <v>970</v>
      </c>
      <c r="H13" s="324">
        <v>1094</v>
      </c>
      <c r="I13" s="354" t="s">
        <v>838</v>
      </c>
      <c r="J13" s="330" t="s">
        <v>1010</v>
      </c>
      <c r="K13" s="330">
        <f t="shared" ref="K13" si="6">H13-F13</f>
        <v>64</v>
      </c>
      <c r="L13" s="331">
        <f t="shared" ref="L13" si="7">(F13*-0.7)/100</f>
        <v>-7.21</v>
      </c>
      <c r="M13" s="332">
        <f t="shared" ref="M13" si="8">(K13+L13)/F13</f>
        <v>5.5135922330097085E-2</v>
      </c>
      <c r="N13" s="305" t="s">
        <v>556</v>
      </c>
      <c r="O13" s="325">
        <v>44778</v>
      </c>
      <c r="P13" s="305"/>
      <c r="Q13" s="219"/>
      <c r="R13" s="219" t="s">
        <v>557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98">
        <v>5</v>
      </c>
      <c r="B14" s="399">
        <v>44770</v>
      </c>
      <c r="C14" s="400"/>
      <c r="D14" s="401" t="s">
        <v>827</v>
      </c>
      <c r="E14" s="402" t="s">
        <v>558</v>
      </c>
      <c r="F14" s="398">
        <v>350</v>
      </c>
      <c r="G14" s="398">
        <v>329</v>
      </c>
      <c r="H14" s="398">
        <v>370</v>
      </c>
      <c r="I14" s="403" t="s">
        <v>957</v>
      </c>
      <c r="J14" s="404" t="s">
        <v>833</v>
      </c>
      <c r="K14" s="404">
        <f t="shared" ref="K14" si="9">H14-F14</f>
        <v>20</v>
      </c>
      <c r="L14" s="405">
        <f t="shared" ref="L14" si="10">(F14*-0.7)/100</f>
        <v>-2.4499999999999997</v>
      </c>
      <c r="M14" s="406">
        <f t="shared" ref="M14" si="11">(K14+L14)/F14</f>
        <v>5.0142857142857142E-2</v>
      </c>
      <c r="N14" s="407" t="s">
        <v>556</v>
      </c>
      <c r="O14" s="408">
        <v>44784</v>
      </c>
      <c r="P14" s="407"/>
      <c r="Q14" s="219"/>
      <c r="R14" s="219" t="s">
        <v>830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9" customFormat="1" ht="13.9" customHeight="1">
      <c r="A15" s="413">
        <v>6</v>
      </c>
      <c r="B15" s="414">
        <v>44785</v>
      </c>
      <c r="C15" s="415"/>
      <c r="D15" s="416" t="s">
        <v>69</v>
      </c>
      <c r="E15" s="417" t="s">
        <v>558</v>
      </c>
      <c r="F15" s="413">
        <v>1905</v>
      </c>
      <c r="G15" s="413">
        <v>1750</v>
      </c>
      <c r="H15" s="413">
        <v>1982.5</v>
      </c>
      <c r="I15" s="418" t="s">
        <v>1053</v>
      </c>
      <c r="J15" s="419" t="s">
        <v>1069</v>
      </c>
      <c r="K15" s="419">
        <f t="shared" ref="K15" si="12">H15-F15</f>
        <v>77.5</v>
      </c>
      <c r="L15" s="420">
        <f t="shared" ref="L15" si="13">(F15*-0.7)/100</f>
        <v>-13.335000000000001</v>
      </c>
      <c r="M15" s="421">
        <f t="shared" ref="M15" si="14">(K15+L15)/F15</f>
        <v>3.3682414698162723E-2</v>
      </c>
      <c r="N15" s="422" t="s">
        <v>556</v>
      </c>
      <c r="O15" s="423">
        <v>44789</v>
      </c>
      <c r="P15" s="422"/>
      <c r="Q15" s="219"/>
      <c r="R15" s="219" t="s">
        <v>557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9" customFormat="1" ht="13.9" customHeight="1">
      <c r="A16" s="224"/>
      <c r="B16" s="221"/>
      <c r="C16" s="409"/>
      <c r="D16" s="410"/>
      <c r="E16" s="411"/>
      <c r="F16" s="224"/>
      <c r="G16" s="224"/>
      <c r="H16" s="224"/>
      <c r="I16" s="412"/>
      <c r="J16" s="255"/>
      <c r="K16" s="255"/>
      <c r="L16" s="256"/>
      <c r="M16" s="257"/>
      <c r="N16" s="255"/>
      <c r="O16" s="278"/>
      <c r="P16" s="255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ht="13.9" customHeight="1">
      <c r="A17" s="312"/>
      <c r="B17" s="309"/>
      <c r="C17" s="320"/>
      <c r="D17" s="321"/>
      <c r="E17" s="322"/>
      <c r="F17" s="312"/>
      <c r="G17" s="312"/>
      <c r="H17" s="312"/>
      <c r="I17" s="323"/>
      <c r="J17" s="313"/>
      <c r="K17" s="313"/>
      <c r="L17" s="314"/>
      <c r="M17" s="315"/>
      <c r="N17" s="313"/>
      <c r="O17" s="316"/>
      <c r="P17" s="314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ht="14.25" customHeight="1">
      <c r="A18" s="99"/>
      <c r="B18" s="100"/>
      <c r="C18" s="101"/>
      <c r="D18" s="102"/>
      <c r="E18" s="103"/>
      <c r="F18" s="103"/>
      <c r="H18" s="103"/>
      <c r="I18" s="104"/>
      <c r="J18" s="105"/>
      <c r="K18" s="105"/>
      <c r="L18" s="106"/>
      <c r="M18" s="107"/>
      <c r="N18" s="108"/>
      <c r="O18" s="109"/>
      <c r="P18" s="110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ht="14.25" customHeight="1">
      <c r="A19" s="99"/>
      <c r="B19" s="100"/>
      <c r="C19" s="101"/>
      <c r="D19" s="102"/>
      <c r="E19" s="103"/>
      <c r="F19" s="103"/>
      <c r="G19" s="99"/>
      <c r="H19" s="103"/>
      <c r="I19" s="104"/>
      <c r="J19" s="105"/>
      <c r="K19" s="105"/>
      <c r="L19" s="106"/>
      <c r="M19" s="107"/>
      <c r="N19" s="108"/>
      <c r="O19" s="109"/>
      <c r="P19" s="110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56" ht="12" customHeight="1">
      <c r="A20" s="111" t="s">
        <v>560</v>
      </c>
      <c r="B20" s="112"/>
      <c r="C20" s="113"/>
      <c r="D20" s="114"/>
      <c r="E20" s="115"/>
      <c r="F20" s="115"/>
      <c r="G20" s="115"/>
      <c r="H20" s="115"/>
      <c r="I20" s="115"/>
      <c r="J20" s="116"/>
      <c r="K20" s="115"/>
      <c r="L20" s="117"/>
      <c r="M20" s="56"/>
      <c r="N20" s="116"/>
      <c r="O20" s="11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56" ht="12" customHeight="1">
      <c r="A21" s="118" t="s">
        <v>561</v>
      </c>
      <c r="B21" s="111"/>
      <c r="C21" s="111"/>
      <c r="D21" s="111"/>
      <c r="E21" s="41"/>
      <c r="F21" s="119" t="s">
        <v>562</v>
      </c>
      <c r="G21" s="6"/>
      <c r="H21" s="6"/>
      <c r="I21" s="6"/>
      <c r="J21" s="120"/>
      <c r="K21" s="121"/>
      <c r="L21" s="121"/>
      <c r="M21" s="122"/>
      <c r="N21" s="1"/>
      <c r="O21" s="123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11" t="s">
        <v>563</v>
      </c>
      <c r="B22" s="111"/>
      <c r="C22" s="111"/>
      <c r="D22" s="111" t="s">
        <v>817</v>
      </c>
      <c r="E22" s="6"/>
      <c r="F22" s="119" t="s">
        <v>564</v>
      </c>
      <c r="G22" s="6"/>
      <c r="H22" s="6"/>
      <c r="I22" s="6"/>
      <c r="J22" s="120"/>
      <c r="K22" s="121"/>
      <c r="L22" s="121"/>
      <c r="M22" s="122"/>
      <c r="N22" s="1"/>
      <c r="O22" s="123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1"/>
      <c r="B23" s="111"/>
      <c r="C23" s="111"/>
      <c r="D23" s="111"/>
      <c r="E23" s="6"/>
      <c r="F23" s="6"/>
      <c r="G23" s="6"/>
      <c r="H23" s="6"/>
      <c r="I23" s="6"/>
      <c r="J23" s="124"/>
      <c r="K23" s="121"/>
      <c r="L23" s="121"/>
      <c r="M23" s="6"/>
      <c r="N23" s="125"/>
      <c r="O23" s="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.75" customHeight="1">
      <c r="A24" s="1"/>
      <c r="B24" s="126" t="s">
        <v>565</v>
      </c>
      <c r="C24" s="126"/>
      <c r="D24" s="126"/>
      <c r="E24" s="126"/>
      <c r="F24" s="127"/>
      <c r="G24" s="6"/>
      <c r="H24" s="6"/>
      <c r="I24" s="128"/>
      <c r="J24" s="129"/>
      <c r="K24" s="130"/>
      <c r="L24" s="129"/>
      <c r="M24" s="6"/>
      <c r="N24" s="1"/>
      <c r="O24" s="1"/>
      <c r="P24" s="1"/>
      <c r="R24" s="56"/>
      <c r="S24" s="1"/>
      <c r="T24" s="1"/>
      <c r="U24" s="1"/>
      <c r="V24" s="1"/>
      <c r="W24" s="1"/>
      <c r="X24" s="1"/>
      <c r="Y24" s="1"/>
      <c r="Z24" s="1"/>
    </row>
    <row r="25" spans="1:56" ht="38.25" customHeight="1">
      <c r="A25" s="95" t="s">
        <v>16</v>
      </c>
      <c r="B25" s="96" t="s">
        <v>533</v>
      </c>
      <c r="C25" s="98"/>
      <c r="D25" s="97" t="s">
        <v>544</v>
      </c>
      <c r="E25" s="96" t="s">
        <v>545</v>
      </c>
      <c r="F25" s="96" t="s">
        <v>546</v>
      </c>
      <c r="G25" s="96" t="s">
        <v>566</v>
      </c>
      <c r="H25" s="96" t="s">
        <v>548</v>
      </c>
      <c r="I25" s="96" t="s">
        <v>549</v>
      </c>
      <c r="J25" s="96" t="s">
        <v>550</v>
      </c>
      <c r="K25" s="96" t="s">
        <v>567</v>
      </c>
      <c r="L25" s="132" t="s">
        <v>552</v>
      </c>
      <c r="M25" s="98" t="s">
        <v>553</v>
      </c>
      <c r="N25" s="95" t="s">
        <v>554</v>
      </c>
      <c r="O25" s="261" t="s">
        <v>555</v>
      </c>
      <c r="P25" s="243"/>
      <c r="Q25" s="1"/>
      <c r="R25" s="258"/>
      <c r="S25" s="258"/>
      <c r="T25" s="258"/>
      <c r="U25" s="252"/>
      <c r="V25" s="252"/>
      <c r="W25" s="252"/>
      <c r="X25" s="252"/>
      <c r="Y25" s="252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s="328" customFormat="1" ht="15" customHeight="1">
      <c r="A26" s="368">
        <v>1</v>
      </c>
      <c r="B26" s="335">
        <v>44771</v>
      </c>
      <c r="C26" s="369"/>
      <c r="D26" s="370" t="s">
        <v>270</v>
      </c>
      <c r="E26" s="301" t="s">
        <v>558</v>
      </c>
      <c r="F26" s="301">
        <v>2305</v>
      </c>
      <c r="G26" s="301">
        <v>2240</v>
      </c>
      <c r="H26" s="301">
        <v>2368</v>
      </c>
      <c r="I26" s="301" t="s">
        <v>970</v>
      </c>
      <c r="J26" s="330" t="s">
        <v>978</v>
      </c>
      <c r="K26" s="330">
        <f t="shared" ref="K26" si="15">H26-F26</f>
        <v>63</v>
      </c>
      <c r="L26" s="331">
        <f t="shared" ref="L26" si="16">(F26*-0.7)/100</f>
        <v>-16.135000000000002</v>
      </c>
      <c r="M26" s="332">
        <f t="shared" ref="M26" si="17">(K26+L26)/F26</f>
        <v>2.0331887201735354E-2</v>
      </c>
      <c r="N26" s="305" t="s">
        <v>556</v>
      </c>
      <c r="O26" s="325">
        <v>44775</v>
      </c>
      <c r="P26" s="243"/>
      <c r="Q26" s="259"/>
      <c r="R26" s="260" t="s">
        <v>557</v>
      </c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317"/>
      <c r="AJ26" s="318"/>
      <c r="AK26" s="327"/>
      <c r="AL26" s="327"/>
    </row>
    <row r="27" spans="1:56" s="328" customFormat="1" ht="15" customHeight="1">
      <c r="A27" s="371">
        <v>2</v>
      </c>
      <c r="B27" s="329">
        <v>44775</v>
      </c>
      <c r="C27" s="372"/>
      <c r="D27" s="373" t="s">
        <v>465</v>
      </c>
      <c r="E27" s="324" t="s">
        <v>558</v>
      </c>
      <c r="F27" s="324">
        <v>128</v>
      </c>
      <c r="G27" s="324">
        <v>123</v>
      </c>
      <c r="H27" s="324">
        <v>131.25</v>
      </c>
      <c r="I27" s="324" t="s">
        <v>977</v>
      </c>
      <c r="J27" s="330" t="s">
        <v>979</v>
      </c>
      <c r="K27" s="330">
        <f t="shared" ref="K27" si="18">H27-F27</f>
        <v>3.25</v>
      </c>
      <c r="L27" s="331">
        <f>(F27*-0.07)/100</f>
        <v>-8.9600000000000013E-2</v>
      </c>
      <c r="M27" s="332">
        <f t="shared" ref="M27" si="19">(K27+L27)/F27</f>
        <v>2.4690625000000001E-2</v>
      </c>
      <c r="N27" s="305" t="s">
        <v>556</v>
      </c>
      <c r="O27" s="325">
        <v>44775</v>
      </c>
      <c r="P27" s="243"/>
      <c r="Q27" s="259"/>
      <c r="R27" s="260" t="s">
        <v>557</v>
      </c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317"/>
      <c r="AJ27" s="318"/>
      <c r="AK27" s="327"/>
      <c r="AL27" s="327"/>
    </row>
    <row r="28" spans="1:56" s="328" customFormat="1" ht="15" customHeight="1">
      <c r="A28" s="378">
        <v>3</v>
      </c>
      <c r="B28" s="336">
        <v>44775</v>
      </c>
      <c r="C28" s="379"/>
      <c r="D28" s="380" t="s">
        <v>981</v>
      </c>
      <c r="E28" s="375" t="s">
        <v>558</v>
      </c>
      <c r="F28" s="375">
        <v>2405</v>
      </c>
      <c r="G28" s="375">
        <v>2330</v>
      </c>
      <c r="H28" s="375">
        <v>2330</v>
      </c>
      <c r="I28" s="375" t="s">
        <v>980</v>
      </c>
      <c r="J28" s="381" t="s">
        <v>994</v>
      </c>
      <c r="K28" s="381">
        <f t="shared" ref="K28:K29" si="20">H28-F28</f>
        <v>-75</v>
      </c>
      <c r="L28" s="382">
        <f>(F28*-0.07)/100</f>
        <v>-1.6835000000000002</v>
      </c>
      <c r="M28" s="383">
        <f t="shared" ref="M28:M29" si="21">(K28+L28)/F28</f>
        <v>-3.1885031185031186E-2</v>
      </c>
      <c r="N28" s="339" t="s">
        <v>568</v>
      </c>
      <c r="O28" s="384">
        <v>44777</v>
      </c>
      <c r="P28" s="243"/>
      <c r="Q28" s="259"/>
      <c r="R28" s="260" t="s">
        <v>830</v>
      </c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317"/>
      <c r="AJ28" s="318"/>
      <c r="AK28" s="327"/>
      <c r="AL28" s="327"/>
    </row>
    <row r="29" spans="1:56" s="328" customFormat="1" ht="15" customHeight="1">
      <c r="A29" s="371">
        <v>4</v>
      </c>
      <c r="B29" s="329">
        <v>44775</v>
      </c>
      <c r="C29" s="372"/>
      <c r="D29" s="373" t="s">
        <v>117</v>
      </c>
      <c r="E29" s="324" t="s">
        <v>558</v>
      </c>
      <c r="F29" s="324">
        <v>536.5</v>
      </c>
      <c r="G29" s="324">
        <v>519</v>
      </c>
      <c r="H29" s="324">
        <v>548</v>
      </c>
      <c r="I29" s="324" t="s">
        <v>982</v>
      </c>
      <c r="J29" s="330" t="s">
        <v>1070</v>
      </c>
      <c r="K29" s="330">
        <f t="shared" si="20"/>
        <v>11.5</v>
      </c>
      <c r="L29" s="331">
        <f t="shared" ref="L29" si="22">(F29*-0.7)/100</f>
        <v>-3.7554999999999996</v>
      </c>
      <c r="M29" s="332">
        <f t="shared" si="21"/>
        <v>1.4435228331780056E-2</v>
      </c>
      <c r="N29" s="305" t="s">
        <v>556</v>
      </c>
      <c r="O29" s="325">
        <v>44789</v>
      </c>
      <c r="P29" s="243"/>
      <c r="Q29" s="259"/>
      <c r="R29" s="260" t="s">
        <v>557</v>
      </c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17"/>
      <c r="AJ29" s="318"/>
      <c r="AK29" s="327"/>
      <c r="AL29" s="327"/>
    </row>
    <row r="30" spans="1:56" s="328" customFormat="1" ht="15" customHeight="1">
      <c r="A30" s="371">
        <v>5</v>
      </c>
      <c r="B30" s="329">
        <v>44778</v>
      </c>
      <c r="C30" s="372"/>
      <c r="D30" s="373" t="s">
        <v>66</v>
      </c>
      <c r="E30" s="324" t="s">
        <v>558</v>
      </c>
      <c r="F30" s="324">
        <v>2145</v>
      </c>
      <c r="G30" s="324">
        <v>2070</v>
      </c>
      <c r="H30" s="324">
        <v>2192.5</v>
      </c>
      <c r="I30" s="324" t="s">
        <v>1007</v>
      </c>
      <c r="J30" s="330" t="s">
        <v>710</v>
      </c>
      <c r="K30" s="330">
        <f t="shared" ref="K30" si="23">H30-F30</f>
        <v>47.5</v>
      </c>
      <c r="L30" s="331">
        <f t="shared" ref="L30" si="24">(F30*-0.7)/100</f>
        <v>-15.015000000000001</v>
      </c>
      <c r="M30" s="332">
        <f t="shared" ref="M30" si="25">(K30+L30)/F30</f>
        <v>1.5144522144522145E-2</v>
      </c>
      <c r="N30" s="305" t="s">
        <v>556</v>
      </c>
      <c r="O30" s="325">
        <v>44785</v>
      </c>
      <c r="P30" s="243"/>
      <c r="Q30" s="259"/>
      <c r="R30" s="260" t="s">
        <v>557</v>
      </c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7"/>
      <c r="AJ30" s="318"/>
      <c r="AK30" s="327"/>
      <c r="AL30" s="327"/>
    </row>
    <row r="31" spans="1:56" s="328" customFormat="1" ht="15" customHeight="1">
      <c r="A31" s="371">
        <v>6</v>
      </c>
      <c r="B31" s="329">
        <v>44781</v>
      </c>
      <c r="C31" s="372"/>
      <c r="D31" s="373" t="s">
        <v>1011</v>
      </c>
      <c r="E31" s="324" t="s">
        <v>558</v>
      </c>
      <c r="F31" s="324">
        <v>825</v>
      </c>
      <c r="G31" s="324">
        <v>799</v>
      </c>
      <c r="H31" s="324">
        <v>834.5</v>
      </c>
      <c r="I31" s="324" t="s">
        <v>1012</v>
      </c>
      <c r="J31" s="330" t="s">
        <v>1013</v>
      </c>
      <c r="K31" s="330">
        <f t="shared" ref="K31:K33" si="26">H31-F31</f>
        <v>9.5</v>
      </c>
      <c r="L31" s="331">
        <f>(F31*-0.07)/100</f>
        <v>-0.57750000000000012</v>
      </c>
      <c r="M31" s="332">
        <f t="shared" ref="M31:M33" si="27">(K31+L31)/F31</f>
        <v>1.0815151515151514E-2</v>
      </c>
      <c r="N31" s="305" t="s">
        <v>556</v>
      </c>
      <c r="O31" s="325">
        <v>44781</v>
      </c>
      <c r="P31" s="243"/>
      <c r="Q31" s="259"/>
      <c r="R31" s="260" t="s">
        <v>557</v>
      </c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7"/>
      <c r="AJ31" s="318"/>
      <c r="AK31" s="327"/>
      <c r="AL31" s="327"/>
    </row>
    <row r="32" spans="1:56" s="328" customFormat="1" ht="15" customHeight="1">
      <c r="A32" s="371">
        <v>7</v>
      </c>
      <c r="B32" s="329">
        <v>44784</v>
      </c>
      <c r="C32" s="372"/>
      <c r="D32" s="373" t="s">
        <v>111</v>
      </c>
      <c r="E32" s="324" t="s">
        <v>558</v>
      </c>
      <c r="F32" s="324">
        <v>465</v>
      </c>
      <c r="G32" s="324">
        <v>452</v>
      </c>
      <c r="H32" s="324">
        <v>477.5</v>
      </c>
      <c r="I32" s="324" t="s">
        <v>1044</v>
      </c>
      <c r="J32" s="330" t="s">
        <v>1051</v>
      </c>
      <c r="K32" s="330">
        <f t="shared" si="26"/>
        <v>12.5</v>
      </c>
      <c r="L32" s="331">
        <f t="shared" ref="L32:L33" si="28">(F32*-0.7)/100</f>
        <v>-3.2549999999999999</v>
      </c>
      <c r="M32" s="332">
        <f t="shared" si="27"/>
        <v>1.9881720430107528E-2</v>
      </c>
      <c r="N32" s="305" t="s">
        <v>556</v>
      </c>
      <c r="O32" s="325">
        <v>44785</v>
      </c>
      <c r="P32" s="243"/>
      <c r="Q32" s="259"/>
      <c r="R32" s="260" t="s">
        <v>557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7"/>
      <c r="AJ32" s="318"/>
      <c r="AK32" s="327"/>
      <c r="AL32" s="327"/>
    </row>
    <row r="33" spans="1:38" s="328" customFormat="1" ht="15" customHeight="1">
      <c r="A33" s="371">
        <v>8</v>
      </c>
      <c r="B33" s="329">
        <v>44785</v>
      </c>
      <c r="C33" s="372"/>
      <c r="D33" s="373" t="s">
        <v>1049</v>
      </c>
      <c r="E33" s="324" t="s">
        <v>558</v>
      </c>
      <c r="F33" s="324">
        <v>948</v>
      </c>
      <c r="G33" s="324">
        <v>920</v>
      </c>
      <c r="H33" s="324">
        <v>974.5</v>
      </c>
      <c r="I33" s="324" t="s">
        <v>1050</v>
      </c>
      <c r="J33" s="330" t="s">
        <v>1073</v>
      </c>
      <c r="K33" s="330">
        <f t="shared" si="26"/>
        <v>26.5</v>
      </c>
      <c r="L33" s="331">
        <f t="shared" si="28"/>
        <v>-6.6359999999999992</v>
      </c>
      <c r="M33" s="332">
        <f t="shared" si="27"/>
        <v>2.0953586497890295E-2</v>
      </c>
      <c r="N33" s="305" t="s">
        <v>556</v>
      </c>
      <c r="O33" s="325">
        <v>44789</v>
      </c>
      <c r="P33" s="243"/>
      <c r="Q33" s="259"/>
      <c r="R33" s="260" t="s">
        <v>830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317"/>
      <c r="AJ33" s="318"/>
      <c r="AK33" s="327"/>
      <c r="AL33" s="327"/>
    </row>
    <row r="34" spans="1:38" s="328" customFormat="1" ht="15" customHeight="1">
      <c r="A34" s="371">
        <v>9</v>
      </c>
      <c r="B34" s="329">
        <v>44785</v>
      </c>
      <c r="C34" s="372"/>
      <c r="D34" s="373" t="s">
        <v>353</v>
      </c>
      <c r="E34" s="324" t="s">
        <v>558</v>
      </c>
      <c r="F34" s="324">
        <v>142.5</v>
      </c>
      <c r="G34" s="324">
        <v>138.5</v>
      </c>
      <c r="H34" s="324">
        <v>146.75</v>
      </c>
      <c r="I34" s="324" t="s">
        <v>1057</v>
      </c>
      <c r="J34" s="330" t="s">
        <v>1070</v>
      </c>
      <c r="K34" s="330">
        <f t="shared" ref="K34" si="29">H34-F34</f>
        <v>4.25</v>
      </c>
      <c r="L34" s="331">
        <f t="shared" ref="L34" si="30">(F34*-0.7)/100</f>
        <v>-0.99750000000000005</v>
      </c>
      <c r="M34" s="332">
        <f t="shared" ref="M34" si="31">(K34+L34)/F34</f>
        <v>2.2824561403508772E-2</v>
      </c>
      <c r="N34" s="305" t="s">
        <v>556</v>
      </c>
      <c r="O34" s="325">
        <v>44789</v>
      </c>
      <c r="P34" s="243"/>
      <c r="Q34" s="259"/>
      <c r="R34" s="260" t="s">
        <v>557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317"/>
      <c r="AJ34" s="318"/>
      <c r="AK34" s="327"/>
      <c r="AL34" s="327"/>
    </row>
    <row r="35" spans="1:38" s="328" customFormat="1" ht="15" customHeight="1">
      <c r="A35" s="308"/>
      <c r="B35" s="326"/>
      <c r="C35" s="310"/>
      <c r="D35" s="311"/>
      <c r="E35" s="363"/>
      <c r="F35" s="363"/>
      <c r="G35" s="363"/>
      <c r="H35" s="363"/>
      <c r="I35" s="363"/>
      <c r="J35" s="255"/>
      <c r="K35" s="255"/>
      <c r="L35" s="256"/>
      <c r="M35" s="257"/>
      <c r="N35" s="255"/>
      <c r="O35" s="221"/>
      <c r="P35" s="243"/>
      <c r="Q35" s="259"/>
      <c r="R35" s="260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317"/>
      <c r="AJ35" s="318"/>
      <c r="AK35" s="327"/>
      <c r="AL35" s="327"/>
    </row>
    <row r="36" spans="1:38" s="319" customFormat="1" ht="15" customHeight="1">
      <c r="A36" s="308"/>
      <c r="B36" s="309"/>
      <c r="C36" s="310"/>
      <c r="D36" s="311"/>
      <c r="E36" s="312"/>
      <c r="F36" s="312"/>
      <c r="G36" s="312"/>
      <c r="H36" s="312"/>
      <c r="I36" s="312"/>
      <c r="J36" s="255"/>
      <c r="K36" s="255"/>
      <c r="L36" s="256"/>
      <c r="M36" s="257"/>
      <c r="N36" s="255"/>
      <c r="O36" s="278"/>
      <c r="P36" s="243"/>
      <c r="Q36" s="259"/>
      <c r="R36" s="260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317"/>
      <c r="AJ36" s="318"/>
      <c r="AK36" s="318"/>
      <c r="AL36" s="318"/>
    </row>
    <row r="37" spans="1:38" ht="15" customHeight="1">
      <c r="A37" s="262"/>
      <c r="B37" s="263"/>
      <c r="C37" s="264"/>
      <c r="D37" s="265"/>
      <c r="E37" s="266"/>
      <c r="F37" s="266"/>
      <c r="G37" s="266"/>
      <c r="H37" s="266"/>
      <c r="I37" s="266"/>
      <c r="J37" s="267"/>
      <c r="K37" s="267"/>
      <c r="L37" s="268"/>
      <c r="M37" s="269"/>
      <c r="N37" s="267"/>
      <c r="O37" s="270"/>
      <c r="P37" s="243"/>
      <c r="Q37" s="259"/>
      <c r="R37" s="260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1"/>
      <c r="AI37" s="1"/>
      <c r="AJ37" s="1"/>
      <c r="AK37" s="1"/>
      <c r="AL37" s="1"/>
    </row>
    <row r="38" spans="1:38" ht="44.25" customHeight="1">
      <c r="A38" s="111" t="s">
        <v>560</v>
      </c>
      <c r="B38" s="133"/>
      <c r="C38" s="133"/>
      <c r="D38" s="1"/>
      <c r="E38" s="6"/>
      <c r="F38" s="6"/>
      <c r="G38" s="6"/>
      <c r="H38" s="6" t="s">
        <v>572</v>
      </c>
      <c r="I38" s="6"/>
      <c r="J38" s="6"/>
      <c r="K38" s="107"/>
      <c r="L38" s="135"/>
      <c r="M38" s="107"/>
      <c r="N38" s="108"/>
      <c r="O38" s="107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254"/>
      <c r="AD38" s="254"/>
      <c r="AE38" s="254"/>
      <c r="AF38" s="254"/>
      <c r="AG38" s="254"/>
      <c r="AH38" s="254"/>
    </row>
    <row r="39" spans="1:38" ht="12.75" customHeight="1">
      <c r="A39" s="118" t="s">
        <v>561</v>
      </c>
      <c r="B39" s="111"/>
      <c r="C39" s="111"/>
      <c r="D39" s="111"/>
      <c r="E39" s="41"/>
      <c r="F39" s="119" t="s">
        <v>562</v>
      </c>
      <c r="G39" s="56"/>
      <c r="H39" s="41"/>
      <c r="I39" s="56"/>
      <c r="J39" s="6"/>
      <c r="K39" s="136"/>
      <c r="L39" s="137"/>
      <c r="M39" s="6"/>
      <c r="N39" s="101"/>
      <c r="O39" s="138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18"/>
      <c r="B40" s="111"/>
      <c r="C40" s="111"/>
      <c r="D40" s="111"/>
      <c r="E40" s="6"/>
      <c r="F40" s="119" t="s">
        <v>564</v>
      </c>
      <c r="G40" s="56"/>
      <c r="H40" s="41"/>
      <c r="I40" s="56"/>
      <c r="J40" s="6"/>
      <c r="K40" s="136"/>
      <c r="L40" s="137"/>
      <c r="M40" s="6"/>
      <c r="N40" s="101"/>
      <c r="O40" s="138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11"/>
      <c r="B41" s="111"/>
      <c r="C41" s="111"/>
      <c r="D41" s="111"/>
      <c r="E41" s="6"/>
      <c r="F41" s="6"/>
      <c r="G41" s="6"/>
      <c r="H41" s="6"/>
      <c r="I41" s="6"/>
      <c r="J41" s="124"/>
      <c r="K41" s="121"/>
      <c r="L41" s="122"/>
      <c r="M41" s="6"/>
      <c r="N41" s="125"/>
      <c r="O41" s="1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139" t="s">
        <v>573</v>
      </c>
      <c r="B42" s="139"/>
      <c r="C42" s="139"/>
      <c r="D42" s="139"/>
      <c r="E42" s="6"/>
      <c r="F42" s="6"/>
      <c r="G42" s="6"/>
      <c r="H42" s="6"/>
      <c r="I42" s="6"/>
      <c r="J42" s="6"/>
      <c r="K42" s="6"/>
      <c r="L42" s="6"/>
      <c r="M42" s="6"/>
      <c r="N42" s="6"/>
      <c r="O42" s="2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38.25" customHeight="1">
      <c r="A43" s="96" t="s">
        <v>16</v>
      </c>
      <c r="B43" s="96" t="s">
        <v>533</v>
      </c>
      <c r="C43" s="96"/>
      <c r="D43" s="97" t="s">
        <v>544</v>
      </c>
      <c r="E43" s="96" t="s">
        <v>545</v>
      </c>
      <c r="F43" s="96" t="s">
        <v>546</v>
      </c>
      <c r="G43" s="96" t="s">
        <v>566</v>
      </c>
      <c r="H43" s="96" t="s">
        <v>548</v>
      </c>
      <c r="I43" s="96" t="s">
        <v>549</v>
      </c>
      <c r="J43" s="95" t="s">
        <v>550</v>
      </c>
      <c r="K43" s="140" t="s">
        <v>574</v>
      </c>
      <c r="L43" s="98" t="s">
        <v>552</v>
      </c>
      <c r="M43" s="140" t="s">
        <v>575</v>
      </c>
      <c r="N43" s="96" t="s">
        <v>576</v>
      </c>
      <c r="O43" s="95" t="s">
        <v>554</v>
      </c>
      <c r="P43" s="97" t="s">
        <v>555</v>
      </c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s="220" customFormat="1" ht="13.15" hidden="1" customHeight="1">
      <c r="A44" s="301">
        <v>1</v>
      </c>
      <c r="B44" s="300">
        <v>44739</v>
      </c>
      <c r="C44" s="302"/>
      <c r="D44" s="303" t="s">
        <v>836</v>
      </c>
      <c r="E44" s="301" t="s">
        <v>558</v>
      </c>
      <c r="F44" s="301">
        <v>2140</v>
      </c>
      <c r="G44" s="301">
        <v>2090</v>
      </c>
      <c r="H44" s="304">
        <v>2170</v>
      </c>
      <c r="I44" s="304" t="s">
        <v>837</v>
      </c>
      <c r="J44" s="305" t="s">
        <v>571</v>
      </c>
      <c r="K44" s="304">
        <f t="shared" ref="K44" si="32">H44-F44</f>
        <v>30</v>
      </c>
      <c r="L44" s="306">
        <f t="shared" ref="L44" si="33">(H44*N44)*0.07%</f>
        <v>379.75000000000006</v>
      </c>
      <c r="M44" s="307">
        <f t="shared" ref="M44" si="34">(K44*N44)-L44</f>
        <v>7120.25</v>
      </c>
      <c r="N44" s="304">
        <v>250</v>
      </c>
      <c r="O44" s="305" t="s">
        <v>556</v>
      </c>
      <c r="P44" s="300">
        <v>44743</v>
      </c>
      <c r="Q44" s="222"/>
      <c r="R44" s="226" t="s">
        <v>557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66"/>
      <c r="AG44" s="263"/>
      <c r="AH44" s="222"/>
      <c r="AI44" s="222"/>
      <c r="AJ44" s="266"/>
      <c r="AK44" s="266"/>
      <c r="AL44" s="266"/>
    </row>
    <row r="45" spans="1:38" s="220" customFormat="1" ht="13.15" hidden="1" customHeight="1">
      <c r="A45" s="301">
        <v>2</v>
      </c>
      <c r="B45" s="300">
        <v>44742</v>
      </c>
      <c r="C45" s="303"/>
      <c r="D45" s="303" t="s">
        <v>872</v>
      </c>
      <c r="E45" s="301" t="s">
        <v>558</v>
      </c>
      <c r="F45" s="301">
        <v>3720</v>
      </c>
      <c r="G45" s="301">
        <v>3620</v>
      </c>
      <c r="H45" s="304">
        <v>3780</v>
      </c>
      <c r="I45" s="304" t="s">
        <v>873</v>
      </c>
      <c r="J45" s="305" t="s">
        <v>764</v>
      </c>
      <c r="K45" s="304">
        <f t="shared" ref="K45" si="35">H45-F45</f>
        <v>60</v>
      </c>
      <c r="L45" s="306">
        <f t="shared" ref="L45" si="36">(H45*N45)*0.07%</f>
        <v>463.05000000000007</v>
      </c>
      <c r="M45" s="307">
        <f t="shared" ref="M45" si="37">(K45*N45)-L45</f>
        <v>10036.950000000001</v>
      </c>
      <c r="N45" s="304">
        <v>175</v>
      </c>
      <c r="O45" s="305" t="s">
        <v>556</v>
      </c>
      <c r="P45" s="300">
        <v>44746</v>
      </c>
      <c r="Q45" s="222"/>
      <c r="R45" s="226" t="s">
        <v>830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66"/>
      <c r="AG45" s="263"/>
      <c r="AH45" s="222"/>
      <c r="AI45" s="222"/>
      <c r="AJ45" s="266"/>
      <c r="AK45" s="266"/>
      <c r="AL45" s="266"/>
    </row>
    <row r="46" spans="1:38" s="220" customFormat="1" ht="13.15" hidden="1" customHeight="1">
      <c r="A46" s="301">
        <v>3</v>
      </c>
      <c r="B46" s="300">
        <v>44742</v>
      </c>
      <c r="C46" s="303"/>
      <c r="D46" s="303" t="s">
        <v>835</v>
      </c>
      <c r="E46" s="301" t="s">
        <v>558</v>
      </c>
      <c r="F46" s="301">
        <v>1488</v>
      </c>
      <c r="G46" s="301">
        <v>1450</v>
      </c>
      <c r="H46" s="304">
        <v>1512</v>
      </c>
      <c r="I46" s="304" t="s">
        <v>874</v>
      </c>
      <c r="J46" s="305" t="s">
        <v>876</v>
      </c>
      <c r="K46" s="304">
        <f t="shared" ref="K46:K47" si="38">H46-F46</f>
        <v>24</v>
      </c>
      <c r="L46" s="306">
        <f t="shared" ref="L46:L47" si="39">(H46*N46)*0.07%</f>
        <v>370.44000000000005</v>
      </c>
      <c r="M46" s="307">
        <f t="shared" ref="M46:M47" si="40">(K46*N46)-L46</f>
        <v>8029.5599999999995</v>
      </c>
      <c r="N46" s="304">
        <v>350</v>
      </c>
      <c r="O46" s="305" t="s">
        <v>556</v>
      </c>
      <c r="P46" s="300">
        <v>44743</v>
      </c>
      <c r="Q46" s="222"/>
      <c r="R46" s="226" t="s">
        <v>557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66"/>
      <c r="AG46" s="263"/>
      <c r="AH46" s="222"/>
      <c r="AI46" s="222"/>
      <c r="AJ46" s="266"/>
      <c r="AK46" s="266"/>
      <c r="AL46" s="266"/>
    </row>
    <row r="47" spans="1:38" s="220" customFormat="1" ht="13.15" hidden="1" customHeight="1">
      <c r="A47" s="301">
        <v>4</v>
      </c>
      <c r="B47" s="300">
        <v>44743</v>
      </c>
      <c r="C47" s="303"/>
      <c r="D47" s="303" t="s">
        <v>879</v>
      </c>
      <c r="E47" s="301" t="s">
        <v>558</v>
      </c>
      <c r="F47" s="301">
        <v>2397.5</v>
      </c>
      <c r="G47" s="301">
        <v>2355</v>
      </c>
      <c r="H47" s="304">
        <v>2437.5</v>
      </c>
      <c r="I47" s="304" t="s">
        <v>875</v>
      </c>
      <c r="J47" s="305" t="s">
        <v>599</v>
      </c>
      <c r="K47" s="304">
        <f t="shared" si="38"/>
        <v>40</v>
      </c>
      <c r="L47" s="306">
        <f t="shared" si="39"/>
        <v>469.21875000000006</v>
      </c>
      <c r="M47" s="307">
        <f t="shared" si="40"/>
        <v>10530.78125</v>
      </c>
      <c r="N47" s="304">
        <v>275</v>
      </c>
      <c r="O47" s="305" t="s">
        <v>556</v>
      </c>
      <c r="P47" s="300">
        <v>44746</v>
      </c>
      <c r="Q47" s="222"/>
      <c r="R47" s="226" t="s">
        <v>830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66"/>
      <c r="AG47" s="263"/>
      <c r="AH47" s="222"/>
      <c r="AI47" s="222"/>
      <c r="AJ47" s="266"/>
      <c r="AK47" s="266"/>
      <c r="AL47" s="266"/>
    </row>
    <row r="48" spans="1:38" s="220" customFormat="1" ht="13.15" hidden="1" customHeight="1">
      <c r="A48" s="301">
        <v>5</v>
      </c>
      <c r="B48" s="300">
        <v>44747</v>
      </c>
      <c r="C48" s="303"/>
      <c r="D48" s="303" t="s">
        <v>881</v>
      </c>
      <c r="E48" s="301" t="s">
        <v>558</v>
      </c>
      <c r="F48" s="301">
        <v>653</v>
      </c>
      <c r="G48" s="301">
        <v>642</v>
      </c>
      <c r="H48" s="304">
        <v>663.5</v>
      </c>
      <c r="I48" s="304" t="s">
        <v>882</v>
      </c>
      <c r="J48" s="305" t="s">
        <v>887</v>
      </c>
      <c r="K48" s="304">
        <f t="shared" ref="K48:K50" si="41">H48-F48</f>
        <v>10.5</v>
      </c>
      <c r="L48" s="306">
        <f t="shared" ref="L48:L50" si="42">(H48*N48)*0.07%</f>
        <v>557.34</v>
      </c>
      <c r="M48" s="307">
        <f t="shared" ref="M48:M50" si="43">(K48*N48)-L48</f>
        <v>12042.66</v>
      </c>
      <c r="N48" s="304">
        <v>1200</v>
      </c>
      <c r="O48" s="305" t="s">
        <v>556</v>
      </c>
      <c r="P48" s="300">
        <v>44749</v>
      </c>
      <c r="Q48" s="222"/>
      <c r="R48" s="226" t="s">
        <v>557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6"/>
      <c r="AG48" s="263"/>
      <c r="AH48" s="222"/>
      <c r="AI48" s="222"/>
      <c r="AJ48" s="266"/>
      <c r="AK48" s="266"/>
      <c r="AL48" s="266"/>
    </row>
    <row r="49" spans="1:38" s="220" customFormat="1" ht="13.15" hidden="1" customHeight="1">
      <c r="A49" s="301">
        <v>6</v>
      </c>
      <c r="B49" s="300">
        <v>44748</v>
      </c>
      <c r="C49" s="303"/>
      <c r="D49" s="303" t="s">
        <v>883</v>
      </c>
      <c r="E49" s="301" t="s">
        <v>558</v>
      </c>
      <c r="F49" s="301">
        <v>1361.5</v>
      </c>
      <c r="G49" s="301">
        <v>1335</v>
      </c>
      <c r="H49" s="304">
        <v>1384</v>
      </c>
      <c r="I49" s="304" t="s">
        <v>884</v>
      </c>
      <c r="J49" s="305" t="s">
        <v>888</v>
      </c>
      <c r="K49" s="304">
        <f t="shared" si="41"/>
        <v>22.5</v>
      </c>
      <c r="L49" s="306">
        <f t="shared" si="42"/>
        <v>460.18000000000006</v>
      </c>
      <c r="M49" s="307">
        <f t="shared" si="43"/>
        <v>10227.32</v>
      </c>
      <c r="N49" s="304">
        <v>475</v>
      </c>
      <c r="O49" s="305" t="s">
        <v>556</v>
      </c>
      <c r="P49" s="300">
        <v>44749</v>
      </c>
      <c r="Q49" s="222"/>
      <c r="R49" s="226" t="s">
        <v>830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6"/>
      <c r="AG49" s="263"/>
      <c r="AH49" s="222"/>
      <c r="AI49" s="222"/>
      <c r="AJ49" s="266"/>
      <c r="AK49" s="266"/>
      <c r="AL49" s="266"/>
    </row>
    <row r="50" spans="1:38" s="220" customFormat="1" ht="13.15" hidden="1" customHeight="1">
      <c r="A50" s="301">
        <v>7</v>
      </c>
      <c r="B50" s="300">
        <v>44748</v>
      </c>
      <c r="C50" s="303"/>
      <c r="D50" s="303" t="s">
        <v>885</v>
      </c>
      <c r="E50" s="301" t="s">
        <v>558</v>
      </c>
      <c r="F50" s="301">
        <v>576</v>
      </c>
      <c r="G50" s="301">
        <v>562</v>
      </c>
      <c r="H50" s="304">
        <v>587</v>
      </c>
      <c r="I50" s="304" t="s">
        <v>886</v>
      </c>
      <c r="J50" s="305" t="s">
        <v>889</v>
      </c>
      <c r="K50" s="304">
        <f t="shared" si="41"/>
        <v>11</v>
      </c>
      <c r="L50" s="306">
        <f t="shared" si="42"/>
        <v>359.53750000000008</v>
      </c>
      <c r="M50" s="307">
        <f t="shared" si="43"/>
        <v>9265.4624999999996</v>
      </c>
      <c r="N50" s="304">
        <v>875</v>
      </c>
      <c r="O50" s="305" t="s">
        <v>556</v>
      </c>
      <c r="P50" s="300">
        <v>44749</v>
      </c>
      <c r="Q50" s="222"/>
      <c r="R50" s="226" t="s">
        <v>557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6"/>
      <c r="AG50" s="263"/>
      <c r="AH50" s="222"/>
      <c r="AI50" s="222"/>
      <c r="AJ50" s="266"/>
      <c r="AK50" s="266"/>
      <c r="AL50" s="266"/>
    </row>
    <row r="51" spans="1:38" s="220" customFormat="1" ht="13.15" hidden="1" customHeight="1">
      <c r="A51" s="301">
        <v>8</v>
      </c>
      <c r="B51" s="300">
        <v>44749</v>
      </c>
      <c r="C51" s="303"/>
      <c r="D51" s="303" t="s">
        <v>891</v>
      </c>
      <c r="E51" s="301" t="s">
        <v>558</v>
      </c>
      <c r="F51" s="301">
        <v>743.5</v>
      </c>
      <c r="G51" s="301">
        <v>734.5</v>
      </c>
      <c r="H51" s="304">
        <v>751.5</v>
      </c>
      <c r="I51" s="304" t="s">
        <v>890</v>
      </c>
      <c r="J51" s="305" t="s">
        <v>892</v>
      </c>
      <c r="K51" s="304">
        <f t="shared" ref="K51:K53" si="44">H51-F51</f>
        <v>8</v>
      </c>
      <c r="L51" s="306">
        <f t="shared" ref="L51:L53" si="45">(H51*N51)*0.07%</f>
        <v>723.31875000000014</v>
      </c>
      <c r="M51" s="307">
        <f t="shared" ref="M51:M53" si="46">(K51*N51)-L51</f>
        <v>10276.68125</v>
      </c>
      <c r="N51" s="304">
        <v>1375</v>
      </c>
      <c r="O51" s="305" t="s">
        <v>556</v>
      </c>
      <c r="P51" s="300">
        <v>44750</v>
      </c>
      <c r="Q51" s="222"/>
      <c r="R51" s="226" t="s">
        <v>557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6"/>
      <c r="AG51" s="263"/>
      <c r="AH51" s="222"/>
      <c r="AI51" s="222"/>
      <c r="AJ51" s="266"/>
      <c r="AK51" s="266"/>
      <c r="AL51" s="266"/>
    </row>
    <row r="52" spans="1:38" s="220" customFormat="1" ht="13.15" hidden="1" customHeight="1">
      <c r="A52" s="301">
        <v>9</v>
      </c>
      <c r="B52" s="300">
        <v>44750</v>
      </c>
      <c r="C52" s="303"/>
      <c r="D52" s="303" t="s">
        <v>894</v>
      </c>
      <c r="E52" s="301" t="s">
        <v>558</v>
      </c>
      <c r="F52" s="301">
        <v>2755</v>
      </c>
      <c r="G52" s="301">
        <v>2710</v>
      </c>
      <c r="H52" s="304">
        <v>2797.5</v>
      </c>
      <c r="I52" s="304" t="s">
        <v>895</v>
      </c>
      <c r="J52" s="305" t="s">
        <v>899</v>
      </c>
      <c r="K52" s="304">
        <f t="shared" si="44"/>
        <v>42.5</v>
      </c>
      <c r="L52" s="306">
        <f t="shared" si="45"/>
        <v>489.56250000000006</v>
      </c>
      <c r="M52" s="307">
        <f t="shared" si="46"/>
        <v>10135.4375</v>
      </c>
      <c r="N52" s="304">
        <v>250</v>
      </c>
      <c r="O52" s="305" t="s">
        <v>556</v>
      </c>
      <c r="P52" s="300">
        <v>44753</v>
      </c>
      <c r="Q52" s="222"/>
      <c r="R52" s="226" t="s">
        <v>830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6"/>
      <c r="AG52" s="263"/>
      <c r="AH52" s="222"/>
      <c r="AI52" s="222"/>
      <c r="AJ52" s="266"/>
      <c r="AK52" s="266"/>
      <c r="AL52" s="266"/>
    </row>
    <row r="53" spans="1:38" s="220" customFormat="1" ht="13.15" hidden="1" customHeight="1">
      <c r="A53" s="301">
        <v>10</v>
      </c>
      <c r="B53" s="329">
        <v>44753</v>
      </c>
      <c r="C53" s="303"/>
      <c r="D53" s="303" t="s">
        <v>836</v>
      </c>
      <c r="E53" s="301" t="s">
        <v>558</v>
      </c>
      <c r="F53" s="301">
        <v>2235</v>
      </c>
      <c r="G53" s="301">
        <v>2190</v>
      </c>
      <c r="H53" s="304">
        <v>2280</v>
      </c>
      <c r="I53" s="304" t="s">
        <v>896</v>
      </c>
      <c r="J53" s="305" t="s">
        <v>913</v>
      </c>
      <c r="K53" s="304">
        <f t="shared" si="44"/>
        <v>45</v>
      </c>
      <c r="L53" s="306">
        <f t="shared" si="45"/>
        <v>399.00000000000006</v>
      </c>
      <c r="M53" s="307">
        <f t="shared" si="46"/>
        <v>10851</v>
      </c>
      <c r="N53" s="304">
        <v>250</v>
      </c>
      <c r="O53" s="305" t="s">
        <v>556</v>
      </c>
      <c r="P53" s="300">
        <v>44755</v>
      </c>
      <c r="Q53" s="222"/>
      <c r="R53" s="226" t="s">
        <v>830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6"/>
      <c r="AG53" s="263"/>
      <c r="AH53" s="222"/>
      <c r="AI53" s="222"/>
      <c r="AJ53" s="266"/>
      <c r="AK53" s="266"/>
      <c r="AL53" s="266"/>
    </row>
    <row r="54" spans="1:38" s="220" customFormat="1" ht="13.15" hidden="1" customHeight="1">
      <c r="A54" s="301">
        <v>11</v>
      </c>
      <c r="B54" s="329">
        <v>44753</v>
      </c>
      <c r="C54" s="303"/>
      <c r="D54" s="303" t="s">
        <v>897</v>
      </c>
      <c r="E54" s="301" t="s">
        <v>558</v>
      </c>
      <c r="F54" s="301">
        <v>16110</v>
      </c>
      <c r="G54" s="301">
        <v>15970</v>
      </c>
      <c r="H54" s="304">
        <v>16210</v>
      </c>
      <c r="I54" s="304" t="s">
        <v>898</v>
      </c>
      <c r="J54" s="305" t="s">
        <v>819</v>
      </c>
      <c r="K54" s="304">
        <f t="shared" ref="K54" si="47">H54-F54</f>
        <v>100</v>
      </c>
      <c r="L54" s="306">
        <f t="shared" ref="L54" si="48">(H54*N54)*0.07%</f>
        <v>567.35000000000014</v>
      </c>
      <c r="M54" s="307">
        <f t="shared" ref="M54" si="49">(K54*N54)-L54</f>
        <v>4432.6499999999996</v>
      </c>
      <c r="N54" s="304">
        <v>50</v>
      </c>
      <c r="O54" s="305" t="s">
        <v>556</v>
      </c>
      <c r="P54" s="300">
        <v>44753</v>
      </c>
      <c r="Q54" s="222"/>
      <c r="R54" s="226" t="s">
        <v>557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6"/>
      <c r="AG54" s="263"/>
      <c r="AH54" s="222"/>
      <c r="AI54" s="222"/>
      <c r="AJ54" s="266"/>
      <c r="AK54" s="266"/>
      <c r="AL54" s="266"/>
    </row>
    <row r="55" spans="1:38" s="220" customFormat="1" ht="13.15" hidden="1" customHeight="1">
      <c r="A55" s="355">
        <v>12</v>
      </c>
      <c r="B55" s="336">
        <v>44753</v>
      </c>
      <c r="C55" s="356"/>
      <c r="D55" s="356" t="s">
        <v>900</v>
      </c>
      <c r="E55" s="355" t="s">
        <v>558</v>
      </c>
      <c r="F55" s="355">
        <v>579.5</v>
      </c>
      <c r="G55" s="355">
        <v>569</v>
      </c>
      <c r="H55" s="340">
        <v>569</v>
      </c>
      <c r="I55" s="340" t="s">
        <v>901</v>
      </c>
      <c r="J55" s="339" t="s">
        <v>907</v>
      </c>
      <c r="K55" s="340">
        <f t="shared" ref="K55:K56" si="50">H55-F55</f>
        <v>-10.5</v>
      </c>
      <c r="L55" s="341">
        <f t="shared" ref="L55:L56" si="51">(H55*N55)*0.07%</f>
        <v>537.70500000000004</v>
      </c>
      <c r="M55" s="342">
        <f t="shared" ref="M55:M56" si="52">(K55*N55)-L55</f>
        <v>-14712.705</v>
      </c>
      <c r="N55" s="340">
        <v>1350</v>
      </c>
      <c r="O55" s="339" t="s">
        <v>568</v>
      </c>
      <c r="P55" s="343">
        <v>44754</v>
      </c>
      <c r="Q55" s="222"/>
      <c r="R55" s="226" t="s">
        <v>830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6"/>
      <c r="AG55" s="263"/>
      <c r="AH55" s="222"/>
      <c r="AI55" s="222"/>
      <c r="AJ55" s="266"/>
      <c r="AK55" s="266"/>
      <c r="AL55" s="266"/>
    </row>
    <row r="56" spans="1:38" s="220" customFormat="1" ht="13.15" hidden="1" customHeight="1">
      <c r="A56" s="357">
        <v>13</v>
      </c>
      <c r="B56" s="358">
        <v>44754</v>
      </c>
      <c r="C56" s="359"/>
      <c r="D56" s="359" t="s">
        <v>904</v>
      </c>
      <c r="E56" s="357" t="s">
        <v>558</v>
      </c>
      <c r="F56" s="357">
        <v>16100</v>
      </c>
      <c r="G56" s="357">
        <v>15970</v>
      </c>
      <c r="H56" s="346">
        <v>16115</v>
      </c>
      <c r="I56" s="346" t="s">
        <v>898</v>
      </c>
      <c r="J56" s="345" t="s">
        <v>912</v>
      </c>
      <c r="K56" s="346">
        <f t="shared" si="50"/>
        <v>15</v>
      </c>
      <c r="L56" s="347">
        <f t="shared" si="51"/>
        <v>564.02500000000009</v>
      </c>
      <c r="M56" s="348">
        <f t="shared" si="52"/>
        <v>185.97499999999991</v>
      </c>
      <c r="N56" s="346">
        <v>50</v>
      </c>
      <c r="O56" s="345" t="s">
        <v>677</v>
      </c>
      <c r="P56" s="349">
        <v>44755</v>
      </c>
      <c r="Q56" s="222"/>
      <c r="R56" s="226" t="s">
        <v>557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6"/>
      <c r="AG56" s="263"/>
      <c r="AH56" s="222"/>
      <c r="AI56" s="222"/>
      <c r="AJ56" s="266"/>
      <c r="AK56" s="266"/>
      <c r="AL56" s="266"/>
    </row>
    <row r="57" spans="1:38" s="220" customFormat="1" ht="13.15" hidden="1" customHeight="1">
      <c r="A57" s="355">
        <v>14</v>
      </c>
      <c r="B57" s="336">
        <v>44754</v>
      </c>
      <c r="C57" s="356"/>
      <c r="D57" s="356" t="s">
        <v>905</v>
      </c>
      <c r="E57" s="355" t="s">
        <v>558</v>
      </c>
      <c r="F57" s="355">
        <v>645</v>
      </c>
      <c r="G57" s="355">
        <v>632</v>
      </c>
      <c r="H57" s="340">
        <v>632</v>
      </c>
      <c r="I57" s="340" t="s">
        <v>906</v>
      </c>
      <c r="J57" s="339" t="s">
        <v>908</v>
      </c>
      <c r="K57" s="340">
        <f t="shared" ref="K57" si="53">H57-F57</f>
        <v>-13</v>
      </c>
      <c r="L57" s="341">
        <f t="shared" ref="L57:L59" si="54">(H57*N57)*0.07%</f>
        <v>442.40000000000009</v>
      </c>
      <c r="M57" s="342">
        <f t="shared" ref="M57:M59" si="55">(K57*N57)-L57</f>
        <v>-13442.4</v>
      </c>
      <c r="N57" s="340">
        <v>1000</v>
      </c>
      <c r="O57" s="339" t="s">
        <v>568</v>
      </c>
      <c r="P57" s="343">
        <v>44754</v>
      </c>
      <c r="Q57" s="222"/>
      <c r="R57" s="226" t="s">
        <v>830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6"/>
      <c r="AG57" s="263"/>
      <c r="AH57" s="222"/>
      <c r="AI57" s="222"/>
      <c r="AJ57" s="266"/>
      <c r="AK57" s="266"/>
      <c r="AL57" s="266"/>
    </row>
    <row r="58" spans="1:38" s="220" customFormat="1" ht="13.15" hidden="1" customHeight="1">
      <c r="A58" s="301">
        <v>15</v>
      </c>
      <c r="B58" s="329">
        <v>44755</v>
      </c>
      <c r="C58" s="303"/>
      <c r="D58" s="303" t="s">
        <v>909</v>
      </c>
      <c r="E58" s="301" t="s">
        <v>893</v>
      </c>
      <c r="F58" s="301">
        <v>35330</v>
      </c>
      <c r="G58" s="301">
        <v>35640</v>
      </c>
      <c r="H58" s="304">
        <v>35140</v>
      </c>
      <c r="I58" s="304" t="s">
        <v>910</v>
      </c>
      <c r="J58" s="305" t="s">
        <v>911</v>
      </c>
      <c r="K58" s="304">
        <f>F58-H58</f>
        <v>190</v>
      </c>
      <c r="L58" s="306">
        <f t="shared" si="54"/>
        <v>614.95000000000005</v>
      </c>
      <c r="M58" s="307">
        <f t="shared" si="55"/>
        <v>4135.05</v>
      </c>
      <c r="N58" s="304">
        <v>25</v>
      </c>
      <c r="O58" s="305" t="s">
        <v>556</v>
      </c>
      <c r="P58" s="300">
        <v>44755</v>
      </c>
      <c r="Q58" s="222"/>
      <c r="R58" s="226" t="s">
        <v>557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6"/>
      <c r="AG58" s="263"/>
      <c r="AH58" s="222"/>
      <c r="AI58" s="222"/>
      <c r="AJ58" s="266"/>
      <c r="AK58" s="266"/>
      <c r="AL58" s="266"/>
    </row>
    <row r="59" spans="1:38" s="220" customFormat="1" ht="13.15" hidden="1" customHeight="1">
      <c r="A59" s="301">
        <v>16</v>
      </c>
      <c r="B59" s="300">
        <v>44756</v>
      </c>
      <c r="C59" s="303"/>
      <c r="D59" s="303" t="s">
        <v>879</v>
      </c>
      <c r="E59" s="301" t="s">
        <v>558</v>
      </c>
      <c r="F59" s="301">
        <v>2647.5</v>
      </c>
      <c r="G59" s="301">
        <v>2600</v>
      </c>
      <c r="H59" s="304">
        <v>2681</v>
      </c>
      <c r="I59" s="304" t="s">
        <v>914</v>
      </c>
      <c r="J59" s="305" t="s">
        <v>926</v>
      </c>
      <c r="K59" s="304">
        <f t="shared" ref="K59" si="56">H59-F59</f>
        <v>33.5</v>
      </c>
      <c r="L59" s="306">
        <f t="shared" si="54"/>
        <v>516.09250000000009</v>
      </c>
      <c r="M59" s="307">
        <f t="shared" si="55"/>
        <v>8696.4074999999993</v>
      </c>
      <c r="N59" s="304">
        <v>275</v>
      </c>
      <c r="O59" s="305" t="s">
        <v>556</v>
      </c>
      <c r="P59" s="300">
        <v>44757</v>
      </c>
      <c r="Q59" s="222"/>
      <c r="R59" s="226" t="s">
        <v>830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6"/>
      <c r="AG59" s="263"/>
      <c r="AH59" s="222"/>
      <c r="AI59" s="222"/>
      <c r="AJ59" s="266"/>
      <c r="AK59" s="266"/>
      <c r="AL59" s="266"/>
    </row>
    <row r="60" spans="1:38" s="220" customFormat="1" ht="13.15" hidden="1" customHeight="1">
      <c r="A60" s="301">
        <v>17</v>
      </c>
      <c r="B60" s="300">
        <v>44756</v>
      </c>
      <c r="C60" s="303"/>
      <c r="D60" s="303" t="s">
        <v>885</v>
      </c>
      <c r="E60" s="301" t="s">
        <v>558</v>
      </c>
      <c r="F60" s="301">
        <v>579.5</v>
      </c>
      <c r="G60" s="301">
        <v>565</v>
      </c>
      <c r="H60" s="304">
        <v>588.5</v>
      </c>
      <c r="I60" s="304" t="s">
        <v>915</v>
      </c>
      <c r="J60" s="305" t="s">
        <v>763</v>
      </c>
      <c r="K60" s="304">
        <f t="shared" ref="K60:K61" si="57">H60-F60</f>
        <v>9</v>
      </c>
      <c r="L60" s="306">
        <f t="shared" ref="L60:L61" si="58">(H60*N60)*0.07%</f>
        <v>360.45625000000007</v>
      </c>
      <c r="M60" s="307">
        <f t="shared" ref="M60:M61" si="59">(K60*N60)-L60</f>
        <v>7514.5437499999998</v>
      </c>
      <c r="N60" s="304">
        <v>875</v>
      </c>
      <c r="O60" s="305" t="s">
        <v>556</v>
      </c>
      <c r="P60" s="300">
        <v>44757</v>
      </c>
      <c r="Q60" s="222"/>
      <c r="R60" s="226" t="s">
        <v>830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hidden="1" customHeight="1">
      <c r="A61" s="301">
        <v>18</v>
      </c>
      <c r="B61" s="300">
        <v>44757</v>
      </c>
      <c r="C61" s="303"/>
      <c r="D61" s="303" t="s">
        <v>917</v>
      </c>
      <c r="E61" s="301" t="s">
        <v>558</v>
      </c>
      <c r="F61" s="301">
        <v>675</v>
      </c>
      <c r="G61" s="301">
        <v>661</v>
      </c>
      <c r="H61" s="304">
        <v>684</v>
      </c>
      <c r="I61" s="304" t="s">
        <v>918</v>
      </c>
      <c r="J61" s="305" t="s">
        <v>925</v>
      </c>
      <c r="K61" s="304">
        <f t="shared" si="57"/>
        <v>9</v>
      </c>
      <c r="L61" s="306">
        <f t="shared" si="58"/>
        <v>478.80000000000007</v>
      </c>
      <c r="M61" s="307">
        <f t="shared" si="59"/>
        <v>8521.2000000000007</v>
      </c>
      <c r="N61" s="304">
        <v>1000</v>
      </c>
      <c r="O61" s="305" t="s">
        <v>556</v>
      </c>
      <c r="P61" s="300">
        <v>44757</v>
      </c>
      <c r="Q61" s="222"/>
      <c r="R61" s="226" t="s">
        <v>830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hidden="1" customHeight="1">
      <c r="A62" s="301">
        <v>19</v>
      </c>
      <c r="B62" s="300">
        <v>44757</v>
      </c>
      <c r="C62" s="303"/>
      <c r="D62" s="303" t="s">
        <v>919</v>
      </c>
      <c r="E62" s="301" t="s">
        <v>558</v>
      </c>
      <c r="F62" s="301">
        <v>956</v>
      </c>
      <c r="G62" s="304">
        <v>935</v>
      </c>
      <c r="H62" s="304">
        <v>972</v>
      </c>
      <c r="I62" s="304" t="s">
        <v>920</v>
      </c>
      <c r="J62" s="305" t="s">
        <v>880</v>
      </c>
      <c r="K62" s="304">
        <f t="shared" ref="K62:K64" si="60">H62-F62</f>
        <v>16</v>
      </c>
      <c r="L62" s="306">
        <f t="shared" ref="L62:L64" si="61">(H62*N62)*0.07%</f>
        <v>442.26000000000005</v>
      </c>
      <c r="M62" s="307">
        <f t="shared" ref="M62:M64" si="62">(K62*N62)-L62</f>
        <v>9957.74</v>
      </c>
      <c r="N62" s="304">
        <v>650</v>
      </c>
      <c r="O62" s="305" t="s">
        <v>556</v>
      </c>
      <c r="P62" s="300">
        <v>44760</v>
      </c>
      <c r="Q62" s="222"/>
      <c r="R62" s="226" t="s">
        <v>557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hidden="1" customHeight="1">
      <c r="A63" s="301">
        <v>20</v>
      </c>
      <c r="B63" s="300">
        <v>44757</v>
      </c>
      <c r="C63" s="303"/>
      <c r="D63" s="303" t="s">
        <v>921</v>
      </c>
      <c r="E63" s="301" t="s">
        <v>558</v>
      </c>
      <c r="F63" s="301">
        <v>1892.5</v>
      </c>
      <c r="G63" s="301">
        <v>1850</v>
      </c>
      <c r="H63" s="304">
        <v>1923</v>
      </c>
      <c r="I63" s="304" t="s">
        <v>922</v>
      </c>
      <c r="J63" s="305" t="s">
        <v>933</v>
      </c>
      <c r="K63" s="304">
        <f t="shared" si="60"/>
        <v>30.5</v>
      </c>
      <c r="L63" s="306">
        <f t="shared" si="61"/>
        <v>403.83000000000004</v>
      </c>
      <c r="M63" s="307">
        <f t="shared" si="62"/>
        <v>8746.17</v>
      </c>
      <c r="N63" s="304">
        <v>300</v>
      </c>
      <c r="O63" s="305" t="s">
        <v>556</v>
      </c>
      <c r="P63" s="300">
        <v>44760</v>
      </c>
      <c r="Q63" s="222"/>
      <c r="R63" s="226" t="s">
        <v>830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hidden="1" customHeight="1">
      <c r="A64" s="301">
        <v>21</v>
      </c>
      <c r="B64" s="300">
        <v>44757</v>
      </c>
      <c r="C64" s="303"/>
      <c r="D64" s="303" t="s">
        <v>923</v>
      </c>
      <c r="E64" s="301" t="s">
        <v>558</v>
      </c>
      <c r="F64" s="301">
        <v>391.5</v>
      </c>
      <c r="G64" s="301">
        <v>382</v>
      </c>
      <c r="H64" s="304">
        <v>399</v>
      </c>
      <c r="I64" s="304" t="s">
        <v>924</v>
      </c>
      <c r="J64" s="305" t="s">
        <v>936</v>
      </c>
      <c r="K64" s="304">
        <f t="shared" si="60"/>
        <v>7.5</v>
      </c>
      <c r="L64" s="306">
        <f t="shared" si="61"/>
        <v>418.95000000000005</v>
      </c>
      <c r="M64" s="307">
        <f t="shared" si="62"/>
        <v>10831.05</v>
      </c>
      <c r="N64" s="304">
        <v>1500</v>
      </c>
      <c r="O64" s="305" t="s">
        <v>556</v>
      </c>
      <c r="P64" s="300">
        <v>44761</v>
      </c>
      <c r="Q64" s="222"/>
      <c r="R64" s="226" t="s">
        <v>830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hidden="1" customHeight="1">
      <c r="A65" s="355">
        <v>22</v>
      </c>
      <c r="B65" s="343">
        <v>44760</v>
      </c>
      <c r="C65" s="356"/>
      <c r="D65" s="356" t="s">
        <v>927</v>
      </c>
      <c r="E65" s="355" t="s">
        <v>893</v>
      </c>
      <c r="F65" s="355">
        <v>1980</v>
      </c>
      <c r="G65" s="355">
        <v>2030</v>
      </c>
      <c r="H65" s="340">
        <v>2030</v>
      </c>
      <c r="I65" s="340" t="s">
        <v>928</v>
      </c>
      <c r="J65" s="339" t="s">
        <v>935</v>
      </c>
      <c r="K65" s="340">
        <f>F65-H65</f>
        <v>-50</v>
      </c>
      <c r="L65" s="341">
        <f t="shared" ref="L65" si="63">(H65*N65)*0.07%</f>
        <v>355.25000000000006</v>
      </c>
      <c r="M65" s="342">
        <f t="shared" ref="M65" si="64">(K65*N65)-L65</f>
        <v>-12855.25</v>
      </c>
      <c r="N65" s="340">
        <v>250</v>
      </c>
      <c r="O65" s="339" t="s">
        <v>568</v>
      </c>
      <c r="P65" s="343">
        <v>44761</v>
      </c>
      <c r="Q65" s="222"/>
      <c r="R65" s="226" t="s">
        <v>830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hidden="1" customHeight="1">
      <c r="A66" s="301">
        <v>23</v>
      </c>
      <c r="B66" s="300">
        <v>44760</v>
      </c>
      <c r="C66" s="303"/>
      <c r="D66" s="303" t="s">
        <v>917</v>
      </c>
      <c r="E66" s="301" t="s">
        <v>558</v>
      </c>
      <c r="F66" s="301">
        <v>673</v>
      </c>
      <c r="G66" s="301">
        <v>658</v>
      </c>
      <c r="H66" s="304">
        <v>681</v>
      </c>
      <c r="I66" s="304" t="s">
        <v>918</v>
      </c>
      <c r="J66" s="305" t="s">
        <v>892</v>
      </c>
      <c r="K66" s="304">
        <f t="shared" ref="K66" si="65">H66-F66</f>
        <v>8</v>
      </c>
      <c r="L66" s="306">
        <f t="shared" ref="L66" si="66">(H66*N66)*0.07%</f>
        <v>476.70000000000005</v>
      </c>
      <c r="M66" s="307">
        <f t="shared" ref="M66" si="67">(K66*N66)-L66</f>
        <v>7523.3</v>
      </c>
      <c r="N66" s="304">
        <v>1000</v>
      </c>
      <c r="O66" s="305" t="s">
        <v>556</v>
      </c>
      <c r="P66" s="300">
        <v>44761</v>
      </c>
      <c r="Q66" s="222"/>
      <c r="R66" s="226" t="s">
        <v>830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hidden="1" customHeight="1">
      <c r="A67" s="301">
        <v>24</v>
      </c>
      <c r="B67" s="300">
        <v>44760</v>
      </c>
      <c r="C67" s="303"/>
      <c r="D67" s="303" t="s">
        <v>929</v>
      </c>
      <c r="E67" s="301" t="s">
        <v>558</v>
      </c>
      <c r="F67" s="301">
        <v>6060</v>
      </c>
      <c r="G67" s="301">
        <v>5950</v>
      </c>
      <c r="H67" s="304">
        <v>6145</v>
      </c>
      <c r="I67" s="304" t="s">
        <v>930</v>
      </c>
      <c r="J67" s="305" t="s">
        <v>939</v>
      </c>
      <c r="K67" s="304">
        <f t="shared" ref="K67" si="68">H67-F67</f>
        <v>85</v>
      </c>
      <c r="L67" s="306">
        <f t="shared" ref="L67" si="69">(H67*N67)*0.07%</f>
        <v>537.68750000000011</v>
      </c>
      <c r="M67" s="307">
        <f t="shared" ref="M67" si="70">(K67*N67)-L67</f>
        <v>10087.3125</v>
      </c>
      <c r="N67" s="304">
        <v>125</v>
      </c>
      <c r="O67" s="305" t="s">
        <v>556</v>
      </c>
      <c r="P67" s="300">
        <v>44762</v>
      </c>
      <c r="Q67" s="222"/>
      <c r="R67" s="226" t="s">
        <v>557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hidden="1" customHeight="1">
      <c r="A68" s="301">
        <v>25</v>
      </c>
      <c r="B68" s="300">
        <v>44760</v>
      </c>
      <c r="C68" s="303"/>
      <c r="D68" s="303" t="s">
        <v>836</v>
      </c>
      <c r="E68" s="301" t="s">
        <v>558</v>
      </c>
      <c r="F68" s="301">
        <v>2280</v>
      </c>
      <c r="G68" s="301">
        <v>2230</v>
      </c>
      <c r="H68" s="304">
        <v>2300</v>
      </c>
      <c r="I68" s="304" t="s">
        <v>931</v>
      </c>
      <c r="J68" s="305" t="s">
        <v>833</v>
      </c>
      <c r="K68" s="304">
        <f t="shared" ref="K68" si="71">H68-F68</f>
        <v>20</v>
      </c>
      <c r="L68" s="306">
        <f t="shared" ref="L68" si="72">(H68*N68)*0.07%</f>
        <v>402.50000000000006</v>
      </c>
      <c r="M68" s="307">
        <f t="shared" ref="M68" si="73">(K68*N68)-L68</f>
        <v>4597.5</v>
      </c>
      <c r="N68" s="304">
        <v>250</v>
      </c>
      <c r="O68" s="305" t="s">
        <v>556</v>
      </c>
      <c r="P68" s="300">
        <v>44762</v>
      </c>
      <c r="Q68" s="222"/>
      <c r="R68" s="226" t="s">
        <v>830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hidden="1" customHeight="1">
      <c r="A69" s="301">
        <v>26</v>
      </c>
      <c r="B69" s="300">
        <v>44760</v>
      </c>
      <c r="C69" s="303"/>
      <c r="D69" s="303" t="s">
        <v>934</v>
      </c>
      <c r="E69" s="301" t="s">
        <v>558</v>
      </c>
      <c r="F69" s="301">
        <v>237.5</v>
      </c>
      <c r="G69" s="301">
        <v>229</v>
      </c>
      <c r="H69" s="304">
        <v>248</v>
      </c>
      <c r="I69" s="304" t="s">
        <v>932</v>
      </c>
      <c r="J69" s="305" t="s">
        <v>887</v>
      </c>
      <c r="K69" s="304">
        <f t="shared" ref="K69" si="74">H69-F69</f>
        <v>10.5</v>
      </c>
      <c r="L69" s="306">
        <f t="shared" ref="L69" si="75">(H69*N69)*0.07%</f>
        <v>269.08000000000004</v>
      </c>
      <c r="M69" s="307">
        <f t="shared" ref="M69" si="76">(K69*N69)-L69</f>
        <v>16005.92</v>
      </c>
      <c r="N69" s="304">
        <v>1550</v>
      </c>
      <c r="O69" s="305" t="s">
        <v>556</v>
      </c>
      <c r="P69" s="300">
        <v>44762</v>
      </c>
      <c r="Q69" s="222"/>
      <c r="R69" s="226" t="s">
        <v>557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hidden="1" customHeight="1">
      <c r="A70" s="355">
        <v>27</v>
      </c>
      <c r="B70" s="343">
        <v>44761</v>
      </c>
      <c r="C70" s="356"/>
      <c r="D70" s="356" t="s">
        <v>937</v>
      </c>
      <c r="E70" s="355" t="s">
        <v>558</v>
      </c>
      <c r="F70" s="355">
        <v>1217</v>
      </c>
      <c r="G70" s="355">
        <v>1200</v>
      </c>
      <c r="H70" s="340">
        <v>1201</v>
      </c>
      <c r="I70" s="340" t="s">
        <v>938</v>
      </c>
      <c r="J70" s="339" t="s">
        <v>940</v>
      </c>
      <c r="K70" s="340">
        <f t="shared" ref="K70" si="77">H70-F70</f>
        <v>-16</v>
      </c>
      <c r="L70" s="341">
        <f t="shared" ref="L70:L74" si="78">(H70*N70)*0.07%</f>
        <v>609.50750000000005</v>
      </c>
      <c r="M70" s="342">
        <f t="shared" ref="M70:M74" si="79">(K70*N70)-L70</f>
        <v>-12209.5075</v>
      </c>
      <c r="N70" s="340">
        <v>725</v>
      </c>
      <c r="O70" s="339" t="s">
        <v>568</v>
      </c>
      <c r="P70" s="343">
        <v>44761</v>
      </c>
      <c r="Q70" s="222"/>
      <c r="R70" s="226" t="s">
        <v>830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hidden="1" customHeight="1">
      <c r="A71" s="355">
        <v>28</v>
      </c>
      <c r="B71" s="343">
        <v>44762</v>
      </c>
      <c r="C71" s="356"/>
      <c r="D71" s="356" t="s">
        <v>941</v>
      </c>
      <c r="E71" s="355" t="s">
        <v>893</v>
      </c>
      <c r="F71" s="355">
        <v>2705</v>
      </c>
      <c r="G71" s="355">
        <v>2750</v>
      </c>
      <c r="H71" s="340">
        <v>2750</v>
      </c>
      <c r="I71" s="340" t="s">
        <v>942</v>
      </c>
      <c r="J71" s="339" t="s">
        <v>945</v>
      </c>
      <c r="K71" s="340">
        <f>F71-H71</f>
        <v>-45</v>
      </c>
      <c r="L71" s="341">
        <f t="shared" si="78"/>
        <v>529.37500000000011</v>
      </c>
      <c r="M71" s="342">
        <f t="shared" si="79"/>
        <v>-12904.375</v>
      </c>
      <c r="N71" s="340">
        <v>275</v>
      </c>
      <c r="O71" s="339" t="s">
        <v>568</v>
      </c>
      <c r="P71" s="343">
        <v>44763</v>
      </c>
      <c r="Q71" s="222"/>
      <c r="R71" s="226" t="s">
        <v>557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hidden="1" customHeight="1">
      <c r="A72" s="355">
        <v>29</v>
      </c>
      <c r="B72" s="343">
        <v>44762</v>
      </c>
      <c r="C72" s="356"/>
      <c r="D72" s="356" t="s">
        <v>943</v>
      </c>
      <c r="E72" s="355" t="s">
        <v>558</v>
      </c>
      <c r="F72" s="355">
        <v>1855</v>
      </c>
      <c r="G72" s="355">
        <v>1810</v>
      </c>
      <c r="H72" s="340">
        <v>1812</v>
      </c>
      <c r="I72" s="340" t="s">
        <v>944</v>
      </c>
      <c r="J72" s="339" t="s">
        <v>908</v>
      </c>
      <c r="K72" s="340">
        <f t="shared" ref="K72:K74" si="80">H72-F72</f>
        <v>-43</v>
      </c>
      <c r="L72" s="341">
        <f t="shared" si="78"/>
        <v>348.81000000000006</v>
      </c>
      <c r="M72" s="342">
        <f t="shared" si="79"/>
        <v>-12173.81</v>
      </c>
      <c r="N72" s="340">
        <v>275</v>
      </c>
      <c r="O72" s="339" t="s">
        <v>568</v>
      </c>
      <c r="P72" s="343">
        <v>44763</v>
      </c>
      <c r="Q72" s="222"/>
      <c r="R72" s="226" t="s">
        <v>830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hidden="1" customHeight="1">
      <c r="A73" s="357">
        <v>30</v>
      </c>
      <c r="B73" s="349">
        <v>44763</v>
      </c>
      <c r="C73" s="359"/>
      <c r="D73" s="359" t="s">
        <v>946</v>
      </c>
      <c r="E73" s="357" t="s">
        <v>558</v>
      </c>
      <c r="F73" s="357">
        <v>973</v>
      </c>
      <c r="G73" s="357">
        <v>953</v>
      </c>
      <c r="H73" s="346">
        <v>974</v>
      </c>
      <c r="I73" s="346" t="s">
        <v>947</v>
      </c>
      <c r="J73" s="345" t="s">
        <v>783</v>
      </c>
      <c r="K73" s="346">
        <f t="shared" si="80"/>
        <v>1</v>
      </c>
      <c r="L73" s="347">
        <f t="shared" si="78"/>
        <v>443.17000000000007</v>
      </c>
      <c r="M73" s="348">
        <f t="shared" si="79"/>
        <v>206.82999999999993</v>
      </c>
      <c r="N73" s="346">
        <v>650</v>
      </c>
      <c r="O73" s="345" t="s">
        <v>677</v>
      </c>
      <c r="P73" s="349">
        <v>44767</v>
      </c>
      <c r="Q73" s="222"/>
      <c r="R73" s="226" t="s">
        <v>557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hidden="1" customHeight="1">
      <c r="A74" s="301">
        <v>31</v>
      </c>
      <c r="B74" s="300">
        <v>44767</v>
      </c>
      <c r="C74" s="303"/>
      <c r="D74" s="303" t="s">
        <v>948</v>
      </c>
      <c r="E74" s="301" t="s">
        <v>558</v>
      </c>
      <c r="F74" s="301">
        <v>2320</v>
      </c>
      <c r="G74" s="301">
        <v>2270</v>
      </c>
      <c r="H74" s="304">
        <v>2349</v>
      </c>
      <c r="I74" s="304" t="s">
        <v>949</v>
      </c>
      <c r="J74" s="305" t="s">
        <v>951</v>
      </c>
      <c r="K74" s="304">
        <f t="shared" si="80"/>
        <v>29</v>
      </c>
      <c r="L74" s="306">
        <f t="shared" si="78"/>
        <v>411.07500000000005</v>
      </c>
      <c r="M74" s="307">
        <f t="shared" si="79"/>
        <v>6838.9250000000002</v>
      </c>
      <c r="N74" s="304">
        <v>250</v>
      </c>
      <c r="O74" s="305" t="s">
        <v>556</v>
      </c>
      <c r="P74" s="300">
        <v>44769</v>
      </c>
      <c r="Q74" s="222"/>
      <c r="R74" s="226" t="s">
        <v>557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hidden="1" customHeight="1">
      <c r="A75" s="355">
        <v>32</v>
      </c>
      <c r="B75" s="343">
        <v>44768</v>
      </c>
      <c r="C75" s="356"/>
      <c r="D75" s="356" t="s">
        <v>950</v>
      </c>
      <c r="E75" s="355" t="s">
        <v>558</v>
      </c>
      <c r="F75" s="355">
        <v>773.5</v>
      </c>
      <c r="G75" s="355">
        <v>758</v>
      </c>
      <c r="H75" s="340">
        <v>761</v>
      </c>
      <c r="I75" s="340" t="s">
        <v>666</v>
      </c>
      <c r="J75" s="339" t="s">
        <v>903</v>
      </c>
      <c r="K75" s="340">
        <f t="shared" ref="K75:K78" si="81">H75-F75</f>
        <v>-12.5</v>
      </c>
      <c r="L75" s="341">
        <f t="shared" ref="L75:L78" si="82">(H75*N75)*0.07%</f>
        <v>452.79500000000007</v>
      </c>
      <c r="M75" s="342">
        <f t="shared" ref="M75:M78" si="83">(K75*N75)-L75</f>
        <v>-11077.795</v>
      </c>
      <c r="N75" s="340">
        <v>850</v>
      </c>
      <c r="O75" s="339" t="s">
        <v>568</v>
      </c>
      <c r="P75" s="343">
        <v>44768</v>
      </c>
      <c r="Q75" s="222"/>
      <c r="R75" s="226" t="s">
        <v>830</v>
      </c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hidden="1" customHeight="1">
      <c r="A76" s="301">
        <v>33</v>
      </c>
      <c r="B76" s="300">
        <v>44770</v>
      </c>
      <c r="C76" s="303"/>
      <c r="D76" s="303" t="s">
        <v>952</v>
      </c>
      <c r="E76" s="301" t="s">
        <v>558</v>
      </c>
      <c r="F76" s="301">
        <v>2240</v>
      </c>
      <c r="G76" s="301">
        <v>2170</v>
      </c>
      <c r="H76" s="304">
        <v>2290</v>
      </c>
      <c r="I76" s="304" t="s">
        <v>953</v>
      </c>
      <c r="J76" s="305" t="s">
        <v>958</v>
      </c>
      <c r="K76" s="304">
        <f t="shared" si="81"/>
        <v>50</v>
      </c>
      <c r="L76" s="306">
        <f t="shared" si="82"/>
        <v>280.52500000000003</v>
      </c>
      <c r="M76" s="307">
        <f t="shared" si="83"/>
        <v>8469.4750000000004</v>
      </c>
      <c r="N76" s="304">
        <v>175</v>
      </c>
      <c r="O76" s="305" t="s">
        <v>556</v>
      </c>
      <c r="P76" s="300">
        <v>44771</v>
      </c>
      <c r="Q76" s="222"/>
      <c r="R76" s="226" t="s">
        <v>830</v>
      </c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hidden="1" customHeight="1">
      <c r="A77" s="301">
        <v>34</v>
      </c>
      <c r="B77" s="300">
        <v>44770</v>
      </c>
      <c r="C77" s="303"/>
      <c r="D77" s="303" t="s">
        <v>954</v>
      </c>
      <c r="E77" s="301" t="s">
        <v>558</v>
      </c>
      <c r="F77" s="301">
        <v>1031</v>
      </c>
      <c r="G77" s="301">
        <v>1005</v>
      </c>
      <c r="H77" s="304">
        <v>1049</v>
      </c>
      <c r="I77" s="304" t="s">
        <v>955</v>
      </c>
      <c r="J77" s="305" t="s">
        <v>959</v>
      </c>
      <c r="K77" s="304">
        <f t="shared" si="81"/>
        <v>18</v>
      </c>
      <c r="L77" s="306">
        <f t="shared" si="82"/>
        <v>367.15000000000003</v>
      </c>
      <c r="M77" s="307">
        <f t="shared" si="83"/>
        <v>8632.85</v>
      </c>
      <c r="N77" s="304">
        <v>500</v>
      </c>
      <c r="O77" s="305" t="s">
        <v>556</v>
      </c>
      <c r="P77" s="300">
        <v>44771</v>
      </c>
      <c r="Q77" s="222"/>
      <c r="R77" s="226" t="s">
        <v>557</v>
      </c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hidden="1" customHeight="1">
      <c r="A78" s="301">
        <v>35</v>
      </c>
      <c r="B78" s="300">
        <v>44770</v>
      </c>
      <c r="C78" s="303"/>
      <c r="D78" s="303" t="s">
        <v>948</v>
      </c>
      <c r="E78" s="301" t="s">
        <v>558</v>
      </c>
      <c r="F78" s="301">
        <v>2400</v>
      </c>
      <c r="G78" s="301">
        <v>2349</v>
      </c>
      <c r="H78" s="304">
        <v>2435</v>
      </c>
      <c r="I78" s="304" t="s">
        <v>956</v>
      </c>
      <c r="J78" s="305" t="s">
        <v>960</v>
      </c>
      <c r="K78" s="304">
        <f t="shared" si="81"/>
        <v>35</v>
      </c>
      <c r="L78" s="306">
        <f t="shared" si="82"/>
        <v>426.12500000000006</v>
      </c>
      <c r="M78" s="307">
        <f t="shared" si="83"/>
        <v>8323.875</v>
      </c>
      <c r="N78" s="304">
        <v>250</v>
      </c>
      <c r="O78" s="305" t="s">
        <v>556</v>
      </c>
      <c r="P78" s="300">
        <v>44771</v>
      </c>
      <c r="Q78" s="222"/>
      <c r="R78" s="226" t="s">
        <v>830</v>
      </c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hidden="1" customHeight="1">
      <c r="A79" s="301">
        <v>36</v>
      </c>
      <c r="B79" s="300">
        <v>44771</v>
      </c>
      <c r="C79" s="303"/>
      <c r="D79" s="303" t="s">
        <v>961</v>
      </c>
      <c r="E79" s="301" t="s">
        <v>893</v>
      </c>
      <c r="F79" s="301">
        <v>535</v>
      </c>
      <c r="G79" s="301">
        <v>544</v>
      </c>
      <c r="H79" s="304">
        <v>529.5</v>
      </c>
      <c r="I79" s="304" t="s">
        <v>962</v>
      </c>
      <c r="J79" s="305" t="s">
        <v>963</v>
      </c>
      <c r="K79" s="304">
        <f>F79-H79</f>
        <v>5.5</v>
      </c>
      <c r="L79" s="306">
        <f t="shared" ref="L79:L80" si="84">(H79*N79)*0.07%</f>
        <v>555.97500000000014</v>
      </c>
      <c r="M79" s="307">
        <f t="shared" ref="M79:M80" si="85">(K79*N79)-L79</f>
        <v>7694.0249999999996</v>
      </c>
      <c r="N79" s="304">
        <v>1500</v>
      </c>
      <c r="O79" s="305" t="s">
        <v>556</v>
      </c>
      <c r="P79" s="300">
        <v>44771</v>
      </c>
      <c r="Q79" s="222"/>
      <c r="R79" s="226" t="s">
        <v>557</v>
      </c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customHeight="1">
      <c r="A80" s="301">
        <v>1</v>
      </c>
      <c r="B80" s="300">
        <v>44771</v>
      </c>
      <c r="C80" s="303"/>
      <c r="D80" s="303" t="s">
        <v>964</v>
      </c>
      <c r="E80" s="301" t="s">
        <v>558</v>
      </c>
      <c r="F80" s="301">
        <v>159.35</v>
      </c>
      <c r="G80" s="301">
        <v>155</v>
      </c>
      <c r="H80" s="304">
        <v>162.30000000000001</v>
      </c>
      <c r="I80" s="304" t="s">
        <v>965</v>
      </c>
      <c r="J80" s="305" t="s">
        <v>973</v>
      </c>
      <c r="K80" s="304">
        <f t="shared" ref="K80" si="86">H80-F80</f>
        <v>2.9500000000000171</v>
      </c>
      <c r="L80" s="306">
        <f t="shared" si="84"/>
        <v>426.03750000000008</v>
      </c>
      <c r="M80" s="307">
        <f t="shared" si="85"/>
        <v>10636.462500000063</v>
      </c>
      <c r="N80" s="304">
        <v>3750</v>
      </c>
      <c r="O80" s="305" t="s">
        <v>556</v>
      </c>
      <c r="P80" s="300">
        <v>44774</v>
      </c>
      <c r="Q80" s="222"/>
      <c r="R80" s="226" t="s">
        <v>557</v>
      </c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customHeight="1">
      <c r="A81" s="437">
        <v>2</v>
      </c>
      <c r="B81" s="444">
        <v>44771</v>
      </c>
      <c r="C81" s="356"/>
      <c r="D81" s="356" t="s">
        <v>966</v>
      </c>
      <c r="E81" s="355" t="s">
        <v>893</v>
      </c>
      <c r="F81" s="355">
        <v>17130</v>
      </c>
      <c r="G81" s="437">
        <v>17350</v>
      </c>
      <c r="H81" s="340">
        <v>17350</v>
      </c>
      <c r="I81" s="439">
        <v>16900</v>
      </c>
      <c r="J81" s="442" t="s">
        <v>972</v>
      </c>
      <c r="K81" s="367">
        <f>F81-H81</f>
        <v>-220</v>
      </c>
      <c r="L81" s="341">
        <f t="shared" ref="L81" si="87">(H81*N81)*0.07%</f>
        <v>607.25000000000011</v>
      </c>
      <c r="M81" s="437">
        <f>(-171.5*N81)-707</f>
        <v>-9282</v>
      </c>
      <c r="N81" s="437">
        <v>50</v>
      </c>
      <c r="O81" s="439" t="s">
        <v>568</v>
      </c>
      <c r="P81" s="441">
        <v>44774</v>
      </c>
      <c r="Q81" s="222"/>
      <c r="R81" s="226" t="s">
        <v>557</v>
      </c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customHeight="1">
      <c r="A82" s="438"/>
      <c r="B82" s="445"/>
      <c r="C82" s="356"/>
      <c r="D82" s="356" t="s">
        <v>967</v>
      </c>
      <c r="E82" s="355" t="s">
        <v>893</v>
      </c>
      <c r="F82" s="355">
        <v>67.5</v>
      </c>
      <c r="G82" s="438"/>
      <c r="H82" s="340">
        <v>19</v>
      </c>
      <c r="I82" s="440"/>
      <c r="J82" s="443"/>
      <c r="K82" s="367">
        <f>F82-H82</f>
        <v>48.5</v>
      </c>
      <c r="L82" s="355">
        <v>100</v>
      </c>
      <c r="M82" s="438"/>
      <c r="N82" s="438"/>
      <c r="O82" s="440"/>
      <c r="P82" s="440"/>
      <c r="Q82" s="222"/>
      <c r="R82" s="226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3.15" customHeight="1">
      <c r="A83" s="324">
        <v>3</v>
      </c>
      <c r="B83" s="350">
        <v>44774</v>
      </c>
      <c r="C83" s="303"/>
      <c r="D83" s="303" t="s">
        <v>974</v>
      </c>
      <c r="E83" s="301" t="s">
        <v>558</v>
      </c>
      <c r="F83" s="301">
        <v>1581.5</v>
      </c>
      <c r="G83" s="324">
        <v>1535</v>
      </c>
      <c r="H83" s="304">
        <v>1605</v>
      </c>
      <c r="I83" s="374" t="s">
        <v>975</v>
      </c>
      <c r="J83" s="305" t="s">
        <v>1006</v>
      </c>
      <c r="K83" s="304">
        <f t="shared" ref="K83" si="88">H83-F83</f>
        <v>23.5</v>
      </c>
      <c r="L83" s="306">
        <f t="shared" ref="L83" si="89">(H83*N83)*0.07%</f>
        <v>393.22500000000008</v>
      </c>
      <c r="M83" s="307">
        <f t="shared" ref="M83" si="90">(K83*N83)-L83</f>
        <v>7831.7749999999996</v>
      </c>
      <c r="N83" s="304">
        <v>350</v>
      </c>
      <c r="O83" s="305" t="s">
        <v>556</v>
      </c>
      <c r="P83" s="300">
        <v>44778</v>
      </c>
      <c r="Q83" s="222"/>
      <c r="R83" s="226" t="s">
        <v>830</v>
      </c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s="220" customFormat="1" ht="13.15" customHeight="1">
      <c r="A84" s="301">
        <v>4</v>
      </c>
      <c r="B84" s="300">
        <v>44775</v>
      </c>
      <c r="C84" s="303"/>
      <c r="D84" s="303" t="s">
        <v>983</v>
      </c>
      <c r="E84" s="301" t="s">
        <v>558</v>
      </c>
      <c r="F84" s="301">
        <v>3050</v>
      </c>
      <c r="G84" s="301">
        <v>2995</v>
      </c>
      <c r="H84" s="304">
        <v>3080</v>
      </c>
      <c r="I84" s="304" t="s">
        <v>984</v>
      </c>
      <c r="J84" s="305" t="s">
        <v>571</v>
      </c>
      <c r="K84" s="304">
        <f t="shared" ref="K84" si="91">H84-F84</f>
        <v>30</v>
      </c>
      <c r="L84" s="306">
        <f t="shared" ref="L84" si="92">(H84*N84)*0.07%</f>
        <v>539.00000000000011</v>
      </c>
      <c r="M84" s="307">
        <f t="shared" ref="M84" si="93">(K84*N84)-L84</f>
        <v>6961</v>
      </c>
      <c r="N84" s="304">
        <v>250</v>
      </c>
      <c r="O84" s="305" t="s">
        <v>556</v>
      </c>
      <c r="P84" s="300">
        <v>44776</v>
      </c>
      <c r="Q84" s="222"/>
      <c r="R84" s="226" t="s">
        <v>557</v>
      </c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66"/>
      <c r="AG84" s="263"/>
      <c r="AH84" s="222"/>
      <c r="AI84" s="222"/>
      <c r="AJ84" s="266"/>
      <c r="AK84" s="266"/>
      <c r="AL84" s="266"/>
    </row>
    <row r="85" spans="1:38" s="220" customFormat="1" ht="13.15" customHeight="1">
      <c r="A85" s="324">
        <v>5</v>
      </c>
      <c r="B85" s="350">
        <v>44776</v>
      </c>
      <c r="C85" s="303"/>
      <c r="D85" s="303" t="s">
        <v>966</v>
      </c>
      <c r="E85" s="301" t="s">
        <v>893</v>
      </c>
      <c r="F85" s="301">
        <v>17370</v>
      </c>
      <c r="G85" s="324">
        <v>17530</v>
      </c>
      <c r="H85" s="304">
        <v>17270</v>
      </c>
      <c r="I85" s="374">
        <v>17000</v>
      </c>
      <c r="J85" s="305" t="s">
        <v>819</v>
      </c>
      <c r="K85" s="304">
        <f>F85-H85</f>
        <v>100</v>
      </c>
      <c r="L85" s="306">
        <f t="shared" ref="L85:L86" si="94">(H85*N85)*0.07%</f>
        <v>604.45000000000005</v>
      </c>
      <c r="M85" s="307">
        <f t="shared" ref="M85:M86" si="95">(K85*N85)-L85</f>
        <v>4395.55</v>
      </c>
      <c r="N85" s="304">
        <v>50</v>
      </c>
      <c r="O85" s="305" t="s">
        <v>556</v>
      </c>
      <c r="P85" s="300">
        <v>44776</v>
      </c>
      <c r="Q85" s="222"/>
      <c r="R85" s="226" t="s">
        <v>557</v>
      </c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66"/>
      <c r="AG85" s="263"/>
      <c r="AH85" s="222"/>
      <c r="AI85" s="222"/>
      <c r="AJ85" s="266"/>
      <c r="AK85" s="266"/>
      <c r="AL85" s="266"/>
    </row>
    <row r="86" spans="1:38" s="220" customFormat="1" ht="13.15" customHeight="1">
      <c r="A86" s="324">
        <v>6</v>
      </c>
      <c r="B86" s="350">
        <v>44776</v>
      </c>
      <c r="C86" s="303"/>
      <c r="D86" s="303" t="s">
        <v>986</v>
      </c>
      <c r="E86" s="301" t="s">
        <v>893</v>
      </c>
      <c r="F86" s="301">
        <v>1800</v>
      </c>
      <c r="G86" s="324">
        <v>1840</v>
      </c>
      <c r="H86" s="304">
        <v>1787.5</v>
      </c>
      <c r="I86" s="304" t="s">
        <v>987</v>
      </c>
      <c r="J86" s="305" t="s">
        <v>1000</v>
      </c>
      <c r="K86" s="304">
        <f>F86-H86</f>
        <v>12.5</v>
      </c>
      <c r="L86" s="306">
        <f t="shared" si="94"/>
        <v>375.37500000000006</v>
      </c>
      <c r="M86" s="307">
        <f t="shared" si="95"/>
        <v>3374.625</v>
      </c>
      <c r="N86" s="304">
        <v>300</v>
      </c>
      <c r="O86" s="305" t="s">
        <v>556</v>
      </c>
      <c r="P86" s="300">
        <v>44777</v>
      </c>
      <c r="Q86" s="222"/>
      <c r="R86" s="226" t="s">
        <v>557</v>
      </c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66"/>
      <c r="AG86" s="263"/>
      <c r="AH86" s="222"/>
      <c r="AI86" s="222"/>
      <c r="AJ86" s="266"/>
      <c r="AK86" s="266"/>
      <c r="AL86" s="266"/>
    </row>
    <row r="87" spans="1:38" s="220" customFormat="1" ht="13.15" customHeight="1">
      <c r="A87" s="324">
        <v>7</v>
      </c>
      <c r="B87" s="350">
        <v>44776</v>
      </c>
      <c r="C87" s="303"/>
      <c r="D87" s="303" t="s">
        <v>966</v>
      </c>
      <c r="E87" s="301" t="s">
        <v>893</v>
      </c>
      <c r="F87" s="301">
        <v>17340</v>
      </c>
      <c r="G87" s="324">
        <v>17510</v>
      </c>
      <c r="H87" s="304">
        <v>17210</v>
      </c>
      <c r="I87" s="374">
        <v>17000</v>
      </c>
      <c r="J87" s="305" t="s">
        <v>995</v>
      </c>
      <c r="K87" s="304">
        <f>F87-H87</f>
        <v>130</v>
      </c>
      <c r="L87" s="306">
        <f t="shared" ref="L87:L88" si="96">(H87*N87)*0.07%</f>
        <v>602.35000000000014</v>
      </c>
      <c r="M87" s="307">
        <f t="shared" ref="M87:M88" si="97">(K87*N87)-L87</f>
        <v>5897.65</v>
      </c>
      <c r="N87" s="304">
        <v>50</v>
      </c>
      <c r="O87" s="305" t="s">
        <v>556</v>
      </c>
      <c r="P87" s="300">
        <v>44777</v>
      </c>
      <c r="Q87" s="222"/>
      <c r="R87" s="226" t="s">
        <v>557</v>
      </c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66"/>
      <c r="AG87" s="263"/>
      <c r="AH87" s="222"/>
      <c r="AI87" s="222"/>
      <c r="AJ87" s="266"/>
      <c r="AK87" s="266"/>
      <c r="AL87" s="266"/>
    </row>
    <row r="88" spans="1:38" s="220" customFormat="1" ht="13.15" customHeight="1">
      <c r="A88" s="375">
        <v>8</v>
      </c>
      <c r="B88" s="377">
        <v>44776</v>
      </c>
      <c r="C88" s="356"/>
      <c r="D88" s="356" t="s">
        <v>988</v>
      </c>
      <c r="E88" s="355" t="s">
        <v>558</v>
      </c>
      <c r="F88" s="355">
        <v>630</v>
      </c>
      <c r="G88" s="375">
        <v>615</v>
      </c>
      <c r="H88" s="340">
        <v>616</v>
      </c>
      <c r="I88" s="376" t="s">
        <v>989</v>
      </c>
      <c r="J88" s="339" t="s">
        <v>996</v>
      </c>
      <c r="K88" s="340">
        <f t="shared" ref="K88" si="98">H88-F88</f>
        <v>-14</v>
      </c>
      <c r="L88" s="341">
        <f t="shared" si="96"/>
        <v>323.40000000000003</v>
      </c>
      <c r="M88" s="342">
        <f t="shared" si="97"/>
        <v>-10823.4</v>
      </c>
      <c r="N88" s="340">
        <v>750</v>
      </c>
      <c r="O88" s="339" t="s">
        <v>568</v>
      </c>
      <c r="P88" s="343">
        <v>44777</v>
      </c>
      <c r="Q88" s="222"/>
      <c r="R88" s="226" t="s">
        <v>830</v>
      </c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66"/>
      <c r="AG88" s="263"/>
      <c r="AH88" s="222"/>
      <c r="AI88" s="222"/>
      <c r="AJ88" s="266"/>
      <c r="AK88" s="266"/>
      <c r="AL88" s="266"/>
    </row>
    <row r="89" spans="1:38" s="220" customFormat="1" ht="13.15" customHeight="1">
      <c r="A89" s="324">
        <v>9</v>
      </c>
      <c r="B89" s="350">
        <v>44776</v>
      </c>
      <c r="C89" s="303"/>
      <c r="D89" s="303" t="s">
        <v>990</v>
      </c>
      <c r="E89" s="301" t="s">
        <v>558</v>
      </c>
      <c r="F89" s="301">
        <v>2380</v>
      </c>
      <c r="G89" s="324">
        <v>2340</v>
      </c>
      <c r="H89" s="304">
        <v>2415</v>
      </c>
      <c r="I89" s="374" t="s">
        <v>991</v>
      </c>
      <c r="J89" s="305" t="s">
        <v>960</v>
      </c>
      <c r="K89" s="304">
        <f t="shared" ref="K89" si="99">H89-F89</f>
        <v>35</v>
      </c>
      <c r="L89" s="306">
        <f t="shared" ref="L89:L90" si="100">(H89*N89)*0.07%</f>
        <v>507.15000000000009</v>
      </c>
      <c r="M89" s="307">
        <f t="shared" ref="M89:M90" si="101">(K89*N89)-L89</f>
        <v>9992.85</v>
      </c>
      <c r="N89" s="304">
        <v>300</v>
      </c>
      <c r="O89" s="305" t="s">
        <v>556</v>
      </c>
      <c r="P89" s="300">
        <v>44777</v>
      </c>
      <c r="Q89" s="222"/>
      <c r="R89" s="226" t="s">
        <v>557</v>
      </c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66"/>
      <c r="AG89" s="263"/>
      <c r="AH89" s="222"/>
      <c r="AI89" s="222"/>
      <c r="AJ89" s="266"/>
      <c r="AK89" s="266"/>
      <c r="AL89" s="266"/>
    </row>
    <row r="90" spans="1:38" s="220" customFormat="1" ht="13.15" customHeight="1">
      <c r="A90" s="389">
        <v>10</v>
      </c>
      <c r="B90" s="391">
        <v>44777</v>
      </c>
      <c r="C90" s="356"/>
      <c r="D90" s="356" t="s">
        <v>966</v>
      </c>
      <c r="E90" s="355" t="s">
        <v>893</v>
      </c>
      <c r="F90" s="355">
        <v>17375</v>
      </c>
      <c r="G90" s="389">
        <v>17530</v>
      </c>
      <c r="H90" s="340">
        <v>17530</v>
      </c>
      <c r="I90" s="390">
        <v>17000</v>
      </c>
      <c r="J90" s="339" t="s">
        <v>1014</v>
      </c>
      <c r="K90" s="340">
        <f>F90-H90</f>
        <v>-155</v>
      </c>
      <c r="L90" s="341">
        <f t="shared" si="100"/>
        <v>613.55000000000007</v>
      </c>
      <c r="M90" s="342">
        <f t="shared" si="101"/>
        <v>-8363.5499999999993</v>
      </c>
      <c r="N90" s="340">
        <v>50</v>
      </c>
      <c r="O90" s="339" t="s">
        <v>568</v>
      </c>
      <c r="P90" s="343">
        <v>44781</v>
      </c>
      <c r="Q90" s="222"/>
      <c r="R90" s="226" t="s">
        <v>557</v>
      </c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66"/>
      <c r="AG90" s="263"/>
      <c r="AH90" s="222"/>
      <c r="AI90" s="222"/>
      <c r="AJ90" s="266"/>
      <c r="AK90" s="266"/>
      <c r="AL90" s="266"/>
    </row>
    <row r="91" spans="1:38" s="220" customFormat="1" ht="13.15" customHeight="1">
      <c r="A91" s="389">
        <v>11</v>
      </c>
      <c r="B91" s="391">
        <v>44781</v>
      </c>
      <c r="C91" s="356"/>
      <c r="D91" s="356" t="s">
        <v>1015</v>
      </c>
      <c r="E91" s="355" t="s">
        <v>893</v>
      </c>
      <c r="F91" s="355">
        <v>733</v>
      </c>
      <c r="G91" s="389">
        <v>743</v>
      </c>
      <c r="H91" s="340">
        <v>743</v>
      </c>
      <c r="I91" s="390" t="s">
        <v>1016</v>
      </c>
      <c r="J91" s="339" t="s">
        <v>1017</v>
      </c>
      <c r="K91" s="340">
        <f>F91-H91</f>
        <v>-10</v>
      </c>
      <c r="L91" s="341">
        <f t="shared" ref="L91" si="102">(H91*N91)*0.07%</f>
        <v>6241.2000000000007</v>
      </c>
      <c r="M91" s="342">
        <f t="shared" ref="M91" si="103">(K91*N91)-L91</f>
        <v>-126241.2</v>
      </c>
      <c r="N91" s="340">
        <v>12000</v>
      </c>
      <c r="O91" s="339" t="s">
        <v>568</v>
      </c>
      <c r="P91" s="343">
        <v>44781</v>
      </c>
      <c r="Q91" s="222"/>
      <c r="R91" s="226" t="s">
        <v>557</v>
      </c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66"/>
      <c r="AG91" s="263"/>
      <c r="AH91" s="222"/>
      <c r="AI91" s="222"/>
      <c r="AJ91" s="266"/>
      <c r="AK91" s="266"/>
      <c r="AL91" s="266"/>
    </row>
    <row r="92" spans="1:38" s="220" customFormat="1" ht="13.15" customHeight="1">
      <c r="A92" s="363">
        <v>12</v>
      </c>
      <c r="B92" s="366">
        <v>44781</v>
      </c>
      <c r="C92" s="279"/>
      <c r="D92" s="279" t="s">
        <v>1018</v>
      </c>
      <c r="E92" s="224" t="s">
        <v>893</v>
      </c>
      <c r="F92" s="224" t="s">
        <v>1019</v>
      </c>
      <c r="G92" s="363">
        <v>973</v>
      </c>
      <c r="H92" s="225"/>
      <c r="I92" s="364" t="s">
        <v>1020</v>
      </c>
      <c r="J92" s="365" t="s">
        <v>559</v>
      </c>
      <c r="K92" s="279"/>
      <c r="L92" s="224"/>
      <c r="M92" s="224"/>
      <c r="N92" s="224"/>
      <c r="O92" s="225"/>
      <c r="P92" s="225"/>
      <c r="Q92" s="222"/>
      <c r="R92" s="226" t="s">
        <v>557</v>
      </c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66"/>
      <c r="AG92" s="263"/>
      <c r="AH92" s="222"/>
      <c r="AI92" s="222"/>
      <c r="AJ92" s="266"/>
      <c r="AK92" s="266"/>
      <c r="AL92" s="266"/>
    </row>
    <row r="93" spans="1:38" s="220" customFormat="1" ht="13.15" customHeight="1">
      <c r="A93" s="324">
        <v>13</v>
      </c>
      <c r="B93" s="350">
        <v>44781</v>
      </c>
      <c r="C93" s="303"/>
      <c r="D93" s="303" t="s">
        <v>974</v>
      </c>
      <c r="E93" s="301" t="s">
        <v>558</v>
      </c>
      <c r="F93" s="301">
        <v>1600</v>
      </c>
      <c r="G93" s="324">
        <v>1563</v>
      </c>
      <c r="H93" s="324">
        <v>1622.5</v>
      </c>
      <c r="I93" s="374" t="s">
        <v>1021</v>
      </c>
      <c r="J93" s="305" t="s">
        <v>888</v>
      </c>
      <c r="K93" s="304">
        <f t="shared" ref="K93" si="104">H93-F93</f>
        <v>22.5</v>
      </c>
      <c r="L93" s="306">
        <f t="shared" ref="L93" si="105">(H93*N93)*0.07%</f>
        <v>397.51250000000005</v>
      </c>
      <c r="M93" s="307">
        <f t="shared" ref="M93" si="106">(K93*N93)-L93</f>
        <v>7477.4875000000002</v>
      </c>
      <c r="N93" s="304">
        <v>350</v>
      </c>
      <c r="O93" s="305" t="s">
        <v>556</v>
      </c>
      <c r="P93" s="300">
        <v>44783</v>
      </c>
      <c r="Q93" s="222"/>
      <c r="R93" s="226" t="s">
        <v>830</v>
      </c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66"/>
      <c r="AG93" s="263"/>
      <c r="AH93" s="222"/>
      <c r="AI93" s="222"/>
      <c r="AJ93" s="266"/>
      <c r="AK93" s="266"/>
      <c r="AL93" s="266"/>
    </row>
    <row r="94" spans="1:38" s="220" customFormat="1" ht="13.15" customHeight="1">
      <c r="A94" s="363">
        <v>14</v>
      </c>
      <c r="B94" s="366">
        <v>44783</v>
      </c>
      <c r="C94" s="279"/>
      <c r="D94" s="279" t="s">
        <v>974</v>
      </c>
      <c r="E94" s="224" t="s">
        <v>558</v>
      </c>
      <c r="F94" s="224" t="s">
        <v>1029</v>
      </c>
      <c r="G94" s="363">
        <v>1557</v>
      </c>
      <c r="H94" s="225"/>
      <c r="I94" s="364" t="s">
        <v>975</v>
      </c>
      <c r="J94" s="365" t="s">
        <v>559</v>
      </c>
      <c r="K94" s="279"/>
      <c r="L94" s="224"/>
      <c r="M94" s="224"/>
      <c r="N94" s="224"/>
      <c r="O94" s="225"/>
      <c r="P94" s="225"/>
      <c r="Q94" s="222"/>
      <c r="R94" s="226" t="s">
        <v>830</v>
      </c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66"/>
      <c r="AG94" s="263"/>
      <c r="AH94" s="222"/>
      <c r="AI94" s="222"/>
      <c r="AJ94" s="266"/>
      <c r="AK94" s="266"/>
      <c r="AL94" s="266"/>
    </row>
    <row r="95" spans="1:38" s="220" customFormat="1" ht="13.15" customHeight="1">
      <c r="A95" s="324">
        <v>15</v>
      </c>
      <c r="B95" s="350">
        <v>44783</v>
      </c>
      <c r="C95" s="303"/>
      <c r="D95" s="303" t="s">
        <v>1030</v>
      </c>
      <c r="E95" s="301" t="s">
        <v>558</v>
      </c>
      <c r="F95" s="301">
        <v>374</v>
      </c>
      <c r="G95" s="324">
        <v>365</v>
      </c>
      <c r="H95" s="304">
        <v>380</v>
      </c>
      <c r="I95" s="304" t="s">
        <v>1031</v>
      </c>
      <c r="J95" s="305" t="s">
        <v>1052</v>
      </c>
      <c r="K95" s="304">
        <f t="shared" ref="K95" si="107">H95-F95</f>
        <v>6</v>
      </c>
      <c r="L95" s="306">
        <f t="shared" ref="L95:L96" si="108">(H95*N95)*0.07%</f>
        <v>399.00000000000006</v>
      </c>
      <c r="M95" s="307">
        <f t="shared" ref="M95:M96" si="109">(K95*N95)-L95</f>
        <v>8601</v>
      </c>
      <c r="N95" s="304">
        <v>1500</v>
      </c>
      <c r="O95" s="305" t="s">
        <v>556</v>
      </c>
      <c r="P95" s="300">
        <v>44785</v>
      </c>
      <c r="Q95" s="222"/>
      <c r="R95" s="226" t="s">
        <v>830</v>
      </c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66"/>
      <c r="AG95" s="263"/>
      <c r="AH95" s="222"/>
      <c r="AI95" s="222"/>
      <c r="AJ95" s="266"/>
      <c r="AK95" s="266"/>
      <c r="AL95" s="266"/>
    </row>
    <row r="96" spans="1:38" s="220" customFormat="1" ht="13.15" customHeight="1">
      <c r="A96" s="324">
        <v>16</v>
      </c>
      <c r="B96" s="350">
        <v>44784</v>
      </c>
      <c r="C96" s="303"/>
      <c r="D96" s="303" t="s">
        <v>1041</v>
      </c>
      <c r="E96" s="301" t="s">
        <v>893</v>
      </c>
      <c r="F96" s="301">
        <v>714</v>
      </c>
      <c r="G96" s="324">
        <v>726</v>
      </c>
      <c r="H96" s="304">
        <v>705.5</v>
      </c>
      <c r="I96" s="304" t="s">
        <v>1042</v>
      </c>
      <c r="J96" s="305" t="s">
        <v>1078</v>
      </c>
      <c r="K96" s="304">
        <f>F96-H96</f>
        <v>8.5</v>
      </c>
      <c r="L96" s="306">
        <f t="shared" si="108"/>
        <v>469.15750000000008</v>
      </c>
      <c r="M96" s="307">
        <f t="shared" si="109"/>
        <v>7605.8424999999997</v>
      </c>
      <c r="N96" s="304">
        <v>950</v>
      </c>
      <c r="O96" s="305" t="s">
        <v>556</v>
      </c>
      <c r="P96" s="300">
        <v>44789</v>
      </c>
      <c r="Q96" s="222"/>
      <c r="R96" s="226" t="s">
        <v>557</v>
      </c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66"/>
      <c r="AG96" s="263"/>
      <c r="AH96" s="222"/>
      <c r="AI96" s="222"/>
      <c r="AJ96" s="266"/>
      <c r="AK96" s="266"/>
      <c r="AL96" s="266"/>
    </row>
    <row r="97" spans="1:38" s="220" customFormat="1" ht="13.15" customHeight="1">
      <c r="A97" s="363">
        <v>17</v>
      </c>
      <c r="B97" s="366">
        <v>44789</v>
      </c>
      <c r="C97" s="279"/>
      <c r="D97" s="279" t="s">
        <v>966</v>
      </c>
      <c r="E97" s="224" t="s">
        <v>893</v>
      </c>
      <c r="F97" s="224" t="s">
        <v>1071</v>
      </c>
      <c r="G97" s="363">
        <v>17930</v>
      </c>
      <c r="H97" s="225"/>
      <c r="I97" s="225" t="s">
        <v>1072</v>
      </c>
      <c r="J97" s="365" t="s">
        <v>559</v>
      </c>
      <c r="K97" s="279"/>
      <c r="L97" s="224"/>
      <c r="M97" s="224"/>
      <c r="N97" s="224"/>
      <c r="O97" s="225"/>
      <c r="P97" s="225"/>
      <c r="Q97" s="222"/>
      <c r="R97" s="226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66"/>
      <c r="AG97" s="263"/>
      <c r="AH97" s="222"/>
      <c r="AI97" s="222"/>
      <c r="AJ97" s="266"/>
      <c r="AK97" s="266"/>
      <c r="AL97" s="266"/>
    </row>
    <row r="98" spans="1:38" s="220" customFormat="1" ht="13.15" customHeight="1">
      <c r="A98" s="324">
        <v>18</v>
      </c>
      <c r="B98" s="350">
        <v>44789</v>
      </c>
      <c r="C98" s="303"/>
      <c r="D98" s="303" t="s">
        <v>1076</v>
      </c>
      <c r="E98" s="301" t="s">
        <v>558</v>
      </c>
      <c r="F98" s="301">
        <v>796</v>
      </c>
      <c r="G98" s="324">
        <v>776</v>
      </c>
      <c r="H98" s="304">
        <v>809</v>
      </c>
      <c r="I98" s="304" t="s">
        <v>1077</v>
      </c>
      <c r="J98" s="305" t="s">
        <v>1079</v>
      </c>
      <c r="K98" s="304">
        <f t="shared" ref="K98" si="110">H98-F98</f>
        <v>13</v>
      </c>
      <c r="L98" s="306">
        <f t="shared" ref="L98" si="111">(H98*N98)*0.07%</f>
        <v>353.93750000000006</v>
      </c>
      <c r="M98" s="307">
        <f t="shared" ref="M98" si="112">(K98*N98)-L98</f>
        <v>7771.0625</v>
      </c>
      <c r="N98" s="304">
        <v>625</v>
      </c>
      <c r="O98" s="305" t="s">
        <v>556</v>
      </c>
      <c r="P98" s="300">
        <v>44789</v>
      </c>
      <c r="Q98" s="222"/>
      <c r="R98" s="226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66"/>
      <c r="AG98" s="263"/>
      <c r="AH98" s="222"/>
      <c r="AI98" s="222"/>
      <c r="AJ98" s="266"/>
      <c r="AK98" s="266"/>
      <c r="AL98" s="266"/>
    </row>
    <row r="99" spans="1:38" s="220" customFormat="1" ht="13.15" customHeight="1">
      <c r="A99" s="363">
        <v>19</v>
      </c>
      <c r="B99" s="366">
        <v>44789</v>
      </c>
      <c r="C99" s="279"/>
      <c r="D99" s="279" t="s">
        <v>1080</v>
      </c>
      <c r="E99" s="224" t="s">
        <v>558</v>
      </c>
      <c r="F99" s="224" t="s">
        <v>1081</v>
      </c>
      <c r="G99" s="363">
        <v>377</v>
      </c>
      <c r="H99" s="225"/>
      <c r="I99" s="225" t="s">
        <v>1082</v>
      </c>
      <c r="J99" s="365" t="s">
        <v>559</v>
      </c>
      <c r="K99" s="279"/>
      <c r="L99" s="224"/>
      <c r="M99" s="224"/>
      <c r="N99" s="224"/>
      <c r="O99" s="225"/>
      <c r="P99" s="225"/>
      <c r="Q99" s="222"/>
      <c r="R99" s="226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66"/>
      <c r="AG99" s="263"/>
      <c r="AH99" s="222"/>
      <c r="AI99" s="222"/>
      <c r="AJ99" s="266"/>
      <c r="AK99" s="266"/>
      <c r="AL99" s="266"/>
    </row>
    <row r="100" spans="1:38" s="220" customFormat="1" ht="13.15" customHeight="1">
      <c r="A100" s="363">
        <v>20</v>
      </c>
      <c r="B100" s="366">
        <v>44789</v>
      </c>
      <c r="C100" s="279"/>
      <c r="D100" s="279" t="s">
        <v>1083</v>
      </c>
      <c r="E100" s="224" t="s">
        <v>558</v>
      </c>
      <c r="F100" s="224" t="s">
        <v>1084</v>
      </c>
      <c r="G100" s="363">
        <v>239</v>
      </c>
      <c r="H100" s="225"/>
      <c r="I100" s="225" t="s">
        <v>1085</v>
      </c>
      <c r="J100" s="365" t="s">
        <v>559</v>
      </c>
      <c r="K100" s="279"/>
      <c r="L100" s="224"/>
      <c r="M100" s="224"/>
      <c r="N100" s="224"/>
      <c r="O100" s="225"/>
      <c r="P100" s="225"/>
      <c r="Q100" s="222"/>
      <c r="R100" s="226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66"/>
      <c r="AG100" s="263"/>
      <c r="AH100" s="222"/>
      <c r="AI100" s="222"/>
      <c r="AJ100" s="266"/>
      <c r="AK100" s="266"/>
      <c r="AL100" s="266"/>
    </row>
    <row r="101" spans="1:38" s="220" customFormat="1" ht="13.15" customHeight="1">
      <c r="A101" s="363">
        <v>21</v>
      </c>
      <c r="B101" s="366">
        <v>44789</v>
      </c>
      <c r="C101" s="279"/>
      <c r="D101" s="279" t="s">
        <v>1086</v>
      </c>
      <c r="E101" s="224" t="s">
        <v>558</v>
      </c>
      <c r="F101" s="224" t="s">
        <v>1087</v>
      </c>
      <c r="G101" s="363">
        <v>1245</v>
      </c>
      <c r="H101" s="225"/>
      <c r="I101" s="225" t="s">
        <v>1088</v>
      </c>
      <c r="J101" s="365" t="s">
        <v>559</v>
      </c>
      <c r="K101" s="279"/>
      <c r="L101" s="224"/>
      <c r="M101" s="224"/>
      <c r="N101" s="224"/>
      <c r="O101" s="225"/>
      <c r="P101" s="225"/>
      <c r="Q101" s="222"/>
      <c r="R101" s="226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66"/>
      <c r="AG101" s="263"/>
      <c r="AH101" s="222"/>
      <c r="AI101" s="222"/>
      <c r="AJ101" s="266"/>
      <c r="AK101" s="266"/>
      <c r="AL101" s="266"/>
    </row>
    <row r="102" spans="1:38" s="220" customFormat="1" ht="13.15" customHeight="1">
      <c r="A102" s="363"/>
      <c r="B102" s="366"/>
      <c r="C102" s="279"/>
      <c r="D102" s="279"/>
      <c r="E102" s="224"/>
      <c r="F102" s="224"/>
      <c r="G102" s="363"/>
      <c r="H102" s="225"/>
      <c r="I102" s="225"/>
      <c r="J102" s="365"/>
      <c r="K102" s="279"/>
      <c r="L102" s="224"/>
      <c r="M102" s="224"/>
      <c r="N102" s="224"/>
      <c r="O102" s="225"/>
      <c r="P102" s="225"/>
      <c r="Q102" s="222"/>
      <c r="R102" s="226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66"/>
      <c r="AG102" s="263"/>
      <c r="AH102" s="222"/>
      <c r="AI102" s="222"/>
      <c r="AJ102" s="266"/>
      <c r="AK102" s="266"/>
      <c r="AL102" s="266"/>
    </row>
    <row r="103" spans="1:38" s="220" customFormat="1" ht="12.75" customHeight="1">
      <c r="A103" s="224"/>
      <c r="B103" s="221"/>
      <c r="C103" s="279"/>
      <c r="D103" s="279"/>
      <c r="E103" s="224"/>
      <c r="F103" s="224"/>
      <c r="G103" s="224"/>
      <c r="H103" s="225"/>
      <c r="I103" s="225"/>
      <c r="J103" s="255"/>
      <c r="K103" s="279"/>
      <c r="L103" s="224"/>
      <c r="M103" s="224"/>
      <c r="N103" s="224"/>
      <c r="O103" s="225"/>
      <c r="P103" s="225"/>
      <c r="Q103" s="222"/>
      <c r="R103" s="226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66"/>
      <c r="AG103" s="263"/>
      <c r="AH103" s="222"/>
      <c r="AI103" s="222"/>
      <c r="AJ103" s="266"/>
      <c r="AK103" s="266"/>
      <c r="AL103" s="266"/>
    </row>
    <row r="104" spans="1:38" ht="13.5" customHeight="1">
      <c r="A104" s="266"/>
      <c r="B104" s="263"/>
      <c r="C104" s="222"/>
      <c r="D104" s="222"/>
      <c r="E104" s="266"/>
      <c r="F104" s="266"/>
      <c r="G104" s="266"/>
      <c r="H104" s="267"/>
      <c r="I104" s="267"/>
      <c r="J104" s="294"/>
      <c r="K104" s="267"/>
      <c r="L104" s="268"/>
      <c r="M104" s="295"/>
      <c r="N104" s="267"/>
      <c r="O104" s="296"/>
      <c r="P104" s="270"/>
      <c r="Q104" s="1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>
      <c r="A105" s="99"/>
      <c r="B105" s="100"/>
      <c r="C105" s="133"/>
      <c r="D105" s="141"/>
      <c r="E105" s="142"/>
      <c r="F105" s="99"/>
      <c r="G105" s="99"/>
      <c r="H105" s="99"/>
      <c r="I105" s="134"/>
      <c r="J105" s="134"/>
      <c r="K105" s="134"/>
      <c r="L105" s="134"/>
      <c r="M105" s="134"/>
      <c r="N105" s="134"/>
      <c r="O105" s="134"/>
      <c r="P105" s="134"/>
      <c r="Q105" s="41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41"/>
      <c r="AG105" s="41"/>
      <c r="AH105" s="41"/>
      <c r="AI105" s="41"/>
      <c r="AJ105" s="41"/>
      <c r="AK105" s="41"/>
      <c r="AL105" s="41"/>
    </row>
    <row r="106" spans="1:38" ht="12.75" customHeight="1">
      <c r="A106" s="143"/>
      <c r="B106" s="100"/>
      <c r="C106" s="101"/>
      <c r="D106" s="144"/>
      <c r="E106" s="104"/>
      <c r="F106" s="104"/>
      <c r="G106" s="104"/>
      <c r="H106" s="104"/>
      <c r="I106" s="104"/>
      <c r="J106" s="6"/>
      <c r="K106" s="104"/>
      <c r="L106" s="104"/>
      <c r="M106" s="6"/>
      <c r="N106" s="1"/>
      <c r="O106" s="101"/>
      <c r="P106" s="41"/>
      <c r="Q106" s="41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41"/>
      <c r="AG106" s="41"/>
      <c r="AH106" s="41"/>
      <c r="AI106" s="41"/>
      <c r="AJ106" s="41"/>
      <c r="AK106" s="41"/>
      <c r="AL106" s="41"/>
    </row>
    <row r="107" spans="1:38" ht="38.25" customHeight="1">
      <c r="A107" s="145" t="s">
        <v>578</v>
      </c>
      <c r="B107" s="145"/>
      <c r="C107" s="145"/>
      <c r="D107" s="145"/>
      <c r="E107" s="146"/>
      <c r="F107" s="104"/>
      <c r="G107" s="104"/>
      <c r="H107" s="104"/>
      <c r="I107" s="104"/>
      <c r="J107" s="1"/>
      <c r="K107" s="6"/>
      <c r="L107" s="6"/>
      <c r="M107" s="6"/>
      <c r="N107" s="1"/>
      <c r="O107" s="1"/>
      <c r="P107" s="41"/>
      <c r="Q107" s="41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1"/>
      <c r="AG107" s="41"/>
      <c r="AH107" s="41"/>
      <c r="AI107" s="41"/>
      <c r="AJ107" s="41"/>
      <c r="AK107" s="41"/>
      <c r="AL107" s="41"/>
    </row>
    <row r="108" spans="1:38" ht="14.25" customHeight="1">
      <c r="A108" s="96" t="s">
        <v>16</v>
      </c>
      <c r="B108" s="96" t="s">
        <v>533</v>
      </c>
      <c r="C108" s="96"/>
      <c r="D108" s="97" t="s">
        <v>544</v>
      </c>
      <c r="E108" s="96" t="s">
        <v>545</v>
      </c>
      <c r="F108" s="96" t="s">
        <v>546</v>
      </c>
      <c r="G108" s="96" t="s">
        <v>566</v>
      </c>
      <c r="H108" s="96" t="s">
        <v>548</v>
      </c>
      <c r="I108" s="96" t="s">
        <v>549</v>
      </c>
      <c r="J108" s="95" t="s">
        <v>550</v>
      </c>
      <c r="K108" s="95" t="s">
        <v>579</v>
      </c>
      <c r="L108" s="98" t="s">
        <v>552</v>
      </c>
      <c r="M108" s="140" t="s">
        <v>575</v>
      </c>
      <c r="N108" s="96" t="s">
        <v>576</v>
      </c>
      <c r="O108" s="96" t="s">
        <v>554</v>
      </c>
      <c r="P108" s="97" t="s">
        <v>555</v>
      </c>
      <c r="Q108" s="41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1"/>
      <c r="AG108" s="41"/>
      <c r="AH108" s="41"/>
      <c r="AI108" s="41"/>
      <c r="AJ108" s="41"/>
      <c r="AK108" s="41"/>
      <c r="AL108" s="41"/>
    </row>
    <row r="109" spans="1:38" s="220" customFormat="1" ht="12.75" customHeight="1">
      <c r="A109" s="337">
        <v>1</v>
      </c>
      <c r="B109" s="335">
        <v>44771</v>
      </c>
      <c r="C109" s="338"/>
      <c r="D109" s="338" t="s">
        <v>968</v>
      </c>
      <c r="E109" s="337" t="s">
        <v>558</v>
      </c>
      <c r="F109" s="337">
        <v>11</v>
      </c>
      <c r="G109" s="337">
        <v>6</v>
      </c>
      <c r="H109" s="337">
        <v>13.5</v>
      </c>
      <c r="I109" s="337" t="s">
        <v>969</v>
      </c>
      <c r="J109" s="305" t="s">
        <v>902</v>
      </c>
      <c r="K109" s="304">
        <f t="shared" ref="K109" si="113">H109-F109</f>
        <v>2.5</v>
      </c>
      <c r="L109" s="306">
        <v>100</v>
      </c>
      <c r="M109" s="307">
        <f t="shared" ref="M109" si="114">(K109*N109)-L109</f>
        <v>2275</v>
      </c>
      <c r="N109" s="304">
        <v>950</v>
      </c>
      <c r="O109" s="305" t="s">
        <v>556</v>
      </c>
      <c r="P109" s="300">
        <v>44774</v>
      </c>
      <c r="Q109" s="222"/>
      <c r="R109" s="223" t="s">
        <v>830</v>
      </c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</row>
    <row r="110" spans="1:38" s="220" customFormat="1" ht="12.75" customHeight="1">
      <c r="A110" s="386">
        <v>2</v>
      </c>
      <c r="B110" s="385">
        <v>44776</v>
      </c>
      <c r="C110" s="387"/>
      <c r="D110" s="387" t="s">
        <v>992</v>
      </c>
      <c r="E110" s="386" t="s">
        <v>893</v>
      </c>
      <c r="F110" s="386">
        <v>3.6</v>
      </c>
      <c r="G110" s="386">
        <v>5.25</v>
      </c>
      <c r="H110" s="386">
        <v>5.0999999999999996</v>
      </c>
      <c r="I110" s="386" t="s">
        <v>993</v>
      </c>
      <c r="J110" s="339" t="s">
        <v>1002</v>
      </c>
      <c r="K110" s="340">
        <f>F110-H110</f>
        <v>-1.4999999999999996</v>
      </c>
      <c r="L110" s="341">
        <v>100</v>
      </c>
      <c r="M110" s="342">
        <f t="shared" ref="M110" si="115">(K110*N110)-L110</f>
        <v>-6099.9999999999982</v>
      </c>
      <c r="N110" s="340">
        <v>4000</v>
      </c>
      <c r="O110" s="339" t="s">
        <v>568</v>
      </c>
      <c r="P110" s="343">
        <v>44778</v>
      </c>
      <c r="Q110" s="1"/>
      <c r="R110" s="6" t="s">
        <v>557</v>
      </c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  <c r="AL110" s="219"/>
    </row>
    <row r="111" spans="1:38" s="220" customFormat="1" ht="12.75" customHeight="1">
      <c r="A111" s="337">
        <v>3</v>
      </c>
      <c r="B111" s="335">
        <v>44777</v>
      </c>
      <c r="C111" s="338"/>
      <c r="D111" s="338" t="s">
        <v>997</v>
      </c>
      <c r="E111" s="337" t="s">
        <v>893</v>
      </c>
      <c r="F111" s="337">
        <v>110</v>
      </c>
      <c r="G111" s="337">
        <v>155</v>
      </c>
      <c r="H111" s="337">
        <v>88</v>
      </c>
      <c r="I111" s="337" t="s">
        <v>998</v>
      </c>
      <c r="J111" s="305" t="s">
        <v>1003</v>
      </c>
      <c r="K111" s="304">
        <f>F111-H111</f>
        <v>22</v>
      </c>
      <c r="L111" s="306">
        <v>100</v>
      </c>
      <c r="M111" s="307">
        <f t="shared" ref="M111:M113" si="116">(K111*N111)-L111</f>
        <v>1000</v>
      </c>
      <c r="N111" s="304">
        <v>50</v>
      </c>
      <c r="O111" s="305" t="s">
        <v>556</v>
      </c>
      <c r="P111" s="300">
        <v>44778</v>
      </c>
      <c r="Q111" s="1"/>
      <c r="R111" s="56" t="s">
        <v>557</v>
      </c>
      <c r="S111" s="1"/>
      <c r="T111" s="1"/>
      <c r="U111" s="1"/>
      <c r="V111" s="1"/>
      <c r="W111" s="1"/>
      <c r="X111" s="56"/>
      <c r="Y111" s="1"/>
      <c r="Z111" s="1"/>
      <c r="AA111" s="1"/>
      <c r="AB111" s="1"/>
      <c r="AC111" s="1"/>
      <c r="AD111" s="56"/>
      <c r="AE111" s="1"/>
      <c r="AF111" s="1"/>
      <c r="AG111" s="1"/>
      <c r="AH111" s="1"/>
      <c r="AI111" s="1"/>
      <c r="AJ111" s="56"/>
      <c r="AK111" s="1"/>
      <c r="AL111" s="219"/>
    </row>
    <row r="112" spans="1:38" s="220" customFormat="1" ht="12" customHeight="1">
      <c r="A112" s="386">
        <v>4</v>
      </c>
      <c r="B112" s="388">
        <v>44778</v>
      </c>
      <c r="C112" s="387"/>
      <c r="D112" s="387" t="s">
        <v>1004</v>
      </c>
      <c r="E112" s="386" t="s">
        <v>558</v>
      </c>
      <c r="F112" s="386">
        <v>270</v>
      </c>
      <c r="G112" s="386">
        <v>120</v>
      </c>
      <c r="H112" s="386">
        <v>175</v>
      </c>
      <c r="I112" s="386" t="s">
        <v>1005</v>
      </c>
      <c r="J112" s="339" t="s">
        <v>682</v>
      </c>
      <c r="K112" s="340">
        <f t="shared" ref="K112:K113" si="117">H112-F112</f>
        <v>-95</v>
      </c>
      <c r="L112" s="341">
        <v>100</v>
      </c>
      <c r="M112" s="342">
        <f t="shared" si="116"/>
        <v>-2475</v>
      </c>
      <c r="N112" s="340">
        <v>25</v>
      </c>
      <c r="O112" s="339" t="s">
        <v>568</v>
      </c>
      <c r="P112" s="343">
        <v>44778</v>
      </c>
      <c r="Q112" s="1"/>
      <c r="R112" s="6" t="s">
        <v>557</v>
      </c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  <c r="AL112" s="219"/>
    </row>
    <row r="113" spans="1:38" s="393" customFormat="1" ht="12" customHeight="1">
      <c r="A113" s="337">
        <v>5</v>
      </c>
      <c r="B113" s="335">
        <v>44783</v>
      </c>
      <c r="C113" s="338"/>
      <c r="D113" s="338" t="s">
        <v>1032</v>
      </c>
      <c r="E113" s="337" t="s">
        <v>558</v>
      </c>
      <c r="F113" s="337">
        <v>13.75</v>
      </c>
      <c r="G113" s="337">
        <v>9</v>
      </c>
      <c r="H113" s="337">
        <v>15.75</v>
      </c>
      <c r="I113" s="337" t="s">
        <v>1033</v>
      </c>
      <c r="J113" s="305" t="s">
        <v>1043</v>
      </c>
      <c r="K113" s="304">
        <f t="shared" si="117"/>
        <v>2</v>
      </c>
      <c r="L113" s="306">
        <v>100</v>
      </c>
      <c r="M113" s="307">
        <f t="shared" si="116"/>
        <v>2300</v>
      </c>
      <c r="N113" s="304">
        <v>1200</v>
      </c>
      <c r="O113" s="305" t="s">
        <v>556</v>
      </c>
      <c r="P113" s="300">
        <v>44784</v>
      </c>
      <c r="Q113" s="1"/>
      <c r="R113" s="6" t="s">
        <v>830</v>
      </c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"/>
      <c r="AI113" s="1"/>
      <c r="AJ113" s="6"/>
      <c r="AK113" s="1"/>
      <c r="AL113" s="392"/>
    </row>
    <row r="114" spans="1:38" s="393" customFormat="1" ht="12" customHeight="1">
      <c r="A114" s="289">
        <v>6</v>
      </c>
      <c r="B114" s="360">
        <v>44785</v>
      </c>
      <c r="C114" s="290"/>
      <c r="D114" s="291" t="s">
        <v>1054</v>
      </c>
      <c r="E114" s="289" t="s">
        <v>558</v>
      </c>
      <c r="F114" s="289" t="s">
        <v>1055</v>
      </c>
      <c r="G114" s="289">
        <v>19</v>
      </c>
      <c r="H114" s="292"/>
      <c r="I114" s="293" t="s">
        <v>1056</v>
      </c>
      <c r="J114" s="255" t="s">
        <v>559</v>
      </c>
      <c r="K114" s="225"/>
      <c r="L114" s="244"/>
      <c r="M114" s="245"/>
      <c r="N114" s="225"/>
      <c r="O114" s="255"/>
      <c r="P114" s="221"/>
      <c r="Q114" s="1"/>
      <c r="R114" s="6" t="s">
        <v>557</v>
      </c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  <c r="AL114" s="392"/>
    </row>
    <row r="115" spans="1:38" s="393" customFormat="1" ht="12" customHeight="1">
      <c r="A115" s="337">
        <v>7</v>
      </c>
      <c r="B115" s="335">
        <v>44789</v>
      </c>
      <c r="C115" s="338"/>
      <c r="D115" s="338" t="s">
        <v>1074</v>
      </c>
      <c r="E115" s="337" t="s">
        <v>558</v>
      </c>
      <c r="F115" s="337">
        <v>245</v>
      </c>
      <c r="G115" s="337">
        <v>140</v>
      </c>
      <c r="H115" s="337">
        <v>300</v>
      </c>
      <c r="I115" s="337" t="s">
        <v>1075</v>
      </c>
      <c r="J115" s="305" t="s">
        <v>1043</v>
      </c>
      <c r="K115" s="304">
        <f t="shared" ref="K115" si="118">H115-F115</f>
        <v>55</v>
      </c>
      <c r="L115" s="306">
        <v>100</v>
      </c>
      <c r="M115" s="307">
        <f t="shared" ref="M115" si="119">(K115*N115)-L115</f>
        <v>1275</v>
      </c>
      <c r="N115" s="304">
        <v>25</v>
      </c>
      <c r="O115" s="305" t="s">
        <v>556</v>
      </c>
      <c r="P115" s="300">
        <v>44789</v>
      </c>
      <c r="Q115" s="1"/>
      <c r="R115" s="6"/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  <c r="AL115" s="392"/>
    </row>
    <row r="116" spans="1:38" s="393" customFormat="1" ht="12" customHeight="1">
      <c r="A116" s="289">
        <v>8</v>
      </c>
      <c r="B116" s="366">
        <v>44789</v>
      </c>
      <c r="C116" s="290"/>
      <c r="D116" s="291" t="s">
        <v>1089</v>
      </c>
      <c r="E116" s="289" t="s">
        <v>893</v>
      </c>
      <c r="F116" s="289" t="s">
        <v>1090</v>
      </c>
      <c r="G116" s="289">
        <v>140</v>
      </c>
      <c r="H116" s="292"/>
      <c r="I116" s="293" t="s">
        <v>1091</v>
      </c>
      <c r="J116" s="255" t="s">
        <v>559</v>
      </c>
      <c r="K116" s="225"/>
      <c r="L116" s="244"/>
      <c r="M116" s="245"/>
      <c r="N116" s="225"/>
      <c r="O116" s="255"/>
      <c r="P116" s="221"/>
      <c r="Q116" s="1"/>
      <c r="R116" s="6"/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"/>
      <c r="AI116" s="1"/>
      <c r="AJ116" s="6"/>
      <c r="AK116" s="1"/>
      <c r="AL116" s="392"/>
    </row>
    <row r="117" spans="1:38" s="393" customFormat="1" ht="12" customHeight="1">
      <c r="A117" s="289"/>
      <c r="B117" s="344"/>
      <c r="C117" s="290"/>
      <c r="D117" s="291"/>
      <c r="E117" s="289"/>
      <c r="F117" s="289"/>
      <c r="G117" s="289"/>
      <c r="H117" s="292"/>
      <c r="I117" s="293"/>
      <c r="J117" s="255"/>
      <c r="K117" s="225"/>
      <c r="L117" s="244"/>
      <c r="M117" s="245"/>
      <c r="N117" s="225"/>
      <c r="O117" s="255"/>
      <c r="P117" s="221"/>
      <c r="Q117" s="1"/>
      <c r="R117" s="6"/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  <c r="AL117" s="392"/>
    </row>
    <row r="118" spans="1:38" s="393" customFormat="1" ht="12" customHeight="1">
      <c r="A118" s="289"/>
      <c r="B118" s="344"/>
      <c r="C118" s="290"/>
      <c r="D118" s="291"/>
      <c r="E118" s="289"/>
      <c r="F118" s="289"/>
      <c r="G118" s="289"/>
      <c r="H118" s="292"/>
      <c r="I118" s="293"/>
      <c r="J118" s="255"/>
      <c r="K118" s="225"/>
      <c r="L118" s="244"/>
      <c r="M118" s="245"/>
      <c r="N118" s="225"/>
      <c r="O118" s="255"/>
      <c r="P118" s="221"/>
      <c r="Q118" s="1"/>
      <c r="R118" s="6"/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  <c r="AL118" s="392"/>
    </row>
    <row r="119" spans="1:38" ht="15" customHeight="1">
      <c r="A119" s="289"/>
      <c r="B119" s="344"/>
      <c r="C119" s="290"/>
      <c r="D119" s="291"/>
      <c r="E119" s="289"/>
      <c r="F119" s="289"/>
      <c r="G119" s="289"/>
      <c r="H119" s="292"/>
      <c r="I119" s="293"/>
      <c r="J119" s="255"/>
      <c r="K119" s="225"/>
      <c r="L119" s="244"/>
      <c r="M119" s="245"/>
      <c r="N119" s="225"/>
      <c r="O119" s="255"/>
      <c r="P119" s="221"/>
      <c r="Q119" s="1"/>
      <c r="R119" s="6"/>
      <c r="S119" s="1"/>
      <c r="T119" s="1"/>
      <c r="U119" s="1"/>
      <c r="V119" s="1"/>
      <c r="W119" s="1"/>
      <c r="X119" s="6"/>
      <c r="Y119" s="1"/>
      <c r="Z119" s="1"/>
      <c r="AA119" s="1"/>
      <c r="AB119" s="1"/>
      <c r="AC119" s="1"/>
      <c r="AD119" s="6"/>
      <c r="AE119" s="1"/>
      <c r="AF119" s="1"/>
      <c r="AG119" s="1"/>
      <c r="AH119" s="1"/>
      <c r="AI119" s="1"/>
      <c r="AJ119" s="6"/>
      <c r="AK119" s="1"/>
      <c r="AL119" s="1"/>
    </row>
    <row r="120" spans="1:38" ht="12.75" customHeight="1">
      <c r="A120" s="142"/>
      <c r="B120" s="147"/>
      <c r="C120" s="147"/>
      <c r="D120" s="148"/>
      <c r="E120" s="142"/>
      <c r="F120" s="149"/>
      <c r="G120" s="142"/>
      <c r="H120" s="142"/>
      <c r="I120" s="142"/>
      <c r="J120" s="147"/>
      <c r="K120" s="150"/>
      <c r="L120" s="142"/>
      <c r="M120" s="142"/>
      <c r="N120" s="142"/>
      <c r="O120" s="151"/>
      <c r="P120" s="1"/>
      <c r="Q120" s="1"/>
      <c r="R120" s="6"/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</row>
    <row r="121" spans="1:38" ht="38.25" customHeight="1">
      <c r="A121" s="94" t="s">
        <v>580</v>
      </c>
      <c r="B121" s="152"/>
      <c r="C121" s="152"/>
      <c r="D121" s="153"/>
      <c r="E121" s="127"/>
      <c r="F121" s="6"/>
      <c r="G121" s="6"/>
      <c r="H121" s="128"/>
      <c r="I121" s="154"/>
      <c r="J121" s="1"/>
      <c r="K121" s="6"/>
      <c r="L121" s="6"/>
      <c r="M121" s="6"/>
      <c r="N121" s="1"/>
      <c r="O121" s="1"/>
      <c r="Q121" s="1"/>
      <c r="R121" s="6"/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</row>
    <row r="122" spans="1:38" s="220" customFormat="1" ht="14.25" customHeight="1">
      <c r="A122" s="95" t="s">
        <v>16</v>
      </c>
      <c r="B122" s="96" t="s">
        <v>533</v>
      </c>
      <c r="C122" s="96"/>
      <c r="D122" s="97" t="s">
        <v>544</v>
      </c>
      <c r="E122" s="96" t="s">
        <v>545</v>
      </c>
      <c r="F122" s="96" t="s">
        <v>546</v>
      </c>
      <c r="G122" s="96" t="s">
        <v>547</v>
      </c>
      <c r="H122" s="96" t="s">
        <v>548</v>
      </c>
      <c r="I122" s="96" t="s">
        <v>549</v>
      </c>
      <c r="J122" s="95" t="s">
        <v>550</v>
      </c>
      <c r="K122" s="131" t="s">
        <v>567</v>
      </c>
      <c r="L122" s="132" t="s">
        <v>552</v>
      </c>
      <c r="M122" s="98" t="s">
        <v>553</v>
      </c>
      <c r="N122" s="96" t="s">
        <v>554</v>
      </c>
      <c r="O122" s="97" t="s">
        <v>555</v>
      </c>
      <c r="P122" s="96" t="s">
        <v>786</v>
      </c>
      <c r="Q122" s="219"/>
      <c r="R122" s="6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</row>
    <row r="123" spans="1:38" s="220" customFormat="1" ht="12.75" customHeight="1">
      <c r="A123" s="344"/>
      <c r="B123" s="344"/>
      <c r="C123" s="344"/>
      <c r="D123" s="344"/>
      <c r="E123" s="362"/>
      <c r="F123" s="362"/>
      <c r="G123" s="362"/>
      <c r="H123" s="362"/>
      <c r="I123" s="362"/>
      <c r="J123" s="255"/>
      <c r="K123" s="225"/>
      <c r="L123" s="244"/>
      <c r="M123" s="245"/>
      <c r="N123" s="225"/>
      <c r="O123" s="255"/>
      <c r="P123" s="221"/>
      <c r="Q123" s="219"/>
      <c r="R123" s="1" t="s">
        <v>557</v>
      </c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</row>
    <row r="124" spans="1:38" ht="14.25" customHeight="1">
      <c r="A124" s="362"/>
      <c r="B124" s="360"/>
      <c r="C124" s="361"/>
      <c r="D124" s="361"/>
      <c r="E124" s="362"/>
      <c r="F124" s="362"/>
      <c r="G124" s="362"/>
      <c r="H124" s="362"/>
      <c r="I124" s="362"/>
      <c r="J124" s="255"/>
      <c r="K124" s="225"/>
      <c r="L124" s="244"/>
      <c r="M124" s="245"/>
      <c r="N124" s="225"/>
      <c r="O124" s="255"/>
      <c r="P124" s="221"/>
      <c r="R124" s="219"/>
      <c r="S124" s="41"/>
      <c r="T124" s="1"/>
      <c r="U124" s="1"/>
      <c r="V124" s="1"/>
      <c r="W124" s="1"/>
      <c r="X124" s="1"/>
      <c r="Y124" s="1"/>
      <c r="Z124" s="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</row>
    <row r="125" spans="1:38" ht="12.75" customHeight="1">
      <c r="A125" s="362"/>
      <c r="B125" s="360"/>
      <c r="C125" s="361"/>
      <c r="D125" s="361"/>
      <c r="E125" s="362"/>
      <c r="F125" s="362"/>
      <c r="G125" s="362"/>
      <c r="H125" s="362"/>
      <c r="I125" s="362"/>
      <c r="J125" s="255"/>
      <c r="K125" s="225"/>
      <c r="L125" s="244"/>
      <c r="M125" s="245"/>
      <c r="N125" s="225"/>
      <c r="O125" s="255"/>
      <c r="P125" s="221"/>
      <c r="R125" s="6"/>
      <c r="S125" s="1"/>
      <c r="T125" s="1"/>
      <c r="U125" s="1"/>
      <c r="V125" s="1"/>
      <c r="W125" s="1"/>
      <c r="X125" s="1"/>
      <c r="Y125" s="1"/>
    </row>
    <row r="126" spans="1:38" ht="12.75" customHeight="1">
      <c r="A126" s="111" t="s">
        <v>560</v>
      </c>
      <c r="B126" s="111"/>
      <c r="C126" s="111"/>
      <c r="D126" s="111"/>
      <c r="E126" s="41"/>
      <c r="F126" s="119" t="s">
        <v>562</v>
      </c>
      <c r="G126" s="56"/>
      <c r="H126" s="56"/>
      <c r="I126" s="56"/>
      <c r="J126" s="6"/>
      <c r="K126" s="136"/>
      <c r="L126" s="137"/>
      <c r="M126" s="6"/>
      <c r="N126" s="101"/>
      <c r="O126" s="155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18" t="s">
        <v>561</v>
      </c>
      <c r="B127" s="111"/>
      <c r="C127" s="111"/>
      <c r="D127" s="111"/>
      <c r="E127" s="6"/>
      <c r="F127" s="119" t="s">
        <v>564</v>
      </c>
      <c r="G127" s="6"/>
      <c r="H127" s="6" t="s">
        <v>782</v>
      </c>
      <c r="I127" s="6"/>
      <c r="J127" s="1"/>
      <c r="K127" s="6"/>
      <c r="L127" s="6"/>
      <c r="M127" s="6"/>
      <c r="N127" s="1"/>
      <c r="O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18"/>
      <c r="B128" s="111"/>
      <c r="C128" s="111"/>
      <c r="D128" s="111"/>
      <c r="E128" s="6"/>
      <c r="F128" s="119"/>
      <c r="G128" s="6"/>
      <c r="H128" s="6"/>
      <c r="I128" s="6"/>
      <c r="J128" s="1"/>
      <c r="K128" s="6"/>
      <c r="L128" s="6"/>
      <c r="M128" s="6"/>
      <c r="N128" s="1"/>
      <c r="O128" s="1"/>
      <c r="Q128" s="1"/>
      <c r="R128" s="5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18"/>
      <c r="B129" s="111"/>
      <c r="C129" s="111"/>
      <c r="D129" s="111"/>
      <c r="E129" s="6"/>
      <c r="F129" s="119"/>
      <c r="G129" s="56"/>
      <c r="H129" s="41"/>
      <c r="I129" s="56"/>
      <c r="J129" s="6"/>
      <c r="K129" s="136"/>
      <c r="L129" s="137"/>
      <c r="M129" s="6"/>
      <c r="N129" s="101"/>
      <c r="O129" s="138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56"/>
      <c r="B130" s="100"/>
      <c r="C130" s="100"/>
      <c r="D130" s="41"/>
      <c r="E130" s="56"/>
      <c r="F130" s="56"/>
      <c r="G130" s="56"/>
      <c r="H130" s="41"/>
      <c r="I130" s="56"/>
      <c r="J130" s="6"/>
      <c r="K130" s="136"/>
      <c r="L130" s="137"/>
      <c r="M130" s="6"/>
      <c r="N130" s="101"/>
      <c r="O130" s="138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38.25" customHeight="1">
      <c r="A131" s="41"/>
      <c r="B131" s="156" t="s">
        <v>581</v>
      </c>
      <c r="C131" s="156"/>
      <c r="D131" s="156"/>
      <c r="E131" s="156"/>
      <c r="F131" s="6"/>
      <c r="G131" s="6"/>
      <c r="H131" s="129"/>
      <c r="I131" s="6"/>
      <c r="J131" s="129"/>
      <c r="K131" s="130"/>
      <c r="L131" s="6"/>
      <c r="M131" s="6"/>
      <c r="N131" s="1"/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95" t="s">
        <v>16</v>
      </c>
      <c r="B132" s="96" t="s">
        <v>533</v>
      </c>
      <c r="C132" s="96"/>
      <c r="D132" s="97" t="s">
        <v>544</v>
      </c>
      <c r="E132" s="96" t="s">
        <v>545</v>
      </c>
      <c r="F132" s="96" t="s">
        <v>546</v>
      </c>
      <c r="G132" s="96" t="s">
        <v>582</v>
      </c>
      <c r="H132" s="96" t="s">
        <v>583</v>
      </c>
      <c r="I132" s="96" t="s">
        <v>549</v>
      </c>
      <c r="J132" s="157" t="s">
        <v>550</v>
      </c>
      <c r="K132" s="96" t="s">
        <v>551</v>
      </c>
      <c r="L132" s="96" t="s">
        <v>584</v>
      </c>
      <c r="M132" s="96" t="s">
        <v>554</v>
      </c>
      <c r="N132" s="97" t="s">
        <v>555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1</v>
      </c>
      <c r="B133" s="159">
        <v>41579</v>
      </c>
      <c r="C133" s="159"/>
      <c r="D133" s="160" t="s">
        <v>585</v>
      </c>
      <c r="E133" s="161" t="s">
        <v>586</v>
      </c>
      <c r="F133" s="162">
        <v>82</v>
      </c>
      <c r="G133" s="161" t="s">
        <v>587</v>
      </c>
      <c r="H133" s="161">
        <v>100</v>
      </c>
      <c r="I133" s="163">
        <v>100</v>
      </c>
      <c r="J133" s="164" t="s">
        <v>588</v>
      </c>
      <c r="K133" s="165">
        <f t="shared" ref="K133:K185" si="120">H133-F133</f>
        <v>18</v>
      </c>
      <c r="L133" s="166">
        <f t="shared" ref="L133:L185" si="121">K133/F133</f>
        <v>0.21951219512195122</v>
      </c>
      <c r="M133" s="161" t="s">
        <v>556</v>
      </c>
      <c r="N133" s="167">
        <v>42657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2</v>
      </c>
      <c r="B134" s="159">
        <v>41794</v>
      </c>
      <c r="C134" s="159"/>
      <c r="D134" s="160" t="s">
        <v>589</v>
      </c>
      <c r="E134" s="161" t="s">
        <v>558</v>
      </c>
      <c r="F134" s="162">
        <v>257</v>
      </c>
      <c r="G134" s="161" t="s">
        <v>587</v>
      </c>
      <c r="H134" s="161">
        <v>300</v>
      </c>
      <c r="I134" s="163">
        <v>300</v>
      </c>
      <c r="J134" s="164" t="s">
        <v>588</v>
      </c>
      <c r="K134" s="165">
        <f t="shared" si="120"/>
        <v>43</v>
      </c>
      <c r="L134" s="166">
        <f t="shared" si="121"/>
        <v>0.16731517509727625</v>
      </c>
      <c r="M134" s="161" t="s">
        <v>556</v>
      </c>
      <c r="N134" s="167">
        <v>41822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3</v>
      </c>
      <c r="B135" s="159">
        <v>41828</v>
      </c>
      <c r="C135" s="159"/>
      <c r="D135" s="160" t="s">
        <v>590</v>
      </c>
      <c r="E135" s="161" t="s">
        <v>558</v>
      </c>
      <c r="F135" s="162">
        <v>393</v>
      </c>
      <c r="G135" s="161" t="s">
        <v>587</v>
      </c>
      <c r="H135" s="161">
        <v>468</v>
      </c>
      <c r="I135" s="163">
        <v>468</v>
      </c>
      <c r="J135" s="164" t="s">
        <v>588</v>
      </c>
      <c r="K135" s="165">
        <f t="shared" si="120"/>
        <v>75</v>
      </c>
      <c r="L135" s="166">
        <f t="shared" si="121"/>
        <v>0.19083969465648856</v>
      </c>
      <c r="M135" s="161" t="s">
        <v>556</v>
      </c>
      <c r="N135" s="167">
        <v>41863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4</v>
      </c>
      <c r="B136" s="159">
        <v>41857</v>
      </c>
      <c r="C136" s="159"/>
      <c r="D136" s="160" t="s">
        <v>591</v>
      </c>
      <c r="E136" s="161" t="s">
        <v>558</v>
      </c>
      <c r="F136" s="162">
        <v>205</v>
      </c>
      <c r="G136" s="161" t="s">
        <v>587</v>
      </c>
      <c r="H136" s="161">
        <v>275</v>
      </c>
      <c r="I136" s="163">
        <v>250</v>
      </c>
      <c r="J136" s="164" t="s">
        <v>588</v>
      </c>
      <c r="K136" s="165">
        <f t="shared" si="120"/>
        <v>70</v>
      </c>
      <c r="L136" s="166">
        <f t="shared" si="121"/>
        <v>0.34146341463414637</v>
      </c>
      <c r="M136" s="161" t="s">
        <v>556</v>
      </c>
      <c r="N136" s="167">
        <v>41962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5</v>
      </c>
      <c r="B137" s="159">
        <v>41886</v>
      </c>
      <c r="C137" s="159"/>
      <c r="D137" s="160" t="s">
        <v>592</v>
      </c>
      <c r="E137" s="161" t="s">
        <v>558</v>
      </c>
      <c r="F137" s="162">
        <v>162</v>
      </c>
      <c r="G137" s="161" t="s">
        <v>587</v>
      </c>
      <c r="H137" s="161">
        <v>190</v>
      </c>
      <c r="I137" s="163">
        <v>190</v>
      </c>
      <c r="J137" s="164" t="s">
        <v>588</v>
      </c>
      <c r="K137" s="165">
        <f t="shared" si="120"/>
        <v>28</v>
      </c>
      <c r="L137" s="166">
        <f t="shared" si="121"/>
        <v>0.1728395061728395</v>
      </c>
      <c r="M137" s="161" t="s">
        <v>556</v>
      </c>
      <c r="N137" s="167">
        <v>42006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6</v>
      </c>
      <c r="B138" s="159">
        <v>41886</v>
      </c>
      <c r="C138" s="159"/>
      <c r="D138" s="160" t="s">
        <v>593</v>
      </c>
      <c r="E138" s="161" t="s">
        <v>558</v>
      </c>
      <c r="F138" s="162">
        <v>75</v>
      </c>
      <c r="G138" s="161" t="s">
        <v>587</v>
      </c>
      <c r="H138" s="161">
        <v>91.5</v>
      </c>
      <c r="I138" s="163" t="s">
        <v>594</v>
      </c>
      <c r="J138" s="164" t="s">
        <v>595</v>
      </c>
      <c r="K138" s="165">
        <f t="shared" si="120"/>
        <v>16.5</v>
      </c>
      <c r="L138" s="166">
        <f t="shared" si="121"/>
        <v>0.22</v>
      </c>
      <c r="M138" s="161" t="s">
        <v>556</v>
      </c>
      <c r="N138" s="167">
        <v>41954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7</v>
      </c>
      <c r="B139" s="159">
        <v>41913</v>
      </c>
      <c r="C139" s="159"/>
      <c r="D139" s="160" t="s">
        <v>596</v>
      </c>
      <c r="E139" s="161" t="s">
        <v>558</v>
      </c>
      <c r="F139" s="162">
        <v>850</v>
      </c>
      <c r="G139" s="161" t="s">
        <v>587</v>
      </c>
      <c r="H139" s="161">
        <v>982.5</v>
      </c>
      <c r="I139" s="163">
        <v>1050</v>
      </c>
      <c r="J139" s="164" t="s">
        <v>597</v>
      </c>
      <c r="K139" s="165">
        <f t="shared" si="120"/>
        <v>132.5</v>
      </c>
      <c r="L139" s="166">
        <f t="shared" si="121"/>
        <v>0.15588235294117647</v>
      </c>
      <c r="M139" s="161" t="s">
        <v>556</v>
      </c>
      <c r="N139" s="167">
        <v>42039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8</v>
      </c>
      <c r="B140" s="159">
        <v>41913</v>
      </c>
      <c r="C140" s="159"/>
      <c r="D140" s="160" t="s">
        <v>598</v>
      </c>
      <c r="E140" s="161" t="s">
        <v>558</v>
      </c>
      <c r="F140" s="162">
        <v>475</v>
      </c>
      <c r="G140" s="161" t="s">
        <v>587</v>
      </c>
      <c r="H140" s="161">
        <v>515</v>
      </c>
      <c r="I140" s="163">
        <v>600</v>
      </c>
      <c r="J140" s="164" t="s">
        <v>599</v>
      </c>
      <c r="K140" s="165">
        <f t="shared" si="120"/>
        <v>40</v>
      </c>
      <c r="L140" s="166">
        <f t="shared" si="121"/>
        <v>8.4210526315789472E-2</v>
      </c>
      <c r="M140" s="161" t="s">
        <v>556</v>
      </c>
      <c r="N140" s="167">
        <v>41939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9</v>
      </c>
      <c r="B141" s="159">
        <v>41913</v>
      </c>
      <c r="C141" s="159"/>
      <c r="D141" s="160" t="s">
        <v>600</v>
      </c>
      <c r="E141" s="161" t="s">
        <v>558</v>
      </c>
      <c r="F141" s="162">
        <v>86</v>
      </c>
      <c r="G141" s="161" t="s">
        <v>587</v>
      </c>
      <c r="H141" s="161">
        <v>99</v>
      </c>
      <c r="I141" s="163">
        <v>140</v>
      </c>
      <c r="J141" s="164" t="s">
        <v>601</v>
      </c>
      <c r="K141" s="165">
        <f t="shared" si="120"/>
        <v>13</v>
      </c>
      <c r="L141" s="166">
        <f t="shared" si="121"/>
        <v>0.15116279069767441</v>
      </c>
      <c r="M141" s="161" t="s">
        <v>556</v>
      </c>
      <c r="N141" s="167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10</v>
      </c>
      <c r="B142" s="159">
        <v>41926</v>
      </c>
      <c r="C142" s="159"/>
      <c r="D142" s="160" t="s">
        <v>602</v>
      </c>
      <c r="E142" s="161" t="s">
        <v>558</v>
      </c>
      <c r="F142" s="162">
        <v>496.6</v>
      </c>
      <c r="G142" s="161" t="s">
        <v>587</v>
      </c>
      <c r="H142" s="161">
        <v>621</v>
      </c>
      <c r="I142" s="163">
        <v>580</v>
      </c>
      <c r="J142" s="164" t="s">
        <v>588</v>
      </c>
      <c r="K142" s="165">
        <f t="shared" si="120"/>
        <v>124.39999999999998</v>
      </c>
      <c r="L142" s="166">
        <f t="shared" si="121"/>
        <v>0.25050342327829234</v>
      </c>
      <c r="M142" s="161" t="s">
        <v>556</v>
      </c>
      <c r="N142" s="167">
        <v>42605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11</v>
      </c>
      <c r="B143" s="159">
        <v>41926</v>
      </c>
      <c r="C143" s="159"/>
      <c r="D143" s="160" t="s">
        <v>603</v>
      </c>
      <c r="E143" s="161" t="s">
        <v>558</v>
      </c>
      <c r="F143" s="162">
        <v>2481.9</v>
      </c>
      <c r="G143" s="161" t="s">
        <v>587</v>
      </c>
      <c r="H143" s="161">
        <v>2840</v>
      </c>
      <c r="I143" s="163">
        <v>2870</v>
      </c>
      <c r="J143" s="164" t="s">
        <v>604</v>
      </c>
      <c r="K143" s="165">
        <f t="shared" si="120"/>
        <v>358.09999999999991</v>
      </c>
      <c r="L143" s="166">
        <f t="shared" si="121"/>
        <v>0.14428462065353154</v>
      </c>
      <c r="M143" s="161" t="s">
        <v>556</v>
      </c>
      <c r="N143" s="167">
        <v>42017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12</v>
      </c>
      <c r="B144" s="159">
        <v>41928</v>
      </c>
      <c r="C144" s="159"/>
      <c r="D144" s="160" t="s">
        <v>605</v>
      </c>
      <c r="E144" s="161" t="s">
        <v>558</v>
      </c>
      <c r="F144" s="162">
        <v>84.5</v>
      </c>
      <c r="G144" s="161" t="s">
        <v>587</v>
      </c>
      <c r="H144" s="161">
        <v>93</v>
      </c>
      <c r="I144" s="163">
        <v>110</v>
      </c>
      <c r="J144" s="164" t="s">
        <v>606</v>
      </c>
      <c r="K144" s="165">
        <f t="shared" si="120"/>
        <v>8.5</v>
      </c>
      <c r="L144" s="166">
        <f t="shared" si="121"/>
        <v>0.10059171597633136</v>
      </c>
      <c r="M144" s="161" t="s">
        <v>556</v>
      </c>
      <c r="N144" s="167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13</v>
      </c>
      <c r="B145" s="159">
        <v>41928</v>
      </c>
      <c r="C145" s="159"/>
      <c r="D145" s="160" t="s">
        <v>607</v>
      </c>
      <c r="E145" s="161" t="s">
        <v>558</v>
      </c>
      <c r="F145" s="162">
        <v>401</v>
      </c>
      <c r="G145" s="161" t="s">
        <v>587</v>
      </c>
      <c r="H145" s="161">
        <v>428</v>
      </c>
      <c r="I145" s="163">
        <v>450</v>
      </c>
      <c r="J145" s="164" t="s">
        <v>608</v>
      </c>
      <c r="K145" s="165">
        <f t="shared" si="120"/>
        <v>27</v>
      </c>
      <c r="L145" s="166">
        <f t="shared" si="121"/>
        <v>6.7331670822942641E-2</v>
      </c>
      <c r="M145" s="161" t="s">
        <v>556</v>
      </c>
      <c r="N145" s="167">
        <v>42020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14</v>
      </c>
      <c r="B146" s="159">
        <v>41928</v>
      </c>
      <c r="C146" s="159"/>
      <c r="D146" s="160" t="s">
        <v>609</v>
      </c>
      <c r="E146" s="161" t="s">
        <v>558</v>
      </c>
      <c r="F146" s="162">
        <v>101</v>
      </c>
      <c r="G146" s="161" t="s">
        <v>587</v>
      </c>
      <c r="H146" s="161">
        <v>112</v>
      </c>
      <c r="I146" s="163">
        <v>120</v>
      </c>
      <c r="J146" s="164" t="s">
        <v>610</v>
      </c>
      <c r="K146" s="165">
        <f t="shared" si="120"/>
        <v>11</v>
      </c>
      <c r="L146" s="166">
        <f t="shared" si="121"/>
        <v>0.10891089108910891</v>
      </c>
      <c r="M146" s="161" t="s">
        <v>556</v>
      </c>
      <c r="N146" s="167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15</v>
      </c>
      <c r="B147" s="159">
        <v>41954</v>
      </c>
      <c r="C147" s="159"/>
      <c r="D147" s="160" t="s">
        <v>611</v>
      </c>
      <c r="E147" s="161" t="s">
        <v>558</v>
      </c>
      <c r="F147" s="162">
        <v>59</v>
      </c>
      <c r="G147" s="161" t="s">
        <v>587</v>
      </c>
      <c r="H147" s="161">
        <v>76</v>
      </c>
      <c r="I147" s="163">
        <v>76</v>
      </c>
      <c r="J147" s="164" t="s">
        <v>588</v>
      </c>
      <c r="K147" s="165">
        <f t="shared" si="120"/>
        <v>17</v>
      </c>
      <c r="L147" s="166">
        <f t="shared" si="121"/>
        <v>0.28813559322033899</v>
      </c>
      <c r="M147" s="161" t="s">
        <v>556</v>
      </c>
      <c r="N147" s="167">
        <v>43032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16</v>
      </c>
      <c r="B148" s="159">
        <v>41954</v>
      </c>
      <c r="C148" s="159"/>
      <c r="D148" s="160" t="s">
        <v>600</v>
      </c>
      <c r="E148" s="161" t="s">
        <v>558</v>
      </c>
      <c r="F148" s="162">
        <v>99</v>
      </c>
      <c r="G148" s="161" t="s">
        <v>587</v>
      </c>
      <c r="H148" s="161">
        <v>120</v>
      </c>
      <c r="I148" s="163">
        <v>120</v>
      </c>
      <c r="J148" s="164" t="s">
        <v>569</v>
      </c>
      <c r="K148" s="165">
        <f t="shared" si="120"/>
        <v>21</v>
      </c>
      <c r="L148" s="166">
        <f t="shared" si="121"/>
        <v>0.21212121212121213</v>
      </c>
      <c r="M148" s="161" t="s">
        <v>556</v>
      </c>
      <c r="N148" s="167">
        <v>41960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17</v>
      </c>
      <c r="B149" s="159">
        <v>41956</v>
      </c>
      <c r="C149" s="159"/>
      <c r="D149" s="160" t="s">
        <v>612</v>
      </c>
      <c r="E149" s="161" t="s">
        <v>558</v>
      </c>
      <c r="F149" s="162">
        <v>22</v>
      </c>
      <c r="G149" s="161" t="s">
        <v>587</v>
      </c>
      <c r="H149" s="161">
        <v>33.549999999999997</v>
      </c>
      <c r="I149" s="163">
        <v>32</v>
      </c>
      <c r="J149" s="164" t="s">
        <v>613</v>
      </c>
      <c r="K149" s="165">
        <f t="shared" si="120"/>
        <v>11.549999999999997</v>
      </c>
      <c r="L149" s="166">
        <f t="shared" si="121"/>
        <v>0.52499999999999991</v>
      </c>
      <c r="M149" s="161" t="s">
        <v>556</v>
      </c>
      <c r="N149" s="167">
        <v>42188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18</v>
      </c>
      <c r="B150" s="159">
        <v>41976</v>
      </c>
      <c r="C150" s="159"/>
      <c r="D150" s="160" t="s">
        <v>614</v>
      </c>
      <c r="E150" s="161" t="s">
        <v>558</v>
      </c>
      <c r="F150" s="162">
        <v>440</v>
      </c>
      <c r="G150" s="161" t="s">
        <v>587</v>
      </c>
      <c r="H150" s="161">
        <v>520</v>
      </c>
      <c r="I150" s="163">
        <v>520</v>
      </c>
      <c r="J150" s="164" t="s">
        <v>615</v>
      </c>
      <c r="K150" s="165">
        <f t="shared" si="120"/>
        <v>80</v>
      </c>
      <c r="L150" s="166">
        <f t="shared" si="121"/>
        <v>0.18181818181818182</v>
      </c>
      <c r="M150" s="161" t="s">
        <v>556</v>
      </c>
      <c r="N150" s="167">
        <v>42208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19</v>
      </c>
      <c r="B151" s="159">
        <v>41976</v>
      </c>
      <c r="C151" s="159"/>
      <c r="D151" s="160" t="s">
        <v>616</v>
      </c>
      <c r="E151" s="161" t="s">
        <v>558</v>
      </c>
      <c r="F151" s="162">
        <v>360</v>
      </c>
      <c r="G151" s="161" t="s">
        <v>587</v>
      </c>
      <c r="H151" s="161">
        <v>427</v>
      </c>
      <c r="I151" s="163">
        <v>425</v>
      </c>
      <c r="J151" s="164" t="s">
        <v>617</v>
      </c>
      <c r="K151" s="165">
        <f t="shared" si="120"/>
        <v>67</v>
      </c>
      <c r="L151" s="166">
        <f t="shared" si="121"/>
        <v>0.18611111111111112</v>
      </c>
      <c r="M151" s="161" t="s">
        <v>556</v>
      </c>
      <c r="N151" s="167">
        <v>42058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20</v>
      </c>
      <c r="B152" s="159">
        <v>42012</v>
      </c>
      <c r="C152" s="159"/>
      <c r="D152" s="160" t="s">
        <v>618</v>
      </c>
      <c r="E152" s="161" t="s">
        <v>558</v>
      </c>
      <c r="F152" s="162">
        <v>360</v>
      </c>
      <c r="G152" s="161" t="s">
        <v>587</v>
      </c>
      <c r="H152" s="161">
        <v>455</v>
      </c>
      <c r="I152" s="163">
        <v>420</v>
      </c>
      <c r="J152" s="164" t="s">
        <v>619</v>
      </c>
      <c r="K152" s="165">
        <f t="shared" si="120"/>
        <v>95</v>
      </c>
      <c r="L152" s="166">
        <f t="shared" si="121"/>
        <v>0.2638888888888889</v>
      </c>
      <c r="M152" s="161" t="s">
        <v>556</v>
      </c>
      <c r="N152" s="167">
        <v>42024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21</v>
      </c>
      <c r="B153" s="159">
        <v>42012</v>
      </c>
      <c r="C153" s="159"/>
      <c r="D153" s="160" t="s">
        <v>620</v>
      </c>
      <c r="E153" s="161" t="s">
        <v>558</v>
      </c>
      <c r="F153" s="162">
        <v>130</v>
      </c>
      <c r="G153" s="161"/>
      <c r="H153" s="161">
        <v>175.5</v>
      </c>
      <c r="I153" s="163">
        <v>165</v>
      </c>
      <c r="J153" s="164" t="s">
        <v>621</v>
      </c>
      <c r="K153" s="165">
        <f t="shared" si="120"/>
        <v>45.5</v>
      </c>
      <c r="L153" s="166">
        <f t="shared" si="121"/>
        <v>0.35</v>
      </c>
      <c r="M153" s="161" t="s">
        <v>556</v>
      </c>
      <c r="N153" s="167">
        <v>43088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22</v>
      </c>
      <c r="B154" s="159">
        <v>42040</v>
      </c>
      <c r="C154" s="159"/>
      <c r="D154" s="160" t="s">
        <v>371</v>
      </c>
      <c r="E154" s="161" t="s">
        <v>586</v>
      </c>
      <c r="F154" s="162">
        <v>98</v>
      </c>
      <c r="G154" s="161"/>
      <c r="H154" s="161">
        <v>120</v>
      </c>
      <c r="I154" s="163">
        <v>120</v>
      </c>
      <c r="J154" s="164" t="s">
        <v>588</v>
      </c>
      <c r="K154" s="165">
        <f t="shared" si="120"/>
        <v>22</v>
      </c>
      <c r="L154" s="166">
        <f t="shared" si="121"/>
        <v>0.22448979591836735</v>
      </c>
      <c r="M154" s="161" t="s">
        <v>556</v>
      </c>
      <c r="N154" s="167">
        <v>42753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23</v>
      </c>
      <c r="B155" s="159">
        <v>42040</v>
      </c>
      <c r="C155" s="159"/>
      <c r="D155" s="160" t="s">
        <v>622</v>
      </c>
      <c r="E155" s="161" t="s">
        <v>586</v>
      </c>
      <c r="F155" s="162">
        <v>196</v>
      </c>
      <c r="G155" s="161"/>
      <c r="H155" s="161">
        <v>262</v>
      </c>
      <c r="I155" s="163">
        <v>255</v>
      </c>
      <c r="J155" s="164" t="s">
        <v>588</v>
      </c>
      <c r="K155" s="165">
        <f t="shared" si="120"/>
        <v>66</v>
      </c>
      <c r="L155" s="166">
        <f t="shared" si="121"/>
        <v>0.33673469387755101</v>
      </c>
      <c r="M155" s="161" t="s">
        <v>556</v>
      </c>
      <c r="N155" s="167">
        <v>42599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8">
        <v>24</v>
      </c>
      <c r="B156" s="169">
        <v>42067</v>
      </c>
      <c r="C156" s="169"/>
      <c r="D156" s="170" t="s">
        <v>370</v>
      </c>
      <c r="E156" s="171" t="s">
        <v>586</v>
      </c>
      <c r="F156" s="172">
        <v>235</v>
      </c>
      <c r="G156" s="172"/>
      <c r="H156" s="173">
        <v>77</v>
      </c>
      <c r="I156" s="173" t="s">
        <v>623</v>
      </c>
      <c r="J156" s="174" t="s">
        <v>624</v>
      </c>
      <c r="K156" s="175">
        <f t="shared" si="120"/>
        <v>-158</v>
      </c>
      <c r="L156" s="176">
        <f t="shared" si="121"/>
        <v>-0.67234042553191486</v>
      </c>
      <c r="M156" s="172" t="s">
        <v>568</v>
      </c>
      <c r="N156" s="169">
        <v>43522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25</v>
      </c>
      <c r="B157" s="159">
        <v>42067</v>
      </c>
      <c r="C157" s="159"/>
      <c r="D157" s="160" t="s">
        <v>625</v>
      </c>
      <c r="E157" s="161" t="s">
        <v>586</v>
      </c>
      <c r="F157" s="162">
        <v>185</v>
      </c>
      <c r="G157" s="161"/>
      <c r="H157" s="161">
        <v>224</v>
      </c>
      <c r="I157" s="163" t="s">
        <v>626</v>
      </c>
      <c r="J157" s="164" t="s">
        <v>588</v>
      </c>
      <c r="K157" s="165">
        <f t="shared" si="120"/>
        <v>39</v>
      </c>
      <c r="L157" s="166">
        <f t="shared" si="121"/>
        <v>0.21081081081081082</v>
      </c>
      <c r="M157" s="161" t="s">
        <v>556</v>
      </c>
      <c r="N157" s="167">
        <v>42647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8">
        <v>26</v>
      </c>
      <c r="B158" s="169">
        <v>42090</v>
      </c>
      <c r="C158" s="169"/>
      <c r="D158" s="177" t="s">
        <v>627</v>
      </c>
      <c r="E158" s="172" t="s">
        <v>586</v>
      </c>
      <c r="F158" s="172">
        <v>49.5</v>
      </c>
      <c r="G158" s="173"/>
      <c r="H158" s="173">
        <v>15.85</v>
      </c>
      <c r="I158" s="173">
        <v>67</v>
      </c>
      <c r="J158" s="174" t="s">
        <v>628</v>
      </c>
      <c r="K158" s="173">
        <f t="shared" si="120"/>
        <v>-33.65</v>
      </c>
      <c r="L158" s="178">
        <f t="shared" si="121"/>
        <v>-0.67979797979797973</v>
      </c>
      <c r="M158" s="172" t="s">
        <v>568</v>
      </c>
      <c r="N158" s="179">
        <v>43627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27</v>
      </c>
      <c r="B159" s="159">
        <v>42093</v>
      </c>
      <c r="C159" s="159"/>
      <c r="D159" s="160" t="s">
        <v>629</v>
      </c>
      <c r="E159" s="161" t="s">
        <v>586</v>
      </c>
      <c r="F159" s="162">
        <v>183.5</v>
      </c>
      <c r="G159" s="161"/>
      <c r="H159" s="161">
        <v>219</v>
      </c>
      <c r="I159" s="163">
        <v>218</v>
      </c>
      <c r="J159" s="164" t="s">
        <v>630</v>
      </c>
      <c r="K159" s="165">
        <f t="shared" si="120"/>
        <v>35.5</v>
      </c>
      <c r="L159" s="166">
        <f t="shared" si="121"/>
        <v>0.19346049046321526</v>
      </c>
      <c r="M159" s="161" t="s">
        <v>556</v>
      </c>
      <c r="N159" s="167">
        <v>42103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28</v>
      </c>
      <c r="B160" s="159">
        <v>42114</v>
      </c>
      <c r="C160" s="159"/>
      <c r="D160" s="160" t="s">
        <v>631</v>
      </c>
      <c r="E160" s="161" t="s">
        <v>586</v>
      </c>
      <c r="F160" s="162">
        <f>(227+237)/2</f>
        <v>232</v>
      </c>
      <c r="G160" s="161"/>
      <c r="H160" s="161">
        <v>298</v>
      </c>
      <c r="I160" s="163">
        <v>298</v>
      </c>
      <c r="J160" s="164" t="s">
        <v>588</v>
      </c>
      <c r="K160" s="165">
        <f t="shared" si="120"/>
        <v>66</v>
      </c>
      <c r="L160" s="166">
        <f t="shared" si="121"/>
        <v>0.28448275862068967</v>
      </c>
      <c r="M160" s="161" t="s">
        <v>556</v>
      </c>
      <c r="N160" s="167">
        <v>42823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29</v>
      </c>
      <c r="B161" s="159">
        <v>42128</v>
      </c>
      <c r="C161" s="159"/>
      <c r="D161" s="160" t="s">
        <v>632</v>
      </c>
      <c r="E161" s="161" t="s">
        <v>558</v>
      </c>
      <c r="F161" s="162">
        <v>385</v>
      </c>
      <c r="G161" s="161"/>
      <c r="H161" s="161">
        <f>212.5+331</f>
        <v>543.5</v>
      </c>
      <c r="I161" s="163">
        <v>510</v>
      </c>
      <c r="J161" s="164" t="s">
        <v>633</v>
      </c>
      <c r="K161" s="165">
        <f t="shared" si="120"/>
        <v>158.5</v>
      </c>
      <c r="L161" s="166">
        <f t="shared" si="121"/>
        <v>0.41168831168831171</v>
      </c>
      <c r="M161" s="161" t="s">
        <v>556</v>
      </c>
      <c r="N161" s="167">
        <v>42235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30</v>
      </c>
      <c r="B162" s="159">
        <v>42128</v>
      </c>
      <c r="C162" s="159"/>
      <c r="D162" s="160" t="s">
        <v>634</v>
      </c>
      <c r="E162" s="161" t="s">
        <v>558</v>
      </c>
      <c r="F162" s="162">
        <v>115.5</v>
      </c>
      <c r="G162" s="161"/>
      <c r="H162" s="161">
        <v>146</v>
      </c>
      <c r="I162" s="163">
        <v>142</v>
      </c>
      <c r="J162" s="164" t="s">
        <v>635</v>
      </c>
      <c r="K162" s="165">
        <f t="shared" si="120"/>
        <v>30.5</v>
      </c>
      <c r="L162" s="166">
        <f t="shared" si="121"/>
        <v>0.26406926406926406</v>
      </c>
      <c r="M162" s="161" t="s">
        <v>556</v>
      </c>
      <c r="N162" s="167">
        <v>42202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31</v>
      </c>
      <c r="B163" s="159">
        <v>42151</v>
      </c>
      <c r="C163" s="159"/>
      <c r="D163" s="160" t="s">
        <v>636</v>
      </c>
      <c r="E163" s="161" t="s">
        <v>558</v>
      </c>
      <c r="F163" s="162">
        <v>237.5</v>
      </c>
      <c r="G163" s="161"/>
      <c r="H163" s="161">
        <v>279.5</v>
      </c>
      <c r="I163" s="163">
        <v>278</v>
      </c>
      <c r="J163" s="164" t="s">
        <v>588</v>
      </c>
      <c r="K163" s="165">
        <f t="shared" si="120"/>
        <v>42</v>
      </c>
      <c r="L163" s="166">
        <f t="shared" si="121"/>
        <v>0.17684210526315788</v>
      </c>
      <c r="M163" s="161" t="s">
        <v>556</v>
      </c>
      <c r="N163" s="167">
        <v>42222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32</v>
      </c>
      <c r="B164" s="159">
        <v>42174</v>
      </c>
      <c r="C164" s="159"/>
      <c r="D164" s="160" t="s">
        <v>607</v>
      </c>
      <c r="E164" s="161" t="s">
        <v>586</v>
      </c>
      <c r="F164" s="162">
        <v>340</v>
      </c>
      <c r="G164" s="161"/>
      <c r="H164" s="161">
        <v>448</v>
      </c>
      <c r="I164" s="163">
        <v>448</v>
      </c>
      <c r="J164" s="164" t="s">
        <v>588</v>
      </c>
      <c r="K164" s="165">
        <f t="shared" si="120"/>
        <v>108</v>
      </c>
      <c r="L164" s="166">
        <f t="shared" si="121"/>
        <v>0.31764705882352939</v>
      </c>
      <c r="M164" s="161" t="s">
        <v>556</v>
      </c>
      <c r="N164" s="167">
        <v>43018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33</v>
      </c>
      <c r="B165" s="159">
        <v>42191</v>
      </c>
      <c r="C165" s="159"/>
      <c r="D165" s="160" t="s">
        <v>637</v>
      </c>
      <c r="E165" s="161" t="s">
        <v>586</v>
      </c>
      <c r="F165" s="162">
        <v>390</v>
      </c>
      <c r="G165" s="161"/>
      <c r="H165" s="161">
        <v>460</v>
      </c>
      <c r="I165" s="163">
        <v>460</v>
      </c>
      <c r="J165" s="164" t="s">
        <v>588</v>
      </c>
      <c r="K165" s="165">
        <f t="shared" si="120"/>
        <v>70</v>
      </c>
      <c r="L165" s="166">
        <f t="shared" si="121"/>
        <v>0.17948717948717949</v>
      </c>
      <c r="M165" s="161" t="s">
        <v>556</v>
      </c>
      <c r="N165" s="167">
        <v>42478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8">
        <v>34</v>
      </c>
      <c r="B166" s="169">
        <v>42195</v>
      </c>
      <c r="C166" s="169"/>
      <c r="D166" s="170" t="s">
        <v>638</v>
      </c>
      <c r="E166" s="171" t="s">
        <v>586</v>
      </c>
      <c r="F166" s="172">
        <v>122.5</v>
      </c>
      <c r="G166" s="172"/>
      <c r="H166" s="173">
        <v>61</v>
      </c>
      <c r="I166" s="173">
        <v>172</v>
      </c>
      <c r="J166" s="174" t="s">
        <v>639</v>
      </c>
      <c r="K166" s="175">
        <f t="shared" si="120"/>
        <v>-61.5</v>
      </c>
      <c r="L166" s="176">
        <f t="shared" si="121"/>
        <v>-0.50204081632653064</v>
      </c>
      <c r="M166" s="172" t="s">
        <v>568</v>
      </c>
      <c r="N166" s="169">
        <v>43333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35</v>
      </c>
      <c r="B167" s="159">
        <v>42219</v>
      </c>
      <c r="C167" s="159"/>
      <c r="D167" s="160" t="s">
        <v>640</v>
      </c>
      <c r="E167" s="161" t="s">
        <v>586</v>
      </c>
      <c r="F167" s="162">
        <v>297.5</v>
      </c>
      <c r="G167" s="161"/>
      <c r="H167" s="161">
        <v>350</v>
      </c>
      <c r="I167" s="163">
        <v>360</v>
      </c>
      <c r="J167" s="164" t="s">
        <v>641</v>
      </c>
      <c r="K167" s="165">
        <f t="shared" si="120"/>
        <v>52.5</v>
      </c>
      <c r="L167" s="166">
        <f t="shared" si="121"/>
        <v>0.17647058823529413</v>
      </c>
      <c r="M167" s="161" t="s">
        <v>556</v>
      </c>
      <c r="N167" s="167">
        <v>42232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36</v>
      </c>
      <c r="B168" s="159">
        <v>42219</v>
      </c>
      <c r="C168" s="159"/>
      <c r="D168" s="160" t="s">
        <v>642</v>
      </c>
      <c r="E168" s="161" t="s">
        <v>586</v>
      </c>
      <c r="F168" s="162">
        <v>115.5</v>
      </c>
      <c r="G168" s="161"/>
      <c r="H168" s="161">
        <v>149</v>
      </c>
      <c r="I168" s="163">
        <v>140</v>
      </c>
      <c r="J168" s="164" t="s">
        <v>643</v>
      </c>
      <c r="K168" s="165">
        <f t="shared" si="120"/>
        <v>33.5</v>
      </c>
      <c r="L168" s="166">
        <f t="shared" si="121"/>
        <v>0.29004329004329005</v>
      </c>
      <c r="M168" s="161" t="s">
        <v>556</v>
      </c>
      <c r="N168" s="167">
        <v>42740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37</v>
      </c>
      <c r="B169" s="159">
        <v>42251</v>
      </c>
      <c r="C169" s="159"/>
      <c r="D169" s="160" t="s">
        <v>636</v>
      </c>
      <c r="E169" s="161" t="s">
        <v>586</v>
      </c>
      <c r="F169" s="162">
        <v>226</v>
      </c>
      <c r="G169" s="161"/>
      <c r="H169" s="161">
        <v>292</v>
      </c>
      <c r="I169" s="163">
        <v>292</v>
      </c>
      <c r="J169" s="164" t="s">
        <v>644</v>
      </c>
      <c r="K169" s="165">
        <f t="shared" si="120"/>
        <v>66</v>
      </c>
      <c r="L169" s="166">
        <f t="shared" si="121"/>
        <v>0.29203539823008851</v>
      </c>
      <c r="M169" s="161" t="s">
        <v>556</v>
      </c>
      <c r="N169" s="167">
        <v>42286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38</v>
      </c>
      <c r="B170" s="159">
        <v>42254</v>
      </c>
      <c r="C170" s="159"/>
      <c r="D170" s="160" t="s">
        <v>631</v>
      </c>
      <c r="E170" s="161" t="s">
        <v>586</v>
      </c>
      <c r="F170" s="162">
        <v>232.5</v>
      </c>
      <c r="G170" s="161"/>
      <c r="H170" s="161">
        <v>312.5</v>
      </c>
      <c r="I170" s="163">
        <v>310</v>
      </c>
      <c r="J170" s="164" t="s">
        <v>588</v>
      </c>
      <c r="K170" s="165">
        <f t="shared" si="120"/>
        <v>80</v>
      </c>
      <c r="L170" s="166">
        <f t="shared" si="121"/>
        <v>0.34408602150537637</v>
      </c>
      <c r="M170" s="161" t="s">
        <v>556</v>
      </c>
      <c r="N170" s="167">
        <v>42823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39</v>
      </c>
      <c r="B171" s="159">
        <v>42268</v>
      </c>
      <c r="C171" s="159"/>
      <c r="D171" s="160" t="s">
        <v>645</v>
      </c>
      <c r="E171" s="161" t="s">
        <v>586</v>
      </c>
      <c r="F171" s="162">
        <v>196.5</v>
      </c>
      <c r="G171" s="161"/>
      <c r="H171" s="161">
        <v>238</v>
      </c>
      <c r="I171" s="163">
        <v>238</v>
      </c>
      <c r="J171" s="164" t="s">
        <v>644</v>
      </c>
      <c r="K171" s="165">
        <f t="shared" si="120"/>
        <v>41.5</v>
      </c>
      <c r="L171" s="166">
        <f t="shared" si="121"/>
        <v>0.21119592875318066</v>
      </c>
      <c r="M171" s="161" t="s">
        <v>556</v>
      </c>
      <c r="N171" s="167">
        <v>42291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40</v>
      </c>
      <c r="B172" s="159">
        <v>42271</v>
      </c>
      <c r="C172" s="159"/>
      <c r="D172" s="160" t="s">
        <v>585</v>
      </c>
      <c r="E172" s="161" t="s">
        <v>586</v>
      </c>
      <c r="F172" s="162">
        <v>65</v>
      </c>
      <c r="G172" s="161"/>
      <c r="H172" s="161">
        <v>82</v>
      </c>
      <c r="I172" s="163">
        <v>82</v>
      </c>
      <c r="J172" s="164" t="s">
        <v>644</v>
      </c>
      <c r="K172" s="165">
        <f t="shared" si="120"/>
        <v>17</v>
      </c>
      <c r="L172" s="166">
        <f t="shared" si="121"/>
        <v>0.26153846153846155</v>
      </c>
      <c r="M172" s="161" t="s">
        <v>556</v>
      </c>
      <c r="N172" s="167">
        <v>42578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41</v>
      </c>
      <c r="B173" s="159">
        <v>42291</v>
      </c>
      <c r="C173" s="159"/>
      <c r="D173" s="160" t="s">
        <v>646</v>
      </c>
      <c r="E173" s="161" t="s">
        <v>586</v>
      </c>
      <c r="F173" s="162">
        <v>144</v>
      </c>
      <c r="G173" s="161"/>
      <c r="H173" s="161">
        <v>182.5</v>
      </c>
      <c r="I173" s="163">
        <v>181</v>
      </c>
      <c r="J173" s="164" t="s">
        <v>644</v>
      </c>
      <c r="K173" s="165">
        <f t="shared" si="120"/>
        <v>38.5</v>
      </c>
      <c r="L173" s="166">
        <f t="shared" si="121"/>
        <v>0.2673611111111111</v>
      </c>
      <c r="M173" s="161" t="s">
        <v>556</v>
      </c>
      <c r="N173" s="167">
        <v>42817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42</v>
      </c>
      <c r="B174" s="159">
        <v>42291</v>
      </c>
      <c r="C174" s="159"/>
      <c r="D174" s="160" t="s">
        <v>647</v>
      </c>
      <c r="E174" s="161" t="s">
        <v>586</v>
      </c>
      <c r="F174" s="162">
        <v>264</v>
      </c>
      <c r="G174" s="161"/>
      <c r="H174" s="161">
        <v>311</v>
      </c>
      <c r="I174" s="163">
        <v>311</v>
      </c>
      <c r="J174" s="164" t="s">
        <v>644</v>
      </c>
      <c r="K174" s="165">
        <f t="shared" si="120"/>
        <v>47</v>
      </c>
      <c r="L174" s="166">
        <f t="shared" si="121"/>
        <v>0.17803030303030304</v>
      </c>
      <c r="M174" s="161" t="s">
        <v>556</v>
      </c>
      <c r="N174" s="167">
        <v>42604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43</v>
      </c>
      <c r="B175" s="159">
        <v>42318</v>
      </c>
      <c r="C175" s="159"/>
      <c r="D175" s="160" t="s">
        <v>648</v>
      </c>
      <c r="E175" s="161" t="s">
        <v>558</v>
      </c>
      <c r="F175" s="162">
        <v>549.5</v>
      </c>
      <c r="G175" s="161"/>
      <c r="H175" s="161">
        <v>630</v>
      </c>
      <c r="I175" s="163">
        <v>630</v>
      </c>
      <c r="J175" s="164" t="s">
        <v>644</v>
      </c>
      <c r="K175" s="165">
        <f t="shared" si="120"/>
        <v>80.5</v>
      </c>
      <c r="L175" s="166">
        <f t="shared" si="121"/>
        <v>0.1464968152866242</v>
      </c>
      <c r="M175" s="161" t="s">
        <v>556</v>
      </c>
      <c r="N175" s="167">
        <v>42419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44</v>
      </c>
      <c r="B176" s="159">
        <v>42342</v>
      </c>
      <c r="C176" s="159"/>
      <c r="D176" s="160" t="s">
        <v>649</v>
      </c>
      <c r="E176" s="161" t="s">
        <v>586</v>
      </c>
      <c r="F176" s="162">
        <v>1027.5</v>
      </c>
      <c r="G176" s="161"/>
      <c r="H176" s="161">
        <v>1315</v>
      </c>
      <c r="I176" s="163">
        <v>1250</v>
      </c>
      <c r="J176" s="164" t="s">
        <v>644</v>
      </c>
      <c r="K176" s="165">
        <f t="shared" si="120"/>
        <v>287.5</v>
      </c>
      <c r="L176" s="166">
        <f t="shared" si="121"/>
        <v>0.27980535279805352</v>
      </c>
      <c r="M176" s="161" t="s">
        <v>556</v>
      </c>
      <c r="N176" s="167">
        <v>43244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45</v>
      </c>
      <c r="B177" s="159">
        <v>42367</v>
      </c>
      <c r="C177" s="159"/>
      <c r="D177" s="160" t="s">
        <v>650</v>
      </c>
      <c r="E177" s="161" t="s">
        <v>586</v>
      </c>
      <c r="F177" s="162">
        <v>465</v>
      </c>
      <c r="G177" s="161"/>
      <c r="H177" s="161">
        <v>540</v>
      </c>
      <c r="I177" s="163">
        <v>540</v>
      </c>
      <c r="J177" s="164" t="s">
        <v>644</v>
      </c>
      <c r="K177" s="165">
        <f t="shared" si="120"/>
        <v>75</v>
      </c>
      <c r="L177" s="166">
        <f t="shared" si="121"/>
        <v>0.16129032258064516</v>
      </c>
      <c r="M177" s="161" t="s">
        <v>556</v>
      </c>
      <c r="N177" s="167">
        <v>42530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46</v>
      </c>
      <c r="B178" s="159">
        <v>42380</v>
      </c>
      <c r="C178" s="159"/>
      <c r="D178" s="160" t="s">
        <v>371</v>
      </c>
      <c r="E178" s="161" t="s">
        <v>558</v>
      </c>
      <c r="F178" s="162">
        <v>81</v>
      </c>
      <c r="G178" s="161"/>
      <c r="H178" s="161">
        <v>110</v>
      </c>
      <c r="I178" s="163">
        <v>110</v>
      </c>
      <c r="J178" s="164" t="s">
        <v>644</v>
      </c>
      <c r="K178" s="165">
        <f t="shared" si="120"/>
        <v>29</v>
      </c>
      <c r="L178" s="166">
        <f t="shared" si="121"/>
        <v>0.35802469135802467</v>
      </c>
      <c r="M178" s="161" t="s">
        <v>556</v>
      </c>
      <c r="N178" s="167">
        <v>42745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47</v>
      </c>
      <c r="B179" s="159">
        <v>42382</v>
      </c>
      <c r="C179" s="159"/>
      <c r="D179" s="160" t="s">
        <v>651</v>
      </c>
      <c r="E179" s="161" t="s">
        <v>558</v>
      </c>
      <c r="F179" s="162">
        <v>417.5</v>
      </c>
      <c r="G179" s="161"/>
      <c r="H179" s="161">
        <v>547</v>
      </c>
      <c r="I179" s="163">
        <v>535</v>
      </c>
      <c r="J179" s="164" t="s">
        <v>644</v>
      </c>
      <c r="K179" s="165">
        <f t="shared" si="120"/>
        <v>129.5</v>
      </c>
      <c r="L179" s="166">
        <f t="shared" si="121"/>
        <v>0.31017964071856285</v>
      </c>
      <c r="M179" s="161" t="s">
        <v>556</v>
      </c>
      <c r="N179" s="167">
        <v>42578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48</v>
      </c>
      <c r="B180" s="159">
        <v>42408</v>
      </c>
      <c r="C180" s="159"/>
      <c r="D180" s="160" t="s">
        <v>652</v>
      </c>
      <c r="E180" s="161" t="s">
        <v>586</v>
      </c>
      <c r="F180" s="162">
        <v>650</v>
      </c>
      <c r="G180" s="161"/>
      <c r="H180" s="161">
        <v>800</v>
      </c>
      <c r="I180" s="163">
        <v>800</v>
      </c>
      <c r="J180" s="164" t="s">
        <v>644</v>
      </c>
      <c r="K180" s="165">
        <f t="shared" si="120"/>
        <v>150</v>
      </c>
      <c r="L180" s="166">
        <f t="shared" si="121"/>
        <v>0.23076923076923078</v>
      </c>
      <c r="M180" s="161" t="s">
        <v>556</v>
      </c>
      <c r="N180" s="167">
        <v>43154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49</v>
      </c>
      <c r="B181" s="159">
        <v>42433</v>
      </c>
      <c r="C181" s="159"/>
      <c r="D181" s="160" t="s">
        <v>209</v>
      </c>
      <c r="E181" s="161" t="s">
        <v>586</v>
      </c>
      <c r="F181" s="162">
        <v>437.5</v>
      </c>
      <c r="G181" s="161"/>
      <c r="H181" s="161">
        <v>504.5</v>
      </c>
      <c r="I181" s="163">
        <v>522</v>
      </c>
      <c r="J181" s="164" t="s">
        <v>653</v>
      </c>
      <c r="K181" s="165">
        <f t="shared" si="120"/>
        <v>67</v>
      </c>
      <c r="L181" s="166">
        <f t="shared" si="121"/>
        <v>0.15314285714285714</v>
      </c>
      <c r="M181" s="161" t="s">
        <v>556</v>
      </c>
      <c r="N181" s="167">
        <v>42480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50</v>
      </c>
      <c r="B182" s="159">
        <v>42438</v>
      </c>
      <c r="C182" s="159"/>
      <c r="D182" s="160" t="s">
        <v>654</v>
      </c>
      <c r="E182" s="161" t="s">
        <v>586</v>
      </c>
      <c r="F182" s="162">
        <v>189.5</v>
      </c>
      <c r="G182" s="161"/>
      <c r="H182" s="161">
        <v>218</v>
      </c>
      <c r="I182" s="163">
        <v>218</v>
      </c>
      <c r="J182" s="164" t="s">
        <v>644</v>
      </c>
      <c r="K182" s="165">
        <f t="shared" si="120"/>
        <v>28.5</v>
      </c>
      <c r="L182" s="166">
        <f t="shared" si="121"/>
        <v>0.15039577836411611</v>
      </c>
      <c r="M182" s="161" t="s">
        <v>556</v>
      </c>
      <c r="N182" s="167">
        <v>43034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8">
        <v>51</v>
      </c>
      <c r="B183" s="169">
        <v>42471</v>
      </c>
      <c r="C183" s="169"/>
      <c r="D183" s="177" t="s">
        <v>655</v>
      </c>
      <c r="E183" s="172" t="s">
        <v>586</v>
      </c>
      <c r="F183" s="172">
        <v>36.5</v>
      </c>
      <c r="G183" s="173"/>
      <c r="H183" s="173">
        <v>15.85</v>
      </c>
      <c r="I183" s="173">
        <v>60</v>
      </c>
      <c r="J183" s="174" t="s">
        <v>656</v>
      </c>
      <c r="K183" s="175">
        <f t="shared" si="120"/>
        <v>-20.65</v>
      </c>
      <c r="L183" s="176">
        <f t="shared" si="121"/>
        <v>-0.5657534246575342</v>
      </c>
      <c r="M183" s="172" t="s">
        <v>568</v>
      </c>
      <c r="N183" s="180">
        <v>43627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52</v>
      </c>
      <c r="B184" s="159">
        <v>42472</v>
      </c>
      <c r="C184" s="159"/>
      <c r="D184" s="160" t="s">
        <v>657</v>
      </c>
      <c r="E184" s="161" t="s">
        <v>586</v>
      </c>
      <c r="F184" s="162">
        <v>93</v>
      </c>
      <c r="G184" s="161"/>
      <c r="H184" s="161">
        <v>149</v>
      </c>
      <c r="I184" s="163">
        <v>140</v>
      </c>
      <c r="J184" s="164" t="s">
        <v>658</v>
      </c>
      <c r="K184" s="165">
        <f t="shared" si="120"/>
        <v>56</v>
      </c>
      <c r="L184" s="166">
        <f t="shared" si="121"/>
        <v>0.60215053763440862</v>
      </c>
      <c r="M184" s="161" t="s">
        <v>556</v>
      </c>
      <c r="N184" s="167">
        <v>42740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53</v>
      </c>
      <c r="B185" s="159">
        <v>42472</v>
      </c>
      <c r="C185" s="159"/>
      <c r="D185" s="160" t="s">
        <v>659</v>
      </c>
      <c r="E185" s="161" t="s">
        <v>586</v>
      </c>
      <c r="F185" s="162">
        <v>130</v>
      </c>
      <c r="G185" s="161"/>
      <c r="H185" s="161">
        <v>150</v>
      </c>
      <c r="I185" s="163" t="s">
        <v>660</v>
      </c>
      <c r="J185" s="164" t="s">
        <v>644</v>
      </c>
      <c r="K185" s="165">
        <f t="shared" si="120"/>
        <v>20</v>
      </c>
      <c r="L185" s="166">
        <f t="shared" si="121"/>
        <v>0.15384615384615385</v>
      </c>
      <c r="M185" s="161" t="s">
        <v>556</v>
      </c>
      <c r="N185" s="167">
        <v>42564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54</v>
      </c>
      <c r="B186" s="159">
        <v>42473</v>
      </c>
      <c r="C186" s="159"/>
      <c r="D186" s="160" t="s">
        <v>661</v>
      </c>
      <c r="E186" s="161" t="s">
        <v>586</v>
      </c>
      <c r="F186" s="162">
        <v>196</v>
      </c>
      <c r="G186" s="161"/>
      <c r="H186" s="161">
        <v>299</v>
      </c>
      <c r="I186" s="163">
        <v>299</v>
      </c>
      <c r="J186" s="164" t="s">
        <v>644</v>
      </c>
      <c r="K186" s="165">
        <v>103</v>
      </c>
      <c r="L186" s="166">
        <v>0.52551020408163296</v>
      </c>
      <c r="M186" s="161" t="s">
        <v>556</v>
      </c>
      <c r="N186" s="167">
        <v>42620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55</v>
      </c>
      <c r="B187" s="159">
        <v>42473</v>
      </c>
      <c r="C187" s="159"/>
      <c r="D187" s="160" t="s">
        <v>662</v>
      </c>
      <c r="E187" s="161" t="s">
        <v>586</v>
      </c>
      <c r="F187" s="162">
        <v>88</v>
      </c>
      <c r="G187" s="161"/>
      <c r="H187" s="161">
        <v>103</v>
      </c>
      <c r="I187" s="163">
        <v>103</v>
      </c>
      <c r="J187" s="164" t="s">
        <v>644</v>
      </c>
      <c r="K187" s="165">
        <v>15</v>
      </c>
      <c r="L187" s="166">
        <v>0.170454545454545</v>
      </c>
      <c r="M187" s="161" t="s">
        <v>556</v>
      </c>
      <c r="N187" s="167">
        <v>42530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56</v>
      </c>
      <c r="B188" s="159">
        <v>42492</v>
      </c>
      <c r="C188" s="159"/>
      <c r="D188" s="160" t="s">
        <v>663</v>
      </c>
      <c r="E188" s="161" t="s">
        <v>586</v>
      </c>
      <c r="F188" s="162">
        <v>127.5</v>
      </c>
      <c r="G188" s="161"/>
      <c r="H188" s="161">
        <v>148</v>
      </c>
      <c r="I188" s="163" t="s">
        <v>664</v>
      </c>
      <c r="J188" s="164" t="s">
        <v>644</v>
      </c>
      <c r="K188" s="165">
        <f>H188-F188</f>
        <v>20.5</v>
      </c>
      <c r="L188" s="166">
        <f>K188/F188</f>
        <v>0.16078431372549021</v>
      </c>
      <c r="M188" s="161" t="s">
        <v>556</v>
      </c>
      <c r="N188" s="167">
        <v>42564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57</v>
      </c>
      <c r="B189" s="159">
        <v>42493</v>
      </c>
      <c r="C189" s="159"/>
      <c r="D189" s="160" t="s">
        <v>665</v>
      </c>
      <c r="E189" s="161" t="s">
        <v>586</v>
      </c>
      <c r="F189" s="162">
        <v>675</v>
      </c>
      <c r="G189" s="161"/>
      <c r="H189" s="161">
        <v>815</v>
      </c>
      <c r="I189" s="163" t="s">
        <v>666</v>
      </c>
      <c r="J189" s="164" t="s">
        <v>644</v>
      </c>
      <c r="K189" s="165">
        <f>H189-F189</f>
        <v>140</v>
      </c>
      <c r="L189" s="166">
        <f>K189/F189</f>
        <v>0.2074074074074074</v>
      </c>
      <c r="M189" s="161" t="s">
        <v>556</v>
      </c>
      <c r="N189" s="167">
        <v>43154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8">
        <v>58</v>
      </c>
      <c r="B190" s="169">
        <v>42522</v>
      </c>
      <c r="C190" s="169"/>
      <c r="D190" s="170" t="s">
        <v>667</v>
      </c>
      <c r="E190" s="171" t="s">
        <v>586</v>
      </c>
      <c r="F190" s="172">
        <v>500</v>
      </c>
      <c r="G190" s="172"/>
      <c r="H190" s="173">
        <v>232.5</v>
      </c>
      <c r="I190" s="173" t="s">
        <v>668</v>
      </c>
      <c r="J190" s="174" t="s">
        <v>669</v>
      </c>
      <c r="K190" s="175">
        <f>H190-F190</f>
        <v>-267.5</v>
      </c>
      <c r="L190" s="176">
        <f>K190/F190</f>
        <v>-0.53500000000000003</v>
      </c>
      <c r="M190" s="172" t="s">
        <v>568</v>
      </c>
      <c r="N190" s="169">
        <v>43735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59</v>
      </c>
      <c r="B191" s="159">
        <v>42527</v>
      </c>
      <c r="C191" s="159"/>
      <c r="D191" s="160" t="s">
        <v>511</v>
      </c>
      <c r="E191" s="161" t="s">
        <v>586</v>
      </c>
      <c r="F191" s="162">
        <v>110</v>
      </c>
      <c r="G191" s="161"/>
      <c r="H191" s="161">
        <v>126.5</v>
      </c>
      <c r="I191" s="163">
        <v>125</v>
      </c>
      <c r="J191" s="164" t="s">
        <v>595</v>
      </c>
      <c r="K191" s="165">
        <f>H191-F191</f>
        <v>16.5</v>
      </c>
      <c r="L191" s="166">
        <f>K191/F191</f>
        <v>0.15</v>
      </c>
      <c r="M191" s="161" t="s">
        <v>556</v>
      </c>
      <c r="N191" s="167">
        <v>42552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60</v>
      </c>
      <c r="B192" s="159">
        <v>42538</v>
      </c>
      <c r="C192" s="159"/>
      <c r="D192" s="160" t="s">
        <v>670</v>
      </c>
      <c r="E192" s="161" t="s">
        <v>586</v>
      </c>
      <c r="F192" s="162">
        <v>44</v>
      </c>
      <c r="G192" s="161"/>
      <c r="H192" s="161">
        <v>69.5</v>
      </c>
      <c r="I192" s="163">
        <v>69.5</v>
      </c>
      <c r="J192" s="164" t="s">
        <v>671</v>
      </c>
      <c r="K192" s="165">
        <f>H192-F192</f>
        <v>25.5</v>
      </c>
      <c r="L192" s="166">
        <f>K192/F192</f>
        <v>0.57954545454545459</v>
      </c>
      <c r="M192" s="161" t="s">
        <v>556</v>
      </c>
      <c r="N192" s="167">
        <v>42977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61</v>
      </c>
      <c r="B193" s="159">
        <v>42549</v>
      </c>
      <c r="C193" s="159"/>
      <c r="D193" s="160" t="s">
        <v>672</v>
      </c>
      <c r="E193" s="161" t="s">
        <v>586</v>
      </c>
      <c r="F193" s="162">
        <v>262.5</v>
      </c>
      <c r="G193" s="161"/>
      <c r="H193" s="161">
        <v>340</v>
      </c>
      <c r="I193" s="163">
        <v>333</v>
      </c>
      <c r="J193" s="164" t="s">
        <v>673</v>
      </c>
      <c r="K193" s="165">
        <v>77.5</v>
      </c>
      <c r="L193" s="166">
        <v>0.29523809523809502</v>
      </c>
      <c r="M193" s="161" t="s">
        <v>556</v>
      </c>
      <c r="N193" s="167">
        <v>43017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62</v>
      </c>
      <c r="B194" s="159">
        <v>42549</v>
      </c>
      <c r="C194" s="159"/>
      <c r="D194" s="160" t="s">
        <v>674</v>
      </c>
      <c r="E194" s="161" t="s">
        <v>586</v>
      </c>
      <c r="F194" s="162">
        <v>840</v>
      </c>
      <c r="G194" s="161"/>
      <c r="H194" s="161">
        <v>1230</v>
      </c>
      <c r="I194" s="163">
        <v>1230</v>
      </c>
      <c r="J194" s="164" t="s">
        <v>644</v>
      </c>
      <c r="K194" s="165">
        <v>390</v>
      </c>
      <c r="L194" s="166">
        <v>0.46428571428571402</v>
      </c>
      <c r="M194" s="161" t="s">
        <v>556</v>
      </c>
      <c r="N194" s="167">
        <v>42649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1">
        <v>63</v>
      </c>
      <c r="B195" s="182">
        <v>42556</v>
      </c>
      <c r="C195" s="182"/>
      <c r="D195" s="183" t="s">
        <v>675</v>
      </c>
      <c r="E195" s="184" t="s">
        <v>586</v>
      </c>
      <c r="F195" s="184">
        <v>395</v>
      </c>
      <c r="G195" s="185"/>
      <c r="H195" s="185">
        <f>(468.5+342.5)/2</f>
        <v>405.5</v>
      </c>
      <c r="I195" s="185">
        <v>510</v>
      </c>
      <c r="J195" s="186" t="s">
        <v>676</v>
      </c>
      <c r="K195" s="187">
        <f t="shared" ref="K195:K201" si="122">H195-F195</f>
        <v>10.5</v>
      </c>
      <c r="L195" s="188">
        <f t="shared" ref="L195:L201" si="123">K195/F195</f>
        <v>2.6582278481012658E-2</v>
      </c>
      <c r="M195" s="184" t="s">
        <v>677</v>
      </c>
      <c r="N195" s="182">
        <v>43606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8">
        <v>64</v>
      </c>
      <c r="B196" s="169">
        <v>42584</v>
      </c>
      <c r="C196" s="169"/>
      <c r="D196" s="170" t="s">
        <v>678</v>
      </c>
      <c r="E196" s="171" t="s">
        <v>558</v>
      </c>
      <c r="F196" s="172">
        <f>169.5-12.8</f>
        <v>156.69999999999999</v>
      </c>
      <c r="G196" s="172"/>
      <c r="H196" s="173">
        <v>77</v>
      </c>
      <c r="I196" s="173" t="s">
        <v>679</v>
      </c>
      <c r="J196" s="174" t="s">
        <v>680</v>
      </c>
      <c r="K196" s="175">
        <f t="shared" si="122"/>
        <v>-79.699999999999989</v>
      </c>
      <c r="L196" s="176">
        <f t="shared" si="123"/>
        <v>-0.50861518825781749</v>
      </c>
      <c r="M196" s="172" t="s">
        <v>568</v>
      </c>
      <c r="N196" s="169">
        <v>43522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8">
        <v>65</v>
      </c>
      <c r="B197" s="169">
        <v>42586</v>
      </c>
      <c r="C197" s="169"/>
      <c r="D197" s="170" t="s">
        <v>681</v>
      </c>
      <c r="E197" s="171" t="s">
        <v>586</v>
      </c>
      <c r="F197" s="172">
        <v>400</v>
      </c>
      <c r="G197" s="172"/>
      <c r="H197" s="173">
        <v>305</v>
      </c>
      <c r="I197" s="173">
        <v>475</v>
      </c>
      <c r="J197" s="174" t="s">
        <v>682</v>
      </c>
      <c r="K197" s="175">
        <f t="shared" si="122"/>
        <v>-95</v>
      </c>
      <c r="L197" s="176">
        <f t="shared" si="123"/>
        <v>-0.23749999999999999</v>
      </c>
      <c r="M197" s="172" t="s">
        <v>568</v>
      </c>
      <c r="N197" s="169">
        <v>43606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66</v>
      </c>
      <c r="B198" s="159">
        <v>42593</v>
      </c>
      <c r="C198" s="159"/>
      <c r="D198" s="160" t="s">
        <v>683</v>
      </c>
      <c r="E198" s="161" t="s">
        <v>586</v>
      </c>
      <c r="F198" s="162">
        <v>86.5</v>
      </c>
      <c r="G198" s="161"/>
      <c r="H198" s="161">
        <v>130</v>
      </c>
      <c r="I198" s="163">
        <v>130</v>
      </c>
      <c r="J198" s="164" t="s">
        <v>684</v>
      </c>
      <c r="K198" s="165">
        <f t="shared" si="122"/>
        <v>43.5</v>
      </c>
      <c r="L198" s="166">
        <f t="shared" si="123"/>
        <v>0.50289017341040465</v>
      </c>
      <c r="M198" s="161" t="s">
        <v>556</v>
      </c>
      <c r="N198" s="167">
        <v>43091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8">
        <v>67</v>
      </c>
      <c r="B199" s="169">
        <v>42600</v>
      </c>
      <c r="C199" s="169"/>
      <c r="D199" s="170" t="s">
        <v>109</v>
      </c>
      <c r="E199" s="171" t="s">
        <v>586</v>
      </c>
      <c r="F199" s="172">
        <v>133.5</v>
      </c>
      <c r="G199" s="172"/>
      <c r="H199" s="173">
        <v>126.5</v>
      </c>
      <c r="I199" s="173">
        <v>178</v>
      </c>
      <c r="J199" s="174" t="s">
        <v>685</v>
      </c>
      <c r="K199" s="175">
        <f t="shared" si="122"/>
        <v>-7</v>
      </c>
      <c r="L199" s="176">
        <f t="shared" si="123"/>
        <v>-5.2434456928838954E-2</v>
      </c>
      <c r="M199" s="172" t="s">
        <v>568</v>
      </c>
      <c r="N199" s="169">
        <v>42615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68</v>
      </c>
      <c r="B200" s="159">
        <v>42613</v>
      </c>
      <c r="C200" s="159"/>
      <c r="D200" s="160" t="s">
        <v>686</v>
      </c>
      <c r="E200" s="161" t="s">
        <v>586</v>
      </c>
      <c r="F200" s="162">
        <v>560</v>
      </c>
      <c r="G200" s="161"/>
      <c r="H200" s="161">
        <v>725</v>
      </c>
      <c r="I200" s="163">
        <v>725</v>
      </c>
      <c r="J200" s="164" t="s">
        <v>588</v>
      </c>
      <c r="K200" s="165">
        <f t="shared" si="122"/>
        <v>165</v>
      </c>
      <c r="L200" s="166">
        <f t="shared" si="123"/>
        <v>0.29464285714285715</v>
      </c>
      <c r="M200" s="161" t="s">
        <v>556</v>
      </c>
      <c r="N200" s="167">
        <v>42456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69</v>
      </c>
      <c r="B201" s="159">
        <v>42614</v>
      </c>
      <c r="C201" s="159"/>
      <c r="D201" s="160" t="s">
        <v>687</v>
      </c>
      <c r="E201" s="161" t="s">
        <v>586</v>
      </c>
      <c r="F201" s="162">
        <v>160.5</v>
      </c>
      <c r="G201" s="161"/>
      <c r="H201" s="161">
        <v>210</v>
      </c>
      <c r="I201" s="163">
        <v>210</v>
      </c>
      <c r="J201" s="164" t="s">
        <v>588</v>
      </c>
      <c r="K201" s="165">
        <f t="shared" si="122"/>
        <v>49.5</v>
      </c>
      <c r="L201" s="166">
        <f t="shared" si="123"/>
        <v>0.30841121495327101</v>
      </c>
      <c r="M201" s="161" t="s">
        <v>556</v>
      </c>
      <c r="N201" s="167">
        <v>42871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8">
        <v>70</v>
      </c>
      <c r="B202" s="159">
        <v>42646</v>
      </c>
      <c r="C202" s="159"/>
      <c r="D202" s="160" t="s">
        <v>385</v>
      </c>
      <c r="E202" s="161" t="s">
        <v>586</v>
      </c>
      <c r="F202" s="162">
        <v>430</v>
      </c>
      <c r="G202" s="161"/>
      <c r="H202" s="161">
        <v>596</v>
      </c>
      <c r="I202" s="163">
        <v>575</v>
      </c>
      <c r="J202" s="164" t="s">
        <v>688</v>
      </c>
      <c r="K202" s="165">
        <v>166</v>
      </c>
      <c r="L202" s="166">
        <v>0.38604651162790699</v>
      </c>
      <c r="M202" s="161" t="s">
        <v>556</v>
      </c>
      <c r="N202" s="167">
        <v>42769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8">
        <v>71</v>
      </c>
      <c r="B203" s="159">
        <v>42657</v>
      </c>
      <c r="C203" s="159"/>
      <c r="D203" s="160" t="s">
        <v>689</v>
      </c>
      <c r="E203" s="161" t="s">
        <v>586</v>
      </c>
      <c r="F203" s="162">
        <v>280</v>
      </c>
      <c r="G203" s="161"/>
      <c r="H203" s="161">
        <v>345</v>
      </c>
      <c r="I203" s="163">
        <v>345</v>
      </c>
      <c r="J203" s="164" t="s">
        <v>588</v>
      </c>
      <c r="K203" s="165">
        <f t="shared" ref="K203:K208" si="124">H203-F203</f>
        <v>65</v>
      </c>
      <c r="L203" s="166">
        <f>K203/F203</f>
        <v>0.23214285714285715</v>
      </c>
      <c r="M203" s="161" t="s">
        <v>556</v>
      </c>
      <c r="N203" s="167">
        <v>42814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8">
        <v>72</v>
      </c>
      <c r="B204" s="159">
        <v>42657</v>
      </c>
      <c r="C204" s="159"/>
      <c r="D204" s="160" t="s">
        <v>690</v>
      </c>
      <c r="E204" s="161" t="s">
        <v>586</v>
      </c>
      <c r="F204" s="162">
        <v>245</v>
      </c>
      <c r="G204" s="161"/>
      <c r="H204" s="161">
        <v>325.5</v>
      </c>
      <c r="I204" s="163">
        <v>330</v>
      </c>
      <c r="J204" s="164" t="s">
        <v>691</v>
      </c>
      <c r="K204" s="165">
        <f t="shared" si="124"/>
        <v>80.5</v>
      </c>
      <c r="L204" s="166">
        <f>K204/F204</f>
        <v>0.32857142857142857</v>
      </c>
      <c r="M204" s="161" t="s">
        <v>556</v>
      </c>
      <c r="N204" s="167">
        <v>42769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8">
        <v>73</v>
      </c>
      <c r="B205" s="159">
        <v>42660</v>
      </c>
      <c r="C205" s="159"/>
      <c r="D205" s="160" t="s">
        <v>338</v>
      </c>
      <c r="E205" s="161" t="s">
        <v>586</v>
      </c>
      <c r="F205" s="162">
        <v>125</v>
      </c>
      <c r="G205" s="161"/>
      <c r="H205" s="161">
        <v>160</v>
      </c>
      <c r="I205" s="163">
        <v>160</v>
      </c>
      <c r="J205" s="164" t="s">
        <v>644</v>
      </c>
      <c r="K205" s="165">
        <f t="shared" si="124"/>
        <v>35</v>
      </c>
      <c r="L205" s="166">
        <v>0.28000000000000003</v>
      </c>
      <c r="M205" s="161" t="s">
        <v>556</v>
      </c>
      <c r="N205" s="167">
        <v>42803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74</v>
      </c>
      <c r="B206" s="159">
        <v>42660</v>
      </c>
      <c r="C206" s="159"/>
      <c r="D206" s="160" t="s">
        <v>445</v>
      </c>
      <c r="E206" s="161" t="s">
        <v>586</v>
      </c>
      <c r="F206" s="162">
        <v>114</v>
      </c>
      <c r="G206" s="161"/>
      <c r="H206" s="161">
        <v>145</v>
      </c>
      <c r="I206" s="163">
        <v>145</v>
      </c>
      <c r="J206" s="164" t="s">
        <v>644</v>
      </c>
      <c r="K206" s="165">
        <f t="shared" si="124"/>
        <v>31</v>
      </c>
      <c r="L206" s="166">
        <f>K206/F206</f>
        <v>0.27192982456140352</v>
      </c>
      <c r="M206" s="161" t="s">
        <v>556</v>
      </c>
      <c r="N206" s="167">
        <v>42859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75</v>
      </c>
      <c r="B207" s="159">
        <v>42660</v>
      </c>
      <c r="C207" s="159"/>
      <c r="D207" s="160" t="s">
        <v>692</v>
      </c>
      <c r="E207" s="161" t="s">
        <v>586</v>
      </c>
      <c r="F207" s="162">
        <v>212</v>
      </c>
      <c r="G207" s="161"/>
      <c r="H207" s="161">
        <v>280</v>
      </c>
      <c r="I207" s="163">
        <v>276</v>
      </c>
      <c r="J207" s="164" t="s">
        <v>693</v>
      </c>
      <c r="K207" s="165">
        <f t="shared" si="124"/>
        <v>68</v>
      </c>
      <c r="L207" s="166">
        <f>K207/F207</f>
        <v>0.32075471698113206</v>
      </c>
      <c r="M207" s="161" t="s">
        <v>556</v>
      </c>
      <c r="N207" s="167">
        <v>42858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76</v>
      </c>
      <c r="B208" s="159">
        <v>42678</v>
      </c>
      <c r="C208" s="159"/>
      <c r="D208" s="160" t="s">
        <v>435</v>
      </c>
      <c r="E208" s="161" t="s">
        <v>586</v>
      </c>
      <c r="F208" s="162">
        <v>155</v>
      </c>
      <c r="G208" s="161"/>
      <c r="H208" s="161">
        <v>210</v>
      </c>
      <c r="I208" s="163">
        <v>210</v>
      </c>
      <c r="J208" s="164" t="s">
        <v>694</v>
      </c>
      <c r="K208" s="165">
        <f t="shared" si="124"/>
        <v>55</v>
      </c>
      <c r="L208" s="166">
        <f>K208/F208</f>
        <v>0.35483870967741937</v>
      </c>
      <c r="M208" s="161" t="s">
        <v>556</v>
      </c>
      <c r="N208" s="167">
        <v>42944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8">
        <v>77</v>
      </c>
      <c r="B209" s="169">
        <v>42710</v>
      </c>
      <c r="C209" s="169"/>
      <c r="D209" s="170" t="s">
        <v>695</v>
      </c>
      <c r="E209" s="171" t="s">
        <v>586</v>
      </c>
      <c r="F209" s="172">
        <v>150.5</v>
      </c>
      <c r="G209" s="172"/>
      <c r="H209" s="173">
        <v>72.5</v>
      </c>
      <c r="I209" s="173">
        <v>174</v>
      </c>
      <c r="J209" s="174" t="s">
        <v>696</v>
      </c>
      <c r="K209" s="175">
        <v>-78</v>
      </c>
      <c r="L209" s="176">
        <v>-0.51827242524916906</v>
      </c>
      <c r="M209" s="172" t="s">
        <v>568</v>
      </c>
      <c r="N209" s="169">
        <v>43333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8">
        <v>78</v>
      </c>
      <c r="B210" s="159">
        <v>42712</v>
      </c>
      <c r="C210" s="159"/>
      <c r="D210" s="160" t="s">
        <v>697</v>
      </c>
      <c r="E210" s="161" t="s">
        <v>586</v>
      </c>
      <c r="F210" s="162">
        <v>380</v>
      </c>
      <c r="G210" s="161"/>
      <c r="H210" s="161">
        <v>478</v>
      </c>
      <c r="I210" s="163">
        <v>468</v>
      </c>
      <c r="J210" s="164" t="s">
        <v>644</v>
      </c>
      <c r="K210" s="165">
        <f>H210-F210</f>
        <v>98</v>
      </c>
      <c r="L210" s="166">
        <f>K210/F210</f>
        <v>0.25789473684210529</v>
      </c>
      <c r="M210" s="161" t="s">
        <v>556</v>
      </c>
      <c r="N210" s="167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8">
        <v>79</v>
      </c>
      <c r="B211" s="159">
        <v>42734</v>
      </c>
      <c r="C211" s="159"/>
      <c r="D211" s="160" t="s">
        <v>108</v>
      </c>
      <c r="E211" s="161" t="s">
        <v>586</v>
      </c>
      <c r="F211" s="162">
        <v>305</v>
      </c>
      <c r="G211" s="161"/>
      <c r="H211" s="161">
        <v>375</v>
      </c>
      <c r="I211" s="163">
        <v>375</v>
      </c>
      <c r="J211" s="164" t="s">
        <v>644</v>
      </c>
      <c r="K211" s="165">
        <f>H211-F211</f>
        <v>70</v>
      </c>
      <c r="L211" s="166">
        <f>K211/F211</f>
        <v>0.22950819672131148</v>
      </c>
      <c r="M211" s="161" t="s">
        <v>556</v>
      </c>
      <c r="N211" s="167">
        <v>42768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8">
        <v>80</v>
      </c>
      <c r="B212" s="159">
        <v>42739</v>
      </c>
      <c r="C212" s="159"/>
      <c r="D212" s="160" t="s">
        <v>94</v>
      </c>
      <c r="E212" s="161" t="s">
        <v>586</v>
      </c>
      <c r="F212" s="162">
        <v>99.5</v>
      </c>
      <c r="G212" s="161"/>
      <c r="H212" s="161">
        <v>158</v>
      </c>
      <c r="I212" s="163">
        <v>158</v>
      </c>
      <c r="J212" s="164" t="s">
        <v>644</v>
      </c>
      <c r="K212" s="165">
        <f>H212-F212</f>
        <v>58.5</v>
      </c>
      <c r="L212" s="166">
        <f>K212/F212</f>
        <v>0.5879396984924623</v>
      </c>
      <c r="M212" s="161" t="s">
        <v>556</v>
      </c>
      <c r="N212" s="167">
        <v>42898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8">
        <v>81</v>
      </c>
      <c r="B213" s="159">
        <v>42739</v>
      </c>
      <c r="C213" s="159"/>
      <c r="D213" s="160" t="s">
        <v>94</v>
      </c>
      <c r="E213" s="161" t="s">
        <v>586</v>
      </c>
      <c r="F213" s="162">
        <v>99.5</v>
      </c>
      <c r="G213" s="161"/>
      <c r="H213" s="161">
        <v>158</v>
      </c>
      <c r="I213" s="163">
        <v>158</v>
      </c>
      <c r="J213" s="164" t="s">
        <v>644</v>
      </c>
      <c r="K213" s="165">
        <v>58.5</v>
      </c>
      <c r="L213" s="166">
        <v>0.58793969849246197</v>
      </c>
      <c r="M213" s="161" t="s">
        <v>556</v>
      </c>
      <c r="N213" s="167">
        <v>42898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8">
        <v>82</v>
      </c>
      <c r="B214" s="159">
        <v>42786</v>
      </c>
      <c r="C214" s="159"/>
      <c r="D214" s="160" t="s">
        <v>184</v>
      </c>
      <c r="E214" s="161" t="s">
        <v>586</v>
      </c>
      <c r="F214" s="162">
        <v>140.5</v>
      </c>
      <c r="G214" s="161"/>
      <c r="H214" s="161">
        <v>220</v>
      </c>
      <c r="I214" s="163">
        <v>220</v>
      </c>
      <c r="J214" s="164" t="s">
        <v>644</v>
      </c>
      <c r="K214" s="165">
        <f>H214-F214</f>
        <v>79.5</v>
      </c>
      <c r="L214" s="166">
        <f>K214/F214</f>
        <v>0.5658362989323843</v>
      </c>
      <c r="M214" s="161" t="s">
        <v>556</v>
      </c>
      <c r="N214" s="167">
        <v>42864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8">
        <v>83</v>
      </c>
      <c r="B215" s="159">
        <v>42786</v>
      </c>
      <c r="C215" s="159"/>
      <c r="D215" s="160" t="s">
        <v>698</v>
      </c>
      <c r="E215" s="161" t="s">
        <v>586</v>
      </c>
      <c r="F215" s="162">
        <v>202.5</v>
      </c>
      <c r="G215" s="161"/>
      <c r="H215" s="161">
        <v>234</v>
      </c>
      <c r="I215" s="163">
        <v>234</v>
      </c>
      <c r="J215" s="164" t="s">
        <v>644</v>
      </c>
      <c r="K215" s="165">
        <v>31.5</v>
      </c>
      <c r="L215" s="166">
        <v>0.155555555555556</v>
      </c>
      <c r="M215" s="161" t="s">
        <v>556</v>
      </c>
      <c r="N215" s="167">
        <v>42836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8">
        <v>84</v>
      </c>
      <c r="B216" s="159">
        <v>42818</v>
      </c>
      <c r="C216" s="159"/>
      <c r="D216" s="160" t="s">
        <v>699</v>
      </c>
      <c r="E216" s="161" t="s">
        <v>586</v>
      </c>
      <c r="F216" s="162">
        <v>300.5</v>
      </c>
      <c r="G216" s="161"/>
      <c r="H216" s="161">
        <v>417.5</v>
      </c>
      <c r="I216" s="163">
        <v>420</v>
      </c>
      <c r="J216" s="164" t="s">
        <v>700</v>
      </c>
      <c r="K216" s="165">
        <f>H216-F216</f>
        <v>117</v>
      </c>
      <c r="L216" s="166">
        <f>K216/F216</f>
        <v>0.38935108153078202</v>
      </c>
      <c r="M216" s="161" t="s">
        <v>556</v>
      </c>
      <c r="N216" s="167">
        <v>43070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8">
        <v>85</v>
      </c>
      <c r="B217" s="159">
        <v>42818</v>
      </c>
      <c r="C217" s="159"/>
      <c r="D217" s="160" t="s">
        <v>674</v>
      </c>
      <c r="E217" s="161" t="s">
        <v>586</v>
      </c>
      <c r="F217" s="162">
        <v>850</v>
      </c>
      <c r="G217" s="161"/>
      <c r="H217" s="161">
        <v>1042.5</v>
      </c>
      <c r="I217" s="163">
        <v>1023</v>
      </c>
      <c r="J217" s="164" t="s">
        <v>701</v>
      </c>
      <c r="K217" s="165">
        <v>192.5</v>
      </c>
      <c r="L217" s="166">
        <v>0.22647058823529401</v>
      </c>
      <c r="M217" s="161" t="s">
        <v>556</v>
      </c>
      <c r="N217" s="167">
        <v>42830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8">
        <v>86</v>
      </c>
      <c r="B218" s="159">
        <v>42830</v>
      </c>
      <c r="C218" s="159"/>
      <c r="D218" s="160" t="s">
        <v>464</v>
      </c>
      <c r="E218" s="161" t="s">
        <v>586</v>
      </c>
      <c r="F218" s="162">
        <v>785</v>
      </c>
      <c r="G218" s="161"/>
      <c r="H218" s="161">
        <v>930</v>
      </c>
      <c r="I218" s="163">
        <v>920</v>
      </c>
      <c r="J218" s="164" t="s">
        <v>702</v>
      </c>
      <c r="K218" s="165">
        <f>H218-F218</f>
        <v>145</v>
      </c>
      <c r="L218" s="166">
        <f>K218/F218</f>
        <v>0.18471337579617833</v>
      </c>
      <c r="M218" s="161" t="s">
        <v>556</v>
      </c>
      <c r="N218" s="167">
        <v>42976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8">
        <v>87</v>
      </c>
      <c r="B219" s="169">
        <v>42831</v>
      </c>
      <c r="C219" s="169"/>
      <c r="D219" s="170" t="s">
        <v>703</v>
      </c>
      <c r="E219" s="171" t="s">
        <v>586</v>
      </c>
      <c r="F219" s="172">
        <v>40</v>
      </c>
      <c r="G219" s="172"/>
      <c r="H219" s="173">
        <v>13.1</v>
      </c>
      <c r="I219" s="173">
        <v>60</v>
      </c>
      <c r="J219" s="174" t="s">
        <v>704</v>
      </c>
      <c r="K219" s="175">
        <v>-26.9</v>
      </c>
      <c r="L219" s="176">
        <v>-0.67249999999999999</v>
      </c>
      <c r="M219" s="172" t="s">
        <v>568</v>
      </c>
      <c r="N219" s="169">
        <v>43138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8">
        <v>88</v>
      </c>
      <c r="B220" s="159">
        <v>42837</v>
      </c>
      <c r="C220" s="159"/>
      <c r="D220" s="160" t="s">
        <v>93</v>
      </c>
      <c r="E220" s="161" t="s">
        <v>586</v>
      </c>
      <c r="F220" s="162">
        <v>289.5</v>
      </c>
      <c r="G220" s="161"/>
      <c r="H220" s="161">
        <v>354</v>
      </c>
      <c r="I220" s="163">
        <v>360</v>
      </c>
      <c r="J220" s="164" t="s">
        <v>705</v>
      </c>
      <c r="K220" s="165">
        <f t="shared" ref="K220:K228" si="125">H220-F220</f>
        <v>64.5</v>
      </c>
      <c r="L220" s="166">
        <f t="shared" ref="L220:L228" si="126">K220/F220</f>
        <v>0.22279792746113988</v>
      </c>
      <c r="M220" s="161" t="s">
        <v>556</v>
      </c>
      <c r="N220" s="167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8">
        <v>89</v>
      </c>
      <c r="B221" s="159">
        <v>42845</v>
      </c>
      <c r="C221" s="159"/>
      <c r="D221" s="160" t="s">
        <v>410</v>
      </c>
      <c r="E221" s="161" t="s">
        <v>586</v>
      </c>
      <c r="F221" s="162">
        <v>700</v>
      </c>
      <c r="G221" s="161"/>
      <c r="H221" s="161">
        <v>840</v>
      </c>
      <c r="I221" s="163">
        <v>840</v>
      </c>
      <c r="J221" s="164" t="s">
        <v>706</v>
      </c>
      <c r="K221" s="165">
        <f t="shared" si="125"/>
        <v>140</v>
      </c>
      <c r="L221" s="166">
        <f t="shared" si="126"/>
        <v>0.2</v>
      </c>
      <c r="M221" s="161" t="s">
        <v>556</v>
      </c>
      <c r="N221" s="167">
        <v>42893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8">
        <v>90</v>
      </c>
      <c r="B222" s="159">
        <v>42887</v>
      </c>
      <c r="C222" s="159"/>
      <c r="D222" s="160" t="s">
        <v>707</v>
      </c>
      <c r="E222" s="161" t="s">
        <v>586</v>
      </c>
      <c r="F222" s="162">
        <v>130</v>
      </c>
      <c r="G222" s="161"/>
      <c r="H222" s="161">
        <v>144.25</v>
      </c>
      <c r="I222" s="163">
        <v>170</v>
      </c>
      <c r="J222" s="164" t="s">
        <v>708</v>
      </c>
      <c r="K222" s="165">
        <f t="shared" si="125"/>
        <v>14.25</v>
      </c>
      <c r="L222" s="166">
        <f t="shared" si="126"/>
        <v>0.10961538461538461</v>
      </c>
      <c r="M222" s="161" t="s">
        <v>556</v>
      </c>
      <c r="N222" s="167">
        <v>43675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8">
        <v>91</v>
      </c>
      <c r="B223" s="159">
        <v>42901</v>
      </c>
      <c r="C223" s="159"/>
      <c r="D223" s="160" t="s">
        <v>709</v>
      </c>
      <c r="E223" s="161" t="s">
        <v>586</v>
      </c>
      <c r="F223" s="162">
        <v>214.5</v>
      </c>
      <c r="G223" s="161"/>
      <c r="H223" s="161">
        <v>262</v>
      </c>
      <c r="I223" s="163">
        <v>262</v>
      </c>
      <c r="J223" s="164" t="s">
        <v>710</v>
      </c>
      <c r="K223" s="165">
        <f t="shared" si="125"/>
        <v>47.5</v>
      </c>
      <c r="L223" s="166">
        <f t="shared" si="126"/>
        <v>0.22144522144522144</v>
      </c>
      <c r="M223" s="161" t="s">
        <v>556</v>
      </c>
      <c r="N223" s="167">
        <v>42977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92</v>
      </c>
      <c r="B224" s="190">
        <v>42933</v>
      </c>
      <c r="C224" s="190"/>
      <c r="D224" s="191" t="s">
        <v>711</v>
      </c>
      <c r="E224" s="192" t="s">
        <v>586</v>
      </c>
      <c r="F224" s="193">
        <v>370</v>
      </c>
      <c r="G224" s="192"/>
      <c r="H224" s="192">
        <v>447.5</v>
      </c>
      <c r="I224" s="194">
        <v>450</v>
      </c>
      <c r="J224" s="195" t="s">
        <v>644</v>
      </c>
      <c r="K224" s="165">
        <f t="shared" si="125"/>
        <v>77.5</v>
      </c>
      <c r="L224" s="196">
        <f t="shared" si="126"/>
        <v>0.20945945945945946</v>
      </c>
      <c r="M224" s="192" t="s">
        <v>556</v>
      </c>
      <c r="N224" s="197">
        <v>43035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93</v>
      </c>
      <c r="B225" s="190">
        <v>42943</v>
      </c>
      <c r="C225" s="190"/>
      <c r="D225" s="191" t="s">
        <v>182</v>
      </c>
      <c r="E225" s="192" t="s">
        <v>586</v>
      </c>
      <c r="F225" s="193">
        <v>657.5</v>
      </c>
      <c r="G225" s="192"/>
      <c r="H225" s="192">
        <v>825</v>
      </c>
      <c r="I225" s="194">
        <v>820</v>
      </c>
      <c r="J225" s="195" t="s">
        <v>644</v>
      </c>
      <c r="K225" s="165">
        <f t="shared" si="125"/>
        <v>167.5</v>
      </c>
      <c r="L225" s="196">
        <f t="shared" si="126"/>
        <v>0.25475285171102663</v>
      </c>
      <c r="M225" s="192" t="s">
        <v>556</v>
      </c>
      <c r="N225" s="197">
        <v>43090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8">
        <v>94</v>
      </c>
      <c r="B226" s="159">
        <v>42964</v>
      </c>
      <c r="C226" s="159"/>
      <c r="D226" s="160" t="s">
        <v>353</v>
      </c>
      <c r="E226" s="161" t="s">
        <v>586</v>
      </c>
      <c r="F226" s="162">
        <v>605</v>
      </c>
      <c r="G226" s="161"/>
      <c r="H226" s="161">
        <v>750</v>
      </c>
      <c r="I226" s="163">
        <v>750</v>
      </c>
      <c r="J226" s="164" t="s">
        <v>702</v>
      </c>
      <c r="K226" s="165">
        <f t="shared" si="125"/>
        <v>145</v>
      </c>
      <c r="L226" s="166">
        <f t="shared" si="126"/>
        <v>0.23966942148760331</v>
      </c>
      <c r="M226" s="161" t="s">
        <v>556</v>
      </c>
      <c r="N226" s="167">
        <v>43027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8">
        <v>95</v>
      </c>
      <c r="B227" s="169">
        <v>42979</v>
      </c>
      <c r="C227" s="169"/>
      <c r="D227" s="177" t="s">
        <v>712</v>
      </c>
      <c r="E227" s="172" t="s">
        <v>586</v>
      </c>
      <c r="F227" s="172">
        <v>255</v>
      </c>
      <c r="G227" s="173"/>
      <c r="H227" s="173">
        <v>217.25</v>
      </c>
      <c r="I227" s="173">
        <v>320</v>
      </c>
      <c r="J227" s="174" t="s">
        <v>713</v>
      </c>
      <c r="K227" s="175">
        <f t="shared" si="125"/>
        <v>-37.75</v>
      </c>
      <c r="L227" s="178">
        <f t="shared" si="126"/>
        <v>-0.14803921568627451</v>
      </c>
      <c r="M227" s="172" t="s">
        <v>568</v>
      </c>
      <c r="N227" s="169">
        <v>43661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8">
        <v>96</v>
      </c>
      <c r="B228" s="159">
        <v>42997</v>
      </c>
      <c r="C228" s="159"/>
      <c r="D228" s="160" t="s">
        <v>714</v>
      </c>
      <c r="E228" s="161" t="s">
        <v>586</v>
      </c>
      <c r="F228" s="162">
        <v>215</v>
      </c>
      <c r="G228" s="161"/>
      <c r="H228" s="161">
        <v>258</v>
      </c>
      <c r="I228" s="163">
        <v>258</v>
      </c>
      <c r="J228" s="164" t="s">
        <v>644</v>
      </c>
      <c r="K228" s="165">
        <f t="shared" si="125"/>
        <v>43</v>
      </c>
      <c r="L228" s="166">
        <f t="shared" si="126"/>
        <v>0.2</v>
      </c>
      <c r="M228" s="161" t="s">
        <v>556</v>
      </c>
      <c r="N228" s="167">
        <v>43040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8">
        <v>97</v>
      </c>
      <c r="B229" s="159">
        <v>42997</v>
      </c>
      <c r="C229" s="159"/>
      <c r="D229" s="160" t="s">
        <v>714</v>
      </c>
      <c r="E229" s="161" t="s">
        <v>586</v>
      </c>
      <c r="F229" s="162">
        <v>215</v>
      </c>
      <c r="G229" s="161"/>
      <c r="H229" s="161">
        <v>258</v>
      </c>
      <c r="I229" s="163">
        <v>258</v>
      </c>
      <c r="J229" s="195" t="s">
        <v>644</v>
      </c>
      <c r="K229" s="165">
        <v>43</v>
      </c>
      <c r="L229" s="166">
        <v>0.2</v>
      </c>
      <c r="M229" s="161" t="s">
        <v>556</v>
      </c>
      <c r="N229" s="167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98</v>
      </c>
      <c r="B230" s="190">
        <v>42998</v>
      </c>
      <c r="C230" s="190"/>
      <c r="D230" s="191" t="s">
        <v>715</v>
      </c>
      <c r="E230" s="192" t="s">
        <v>586</v>
      </c>
      <c r="F230" s="162">
        <v>75</v>
      </c>
      <c r="G230" s="192"/>
      <c r="H230" s="192">
        <v>90</v>
      </c>
      <c r="I230" s="194">
        <v>90</v>
      </c>
      <c r="J230" s="164" t="s">
        <v>716</v>
      </c>
      <c r="K230" s="165">
        <f t="shared" ref="K230:K235" si="127">H230-F230</f>
        <v>15</v>
      </c>
      <c r="L230" s="166">
        <f t="shared" ref="L230:L235" si="128">K230/F230</f>
        <v>0.2</v>
      </c>
      <c r="M230" s="161" t="s">
        <v>556</v>
      </c>
      <c r="N230" s="167">
        <v>43019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99</v>
      </c>
      <c r="B231" s="190">
        <v>43011</v>
      </c>
      <c r="C231" s="190"/>
      <c r="D231" s="191" t="s">
        <v>570</v>
      </c>
      <c r="E231" s="192" t="s">
        <v>586</v>
      </c>
      <c r="F231" s="193">
        <v>315</v>
      </c>
      <c r="G231" s="192"/>
      <c r="H231" s="192">
        <v>392</v>
      </c>
      <c r="I231" s="194">
        <v>384</v>
      </c>
      <c r="J231" s="195" t="s">
        <v>717</v>
      </c>
      <c r="K231" s="165">
        <f t="shared" si="127"/>
        <v>77</v>
      </c>
      <c r="L231" s="196">
        <f t="shared" si="128"/>
        <v>0.24444444444444444</v>
      </c>
      <c r="M231" s="192" t="s">
        <v>556</v>
      </c>
      <c r="N231" s="197">
        <v>43017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100</v>
      </c>
      <c r="B232" s="190">
        <v>43013</v>
      </c>
      <c r="C232" s="190"/>
      <c r="D232" s="191" t="s">
        <v>440</v>
      </c>
      <c r="E232" s="192" t="s">
        <v>586</v>
      </c>
      <c r="F232" s="193">
        <v>145</v>
      </c>
      <c r="G232" s="192"/>
      <c r="H232" s="192">
        <v>179</v>
      </c>
      <c r="I232" s="194">
        <v>180</v>
      </c>
      <c r="J232" s="195" t="s">
        <v>718</v>
      </c>
      <c r="K232" s="165">
        <f t="shared" si="127"/>
        <v>34</v>
      </c>
      <c r="L232" s="196">
        <f t="shared" si="128"/>
        <v>0.23448275862068965</v>
      </c>
      <c r="M232" s="192" t="s">
        <v>556</v>
      </c>
      <c r="N232" s="197">
        <v>43025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101</v>
      </c>
      <c r="B233" s="190">
        <v>43014</v>
      </c>
      <c r="C233" s="190"/>
      <c r="D233" s="191" t="s">
        <v>328</v>
      </c>
      <c r="E233" s="192" t="s">
        <v>586</v>
      </c>
      <c r="F233" s="193">
        <v>256</v>
      </c>
      <c r="G233" s="192"/>
      <c r="H233" s="192">
        <v>323</v>
      </c>
      <c r="I233" s="194">
        <v>320</v>
      </c>
      <c r="J233" s="195" t="s">
        <v>644</v>
      </c>
      <c r="K233" s="165">
        <f t="shared" si="127"/>
        <v>67</v>
      </c>
      <c r="L233" s="196">
        <f t="shared" si="128"/>
        <v>0.26171875</v>
      </c>
      <c r="M233" s="192" t="s">
        <v>556</v>
      </c>
      <c r="N233" s="197">
        <v>43067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102</v>
      </c>
      <c r="B234" s="190">
        <v>43017</v>
      </c>
      <c r="C234" s="190"/>
      <c r="D234" s="191" t="s">
        <v>343</v>
      </c>
      <c r="E234" s="192" t="s">
        <v>586</v>
      </c>
      <c r="F234" s="193">
        <v>137.5</v>
      </c>
      <c r="G234" s="192"/>
      <c r="H234" s="192">
        <v>184</v>
      </c>
      <c r="I234" s="194">
        <v>183</v>
      </c>
      <c r="J234" s="195" t="s">
        <v>719</v>
      </c>
      <c r="K234" s="165">
        <f t="shared" si="127"/>
        <v>46.5</v>
      </c>
      <c r="L234" s="196">
        <f t="shared" si="128"/>
        <v>0.33818181818181819</v>
      </c>
      <c r="M234" s="192" t="s">
        <v>556</v>
      </c>
      <c r="N234" s="197">
        <v>43108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103</v>
      </c>
      <c r="B235" s="190">
        <v>43018</v>
      </c>
      <c r="C235" s="190"/>
      <c r="D235" s="191" t="s">
        <v>720</v>
      </c>
      <c r="E235" s="192" t="s">
        <v>586</v>
      </c>
      <c r="F235" s="193">
        <v>125.5</v>
      </c>
      <c r="G235" s="192"/>
      <c r="H235" s="192">
        <v>158</v>
      </c>
      <c r="I235" s="194">
        <v>155</v>
      </c>
      <c r="J235" s="195" t="s">
        <v>721</v>
      </c>
      <c r="K235" s="165">
        <f t="shared" si="127"/>
        <v>32.5</v>
      </c>
      <c r="L235" s="196">
        <f t="shared" si="128"/>
        <v>0.25896414342629481</v>
      </c>
      <c r="M235" s="192" t="s">
        <v>556</v>
      </c>
      <c r="N235" s="197">
        <v>43067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104</v>
      </c>
      <c r="B236" s="190">
        <v>43018</v>
      </c>
      <c r="C236" s="190"/>
      <c r="D236" s="191" t="s">
        <v>722</v>
      </c>
      <c r="E236" s="192" t="s">
        <v>586</v>
      </c>
      <c r="F236" s="193">
        <v>895</v>
      </c>
      <c r="G236" s="192"/>
      <c r="H236" s="192">
        <v>1122.5</v>
      </c>
      <c r="I236" s="194">
        <v>1078</v>
      </c>
      <c r="J236" s="195" t="s">
        <v>723</v>
      </c>
      <c r="K236" s="165">
        <v>227.5</v>
      </c>
      <c r="L236" s="196">
        <v>0.25418994413407803</v>
      </c>
      <c r="M236" s="192" t="s">
        <v>556</v>
      </c>
      <c r="N236" s="197">
        <v>43117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105</v>
      </c>
      <c r="B237" s="190">
        <v>43020</v>
      </c>
      <c r="C237" s="190"/>
      <c r="D237" s="191" t="s">
        <v>337</v>
      </c>
      <c r="E237" s="192" t="s">
        <v>586</v>
      </c>
      <c r="F237" s="193">
        <v>525</v>
      </c>
      <c r="G237" s="192"/>
      <c r="H237" s="192">
        <v>629</v>
      </c>
      <c r="I237" s="194">
        <v>629</v>
      </c>
      <c r="J237" s="195" t="s">
        <v>644</v>
      </c>
      <c r="K237" s="165">
        <v>104</v>
      </c>
      <c r="L237" s="196">
        <v>0.19809523809523799</v>
      </c>
      <c r="M237" s="192" t="s">
        <v>556</v>
      </c>
      <c r="N237" s="197">
        <v>43119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106</v>
      </c>
      <c r="B238" s="190">
        <v>43046</v>
      </c>
      <c r="C238" s="190"/>
      <c r="D238" s="191" t="s">
        <v>376</v>
      </c>
      <c r="E238" s="192" t="s">
        <v>586</v>
      </c>
      <c r="F238" s="193">
        <v>740</v>
      </c>
      <c r="G238" s="192"/>
      <c r="H238" s="192">
        <v>892.5</v>
      </c>
      <c r="I238" s="194">
        <v>900</v>
      </c>
      <c r="J238" s="195" t="s">
        <v>724</v>
      </c>
      <c r="K238" s="165">
        <f>H238-F238</f>
        <v>152.5</v>
      </c>
      <c r="L238" s="196">
        <f>K238/F238</f>
        <v>0.20608108108108109</v>
      </c>
      <c r="M238" s="192" t="s">
        <v>556</v>
      </c>
      <c r="N238" s="197">
        <v>43052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8">
        <v>107</v>
      </c>
      <c r="B239" s="159">
        <v>43073</v>
      </c>
      <c r="C239" s="159"/>
      <c r="D239" s="160" t="s">
        <v>725</v>
      </c>
      <c r="E239" s="161" t="s">
        <v>586</v>
      </c>
      <c r="F239" s="162">
        <v>118.5</v>
      </c>
      <c r="G239" s="161"/>
      <c r="H239" s="161">
        <v>143.5</v>
      </c>
      <c r="I239" s="163">
        <v>145</v>
      </c>
      <c r="J239" s="164" t="s">
        <v>577</v>
      </c>
      <c r="K239" s="165">
        <f>H239-F239</f>
        <v>25</v>
      </c>
      <c r="L239" s="166">
        <f>K239/F239</f>
        <v>0.2109704641350211</v>
      </c>
      <c r="M239" s="161" t="s">
        <v>556</v>
      </c>
      <c r="N239" s="167">
        <v>43097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8">
        <v>108</v>
      </c>
      <c r="B240" s="169">
        <v>43090</v>
      </c>
      <c r="C240" s="169"/>
      <c r="D240" s="170" t="s">
        <v>415</v>
      </c>
      <c r="E240" s="171" t="s">
        <v>586</v>
      </c>
      <c r="F240" s="172">
        <v>715</v>
      </c>
      <c r="G240" s="172"/>
      <c r="H240" s="173">
        <v>500</v>
      </c>
      <c r="I240" s="173">
        <v>872</v>
      </c>
      <c r="J240" s="174" t="s">
        <v>726</v>
      </c>
      <c r="K240" s="175">
        <f>H240-F240</f>
        <v>-215</v>
      </c>
      <c r="L240" s="176">
        <f>K240/F240</f>
        <v>-0.30069930069930068</v>
      </c>
      <c r="M240" s="172" t="s">
        <v>568</v>
      </c>
      <c r="N240" s="169">
        <v>43670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8">
        <v>109</v>
      </c>
      <c r="B241" s="159">
        <v>43098</v>
      </c>
      <c r="C241" s="159"/>
      <c r="D241" s="160" t="s">
        <v>570</v>
      </c>
      <c r="E241" s="161" t="s">
        <v>586</v>
      </c>
      <c r="F241" s="162">
        <v>435</v>
      </c>
      <c r="G241" s="161"/>
      <c r="H241" s="161">
        <v>542.5</v>
      </c>
      <c r="I241" s="163">
        <v>539</v>
      </c>
      <c r="J241" s="164" t="s">
        <v>644</v>
      </c>
      <c r="K241" s="165">
        <v>107.5</v>
      </c>
      <c r="L241" s="166">
        <v>0.247126436781609</v>
      </c>
      <c r="M241" s="161" t="s">
        <v>556</v>
      </c>
      <c r="N241" s="167">
        <v>43206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8">
        <v>110</v>
      </c>
      <c r="B242" s="159">
        <v>43098</v>
      </c>
      <c r="C242" s="159"/>
      <c r="D242" s="160" t="s">
        <v>528</v>
      </c>
      <c r="E242" s="161" t="s">
        <v>586</v>
      </c>
      <c r="F242" s="162">
        <v>885</v>
      </c>
      <c r="G242" s="161"/>
      <c r="H242" s="161">
        <v>1090</v>
      </c>
      <c r="I242" s="163">
        <v>1084</v>
      </c>
      <c r="J242" s="164" t="s">
        <v>644</v>
      </c>
      <c r="K242" s="165">
        <v>205</v>
      </c>
      <c r="L242" s="166">
        <v>0.23163841807909599</v>
      </c>
      <c r="M242" s="161" t="s">
        <v>556</v>
      </c>
      <c r="N242" s="167">
        <v>43213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8">
        <v>111</v>
      </c>
      <c r="B243" s="199">
        <v>43192</v>
      </c>
      <c r="C243" s="199"/>
      <c r="D243" s="177" t="s">
        <v>727</v>
      </c>
      <c r="E243" s="172" t="s">
        <v>586</v>
      </c>
      <c r="F243" s="200">
        <v>478.5</v>
      </c>
      <c r="G243" s="172"/>
      <c r="H243" s="172">
        <v>442</v>
      </c>
      <c r="I243" s="173">
        <v>613</v>
      </c>
      <c r="J243" s="174" t="s">
        <v>728</v>
      </c>
      <c r="K243" s="175">
        <f>H243-F243</f>
        <v>-36.5</v>
      </c>
      <c r="L243" s="176">
        <f>K243/F243</f>
        <v>-7.6280041797283177E-2</v>
      </c>
      <c r="M243" s="172" t="s">
        <v>568</v>
      </c>
      <c r="N243" s="169">
        <v>43762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68">
        <v>112</v>
      </c>
      <c r="B244" s="169">
        <v>43194</v>
      </c>
      <c r="C244" s="169"/>
      <c r="D244" s="170" t="s">
        <v>729</v>
      </c>
      <c r="E244" s="171" t="s">
        <v>586</v>
      </c>
      <c r="F244" s="172">
        <f>141.5-7.3</f>
        <v>134.19999999999999</v>
      </c>
      <c r="G244" s="172"/>
      <c r="H244" s="173">
        <v>77</v>
      </c>
      <c r="I244" s="173">
        <v>180</v>
      </c>
      <c r="J244" s="174" t="s">
        <v>730</v>
      </c>
      <c r="K244" s="175">
        <f>H244-F244</f>
        <v>-57.199999999999989</v>
      </c>
      <c r="L244" s="176">
        <f>K244/F244</f>
        <v>-0.42622950819672129</v>
      </c>
      <c r="M244" s="172" t="s">
        <v>568</v>
      </c>
      <c r="N244" s="169">
        <v>43522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68">
        <v>113</v>
      </c>
      <c r="B245" s="169">
        <v>43209</v>
      </c>
      <c r="C245" s="169"/>
      <c r="D245" s="170" t="s">
        <v>731</v>
      </c>
      <c r="E245" s="171" t="s">
        <v>586</v>
      </c>
      <c r="F245" s="172">
        <v>430</v>
      </c>
      <c r="G245" s="172"/>
      <c r="H245" s="173">
        <v>220</v>
      </c>
      <c r="I245" s="173">
        <v>537</v>
      </c>
      <c r="J245" s="174" t="s">
        <v>732</v>
      </c>
      <c r="K245" s="175">
        <f>H245-F245</f>
        <v>-210</v>
      </c>
      <c r="L245" s="176">
        <f>K245/F245</f>
        <v>-0.48837209302325579</v>
      </c>
      <c r="M245" s="172" t="s">
        <v>568</v>
      </c>
      <c r="N245" s="169">
        <v>43252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114</v>
      </c>
      <c r="B246" s="190">
        <v>43220</v>
      </c>
      <c r="C246" s="190"/>
      <c r="D246" s="191" t="s">
        <v>377</v>
      </c>
      <c r="E246" s="192" t="s">
        <v>586</v>
      </c>
      <c r="F246" s="192">
        <v>153.5</v>
      </c>
      <c r="G246" s="192"/>
      <c r="H246" s="192">
        <v>196</v>
      </c>
      <c r="I246" s="194">
        <v>196</v>
      </c>
      <c r="J246" s="164" t="s">
        <v>733</v>
      </c>
      <c r="K246" s="165">
        <f>H246-F246</f>
        <v>42.5</v>
      </c>
      <c r="L246" s="166">
        <f>K246/F246</f>
        <v>0.27687296416938112</v>
      </c>
      <c r="M246" s="161" t="s">
        <v>556</v>
      </c>
      <c r="N246" s="167">
        <v>43605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68">
        <v>115</v>
      </c>
      <c r="B247" s="169">
        <v>43306</v>
      </c>
      <c r="C247" s="169"/>
      <c r="D247" s="170" t="s">
        <v>703</v>
      </c>
      <c r="E247" s="171" t="s">
        <v>586</v>
      </c>
      <c r="F247" s="172">
        <v>27.5</v>
      </c>
      <c r="G247" s="172"/>
      <c r="H247" s="173">
        <v>13.1</v>
      </c>
      <c r="I247" s="173">
        <v>60</v>
      </c>
      <c r="J247" s="174" t="s">
        <v>734</v>
      </c>
      <c r="K247" s="175">
        <v>-14.4</v>
      </c>
      <c r="L247" s="176">
        <v>-0.52363636363636401</v>
      </c>
      <c r="M247" s="172" t="s">
        <v>568</v>
      </c>
      <c r="N247" s="169">
        <v>43138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8">
        <v>116</v>
      </c>
      <c r="B248" s="199">
        <v>43318</v>
      </c>
      <c r="C248" s="199"/>
      <c r="D248" s="177" t="s">
        <v>735</v>
      </c>
      <c r="E248" s="172" t="s">
        <v>586</v>
      </c>
      <c r="F248" s="172">
        <v>148.5</v>
      </c>
      <c r="G248" s="172"/>
      <c r="H248" s="172">
        <v>102</v>
      </c>
      <c r="I248" s="173">
        <v>182</v>
      </c>
      <c r="J248" s="174" t="s">
        <v>736</v>
      </c>
      <c r="K248" s="175">
        <f>H248-F248</f>
        <v>-46.5</v>
      </c>
      <c r="L248" s="176">
        <f>K248/F248</f>
        <v>-0.31313131313131315</v>
      </c>
      <c r="M248" s="172" t="s">
        <v>568</v>
      </c>
      <c r="N248" s="169">
        <v>43661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8">
        <v>117</v>
      </c>
      <c r="B249" s="159">
        <v>43335</v>
      </c>
      <c r="C249" s="159"/>
      <c r="D249" s="160" t="s">
        <v>737</v>
      </c>
      <c r="E249" s="161" t="s">
        <v>586</v>
      </c>
      <c r="F249" s="192">
        <v>285</v>
      </c>
      <c r="G249" s="161"/>
      <c r="H249" s="161">
        <v>355</v>
      </c>
      <c r="I249" s="163">
        <v>364</v>
      </c>
      <c r="J249" s="164" t="s">
        <v>738</v>
      </c>
      <c r="K249" s="165">
        <v>70</v>
      </c>
      <c r="L249" s="166">
        <v>0.24561403508771901</v>
      </c>
      <c r="M249" s="161" t="s">
        <v>556</v>
      </c>
      <c r="N249" s="167">
        <v>43455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8">
        <v>118</v>
      </c>
      <c r="B250" s="159">
        <v>43341</v>
      </c>
      <c r="C250" s="159"/>
      <c r="D250" s="160" t="s">
        <v>365</v>
      </c>
      <c r="E250" s="161" t="s">
        <v>586</v>
      </c>
      <c r="F250" s="192">
        <v>525</v>
      </c>
      <c r="G250" s="161"/>
      <c r="H250" s="161">
        <v>585</v>
      </c>
      <c r="I250" s="163">
        <v>635</v>
      </c>
      <c r="J250" s="164" t="s">
        <v>739</v>
      </c>
      <c r="K250" s="165">
        <f t="shared" ref="K250:K267" si="129">H250-F250</f>
        <v>60</v>
      </c>
      <c r="L250" s="166">
        <f t="shared" ref="L250:L267" si="130">K250/F250</f>
        <v>0.11428571428571428</v>
      </c>
      <c r="M250" s="161" t="s">
        <v>556</v>
      </c>
      <c r="N250" s="167">
        <v>43662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8">
        <v>119</v>
      </c>
      <c r="B251" s="159">
        <v>43395</v>
      </c>
      <c r="C251" s="159"/>
      <c r="D251" s="160" t="s">
        <v>353</v>
      </c>
      <c r="E251" s="161" t="s">
        <v>586</v>
      </c>
      <c r="F251" s="192">
        <v>475</v>
      </c>
      <c r="G251" s="161"/>
      <c r="H251" s="161">
        <v>574</v>
      </c>
      <c r="I251" s="163">
        <v>570</v>
      </c>
      <c r="J251" s="164" t="s">
        <v>644</v>
      </c>
      <c r="K251" s="165">
        <f t="shared" si="129"/>
        <v>99</v>
      </c>
      <c r="L251" s="166">
        <f t="shared" si="130"/>
        <v>0.20842105263157895</v>
      </c>
      <c r="M251" s="161" t="s">
        <v>556</v>
      </c>
      <c r="N251" s="167">
        <v>43403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120</v>
      </c>
      <c r="B252" s="190">
        <v>43397</v>
      </c>
      <c r="C252" s="190"/>
      <c r="D252" s="191" t="s">
        <v>372</v>
      </c>
      <c r="E252" s="192" t="s">
        <v>586</v>
      </c>
      <c r="F252" s="192">
        <v>707.5</v>
      </c>
      <c r="G252" s="192"/>
      <c r="H252" s="192">
        <v>872</v>
      </c>
      <c r="I252" s="194">
        <v>872</v>
      </c>
      <c r="J252" s="195" t="s">
        <v>644</v>
      </c>
      <c r="K252" s="165">
        <f t="shared" si="129"/>
        <v>164.5</v>
      </c>
      <c r="L252" s="196">
        <f t="shared" si="130"/>
        <v>0.23250883392226149</v>
      </c>
      <c r="M252" s="192" t="s">
        <v>556</v>
      </c>
      <c r="N252" s="197">
        <v>43482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121</v>
      </c>
      <c r="B253" s="190">
        <v>43398</v>
      </c>
      <c r="C253" s="190"/>
      <c r="D253" s="191" t="s">
        <v>740</v>
      </c>
      <c r="E253" s="192" t="s">
        <v>586</v>
      </c>
      <c r="F253" s="192">
        <v>162</v>
      </c>
      <c r="G253" s="192"/>
      <c r="H253" s="192">
        <v>204</v>
      </c>
      <c r="I253" s="194">
        <v>209</v>
      </c>
      <c r="J253" s="195" t="s">
        <v>741</v>
      </c>
      <c r="K253" s="165">
        <f t="shared" si="129"/>
        <v>42</v>
      </c>
      <c r="L253" s="196">
        <f t="shared" si="130"/>
        <v>0.25925925925925924</v>
      </c>
      <c r="M253" s="192" t="s">
        <v>556</v>
      </c>
      <c r="N253" s="197">
        <v>43539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122</v>
      </c>
      <c r="B254" s="190">
        <v>43399</v>
      </c>
      <c r="C254" s="190"/>
      <c r="D254" s="191" t="s">
        <v>457</v>
      </c>
      <c r="E254" s="192" t="s">
        <v>586</v>
      </c>
      <c r="F254" s="192">
        <v>240</v>
      </c>
      <c r="G254" s="192"/>
      <c r="H254" s="192">
        <v>297</v>
      </c>
      <c r="I254" s="194">
        <v>297</v>
      </c>
      <c r="J254" s="195" t="s">
        <v>644</v>
      </c>
      <c r="K254" s="201">
        <f t="shared" si="129"/>
        <v>57</v>
      </c>
      <c r="L254" s="196">
        <f t="shared" si="130"/>
        <v>0.23749999999999999</v>
      </c>
      <c r="M254" s="192" t="s">
        <v>556</v>
      </c>
      <c r="N254" s="197">
        <v>43417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58">
        <v>123</v>
      </c>
      <c r="B255" s="159">
        <v>43439</v>
      </c>
      <c r="C255" s="159"/>
      <c r="D255" s="160" t="s">
        <v>742</v>
      </c>
      <c r="E255" s="161" t="s">
        <v>586</v>
      </c>
      <c r="F255" s="161">
        <v>202.5</v>
      </c>
      <c r="G255" s="161"/>
      <c r="H255" s="161">
        <v>255</v>
      </c>
      <c r="I255" s="163">
        <v>252</v>
      </c>
      <c r="J255" s="164" t="s">
        <v>644</v>
      </c>
      <c r="K255" s="165">
        <f t="shared" si="129"/>
        <v>52.5</v>
      </c>
      <c r="L255" s="166">
        <f t="shared" si="130"/>
        <v>0.25925925925925924</v>
      </c>
      <c r="M255" s="161" t="s">
        <v>556</v>
      </c>
      <c r="N255" s="167">
        <v>43542</v>
      </c>
      <c r="O255" s="1"/>
      <c r="P255" s="1"/>
      <c r="Q255" s="1"/>
      <c r="R255" s="6" t="s">
        <v>743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124</v>
      </c>
      <c r="B256" s="190">
        <v>43465</v>
      </c>
      <c r="C256" s="159"/>
      <c r="D256" s="191" t="s">
        <v>402</v>
      </c>
      <c r="E256" s="192" t="s">
        <v>586</v>
      </c>
      <c r="F256" s="192">
        <v>710</v>
      </c>
      <c r="G256" s="192"/>
      <c r="H256" s="192">
        <v>866</v>
      </c>
      <c r="I256" s="194">
        <v>866</v>
      </c>
      <c r="J256" s="195" t="s">
        <v>644</v>
      </c>
      <c r="K256" s="165">
        <f t="shared" si="129"/>
        <v>156</v>
      </c>
      <c r="L256" s="166">
        <f t="shared" si="130"/>
        <v>0.21971830985915494</v>
      </c>
      <c r="M256" s="161" t="s">
        <v>556</v>
      </c>
      <c r="N256" s="167">
        <v>43553</v>
      </c>
      <c r="O256" s="1"/>
      <c r="P256" s="1"/>
      <c r="Q256" s="1"/>
      <c r="R256" s="6" t="s">
        <v>743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125</v>
      </c>
      <c r="B257" s="190">
        <v>43522</v>
      </c>
      <c r="C257" s="190"/>
      <c r="D257" s="191" t="s">
        <v>152</v>
      </c>
      <c r="E257" s="192" t="s">
        <v>586</v>
      </c>
      <c r="F257" s="192">
        <v>337.25</v>
      </c>
      <c r="G257" s="192"/>
      <c r="H257" s="192">
        <v>398.5</v>
      </c>
      <c r="I257" s="194">
        <v>411</v>
      </c>
      <c r="J257" s="164" t="s">
        <v>744</v>
      </c>
      <c r="K257" s="165">
        <f t="shared" si="129"/>
        <v>61.25</v>
      </c>
      <c r="L257" s="166">
        <f t="shared" si="130"/>
        <v>0.1816160118606375</v>
      </c>
      <c r="M257" s="161" t="s">
        <v>556</v>
      </c>
      <c r="N257" s="167">
        <v>43760</v>
      </c>
      <c r="O257" s="1"/>
      <c r="P257" s="1"/>
      <c r="Q257" s="1"/>
      <c r="R257" s="6" t="s">
        <v>743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2">
        <v>126</v>
      </c>
      <c r="B258" s="203">
        <v>43559</v>
      </c>
      <c r="C258" s="203"/>
      <c r="D258" s="204" t="s">
        <v>745</v>
      </c>
      <c r="E258" s="205" t="s">
        <v>586</v>
      </c>
      <c r="F258" s="205">
        <v>130</v>
      </c>
      <c r="G258" s="205"/>
      <c r="H258" s="205">
        <v>65</v>
      </c>
      <c r="I258" s="206">
        <v>158</v>
      </c>
      <c r="J258" s="174" t="s">
        <v>746</v>
      </c>
      <c r="K258" s="175">
        <f t="shared" si="129"/>
        <v>-65</v>
      </c>
      <c r="L258" s="176">
        <f t="shared" si="130"/>
        <v>-0.5</v>
      </c>
      <c r="M258" s="172" t="s">
        <v>568</v>
      </c>
      <c r="N258" s="169">
        <v>43726</v>
      </c>
      <c r="O258" s="1"/>
      <c r="P258" s="1"/>
      <c r="Q258" s="1"/>
      <c r="R258" s="6" t="s">
        <v>747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127</v>
      </c>
      <c r="B259" s="190">
        <v>43017</v>
      </c>
      <c r="C259" s="190"/>
      <c r="D259" s="191" t="s">
        <v>184</v>
      </c>
      <c r="E259" s="192" t="s">
        <v>586</v>
      </c>
      <c r="F259" s="192">
        <v>141.5</v>
      </c>
      <c r="G259" s="192"/>
      <c r="H259" s="192">
        <v>183.5</v>
      </c>
      <c r="I259" s="194">
        <v>210</v>
      </c>
      <c r="J259" s="164" t="s">
        <v>741</v>
      </c>
      <c r="K259" s="165">
        <f t="shared" si="129"/>
        <v>42</v>
      </c>
      <c r="L259" s="166">
        <f t="shared" si="130"/>
        <v>0.29681978798586572</v>
      </c>
      <c r="M259" s="161" t="s">
        <v>556</v>
      </c>
      <c r="N259" s="167">
        <v>43042</v>
      </c>
      <c r="O259" s="1"/>
      <c r="P259" s="1"/>
      <c r="Q259" s="1"/>
      <c r="R259" s="6" t="s">
        <v>747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2">
        <v>128</v>
      </c>
      <c r="B260" s="203">
        <v>43074</v>
      </c>
      <c r="C260" s="203"/>
      <c r="D260" s="204" t="s">
        <v>748</v>
      </c>
      <c r="E260" s="205" t="s">
        <v>586</v>
      </c>
      <c r="F260" s="200">
        <v>172</v>
      </c>
      <c r="G260" s="205"/>
      <c r="H260" s="205">
        <v>155.25</v>
      </c>
      <c r="I260" s="206">
        <v>230</v>
      </c>
      <c r="J260" s="174" t="s">
        <v>749</v>
      </c>
      <c r="K260" s="175">
        <f t="shared" si="129"/>
        <v>-16.75</v>
      </c>
      <c r="L260" s="176">
        <f t="shared" si="130"/>
        <v>-9.7383720930232565E-2</v>
      </c>
      <c r="M260" s="172" t="s">
        <v>568</v>
      </c>
      <c r="N260" s="169">
        <v>43787</v>
      </c>
      <c r="O260" s="1"/>
      <c r="P260" s="1"/>
      <c r="Q260" s="1"/>
      <c r="R260" s="6" t="s">
        <v>747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129</v>
      </c>
      <c r="B261" s="190">
        <v>43398</v>
      </c>
      <c r="C261" s="190"/>
      <c r="D261" s="191" t="s">
        <v>107</v>
      </c>
      <c r="E261" s="192" t="s">
        <v>586</v>
      </c>
      <c r="F261" s="192">
        <v>698.5</v>
      </c>
      <c r="G261" s="192"/>
      <c r="H261" s="192">
        <v>890</v>
      </c>
      <c r="I261" s="194">
        <v>890</v>
      </c>
      <c r="J261" s="164" t="s">
        <v>816</v>
      </c>
      <c r="K261" s="165">
        <f t="shared" si="129"/>
        <v>191.5</v>
      </c>
      <c r="L261" s="166">
        <f t="shared" si="130"/>
        <v>0.27415891195418757</v>
      </c>
      <c r="M261" s="161" t="s">
        <v>556</v>
      </c>
      <c r="N261" s="167">
        <v>44328</v>
      </c>
      <c r="O261" s="1"/>
      <c r="P261" s="1"/>
      <c r="Q261" s="1"/>
      <c r="R261" s="6" t="s">
        <v>743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130</v>
      </c>
      <c r="B262" s="190">
        <v>42877</v>
      </c>
      <c r="C262" s="190"/>
      <c r="D262" s="191" t="s">
        <v>364</v>
      </c>
      <c r="E262" s="192" t="s">
        <v>586</v>
      </c>
      <c r="F262" s="192">
        <v>127.6</v>
      </c>
      <c r="G262" s="192"/>
      <c r="H262" s="192">
        <v>138</v>
      </c>
      <c r="I262" s="194">
        <v>190</v>
      </c>
      <c r="J262" s="164" t="s">
        <v>750</v>
      </c>
      <c r="K262" s="165">
        <f t="shared" si="129"/>
        <v>10.400000000000006</v>
      </c>
      <c r="L262" s="166">
        <f t="shared" si="130"/>
        <v>8.1504702194357417E-2</v>
      </c>
      <c r="M262" s="161" t="s">
        <v>556</v>
      </c>
      <c r="N262" s="167">
        <v>43774</v>
      </c>
      <c r="O262" s="1"/>
      <c r="P262" s="1"/>
      <c r="Q262" s="1"/>
      <c r="R262" s="6" t="s">
        <v>747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131</v>
      </c>
      <c r="B263" s="190">
        <v>43158</v>
      </c>
      <c r="C263" s="190"/>
      <c r="D263" s="191" t="s">
        <v>751</v>
      </c>
      <c r="E263" s="192" t="s">
        <v>586</v>
      </c>
      <c r="F263" s="192">
        <v>317</v>
      </c>
      <c r="G263" s="192"/>
      <c r="H263" s="192">
        <v>382.5</v>
      </c>
      <c r="I263" s="194">
        <v>398</v>
      </c>
      <c r="J263" s="164" t="s">
        <v>752</v>
      </c>
      <c r="K263" s="165">
        <f t="shared" si="129"/>
        <v>65.5</v>
      </c>
      <c r="L263" s="166">
        <f t="shared" si="130"/>
        <v>0.20662460567823343</v>
      </c>
      <c r="M263" s="161" t="s">
        <v>556</v>
      </c>
      <c r="N263" s="167">
        <v>44238</v>
      </c>
      <c r="O263" s="1"/>
      <c r="P263" s="1"/>
      <c r="Q263" s="1"/>
      <c r="R263" s="6" t="s">
        <v>747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2">
        <v>132</v>
      </c>
      <c r="B264" s="203">
        <v>43164</v>
      </c>
      <c r="C264" s="203"/>
      <c r="D264" s="204" t="s">
        <v>144</v>
      </c>
      <c r="E264" s="205" t="s">
        <v>586</v>
      </c>
      <c r="F264" s="200">
        <f>510-14.4</f>
        <v>495.6</v>
      </c>
      <c r="G264" s="205"/>
      <c r="H264" s="205">
        <v>350</v>
      </c>
      <c r="I264" s="206">
        <v>672</v>
      </c>
      <c r="J264" s="174" t="s">
        <v>753</v>
      </c>
      <c r="K264" s="175">
        <f t="shared" si="129"/>
        <v>-145.60000000000002</v>
      </c>
      <c r="L264" s="176">
        <f t="shared" si="130"/>
        <v>-0.29378531073446329</v>
      </c>
      <c r="M264" s="172" t="s">
        <v>568</v>
      </c>
      <c r="N264" s="169">
        <v>43887</v>
      </c>
      <c r="O264" s="1"/>
      <c r="P264" s="1"/>
      <c r="Q264" s="1"/>
      <c r="R264" s="6" t="s">
        <v>743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2">
        <v>133</v>
      </c>
      <c r="B265" s="203">
        <v>43237</v>
      </c>
      <c r="C265" s="203"/>
      <c r="D265" s="204" t="s">
        <v>449</v>
      </c>
      <c r="E265" s="205" t="s">
        <v>586</v>
      </c>
      <c r="F265" s="200">
        <v>230.3</v>
      </c>
      <c r="G265" s="205"/>
      <c r="H265" s="205">
        <v>102.5</v>
      </c>
      <c r="I265" s="206">
        <v>348</v>
      </c>
      <c r="J265" s="174" t="s">
        <v>754</v>
      </c>
      <c r="K265" s="175">
        <f t="shared" si="129"/>
        <v>-127.80000000000001</v>
      </c>
      <c r="L265" s="176">
        <f t="shared" si="130"/>
        <v>-0.55492835432045162</v>
      </c>
      <c r="M265" s="172" t="s">
        <v>568</v>
      </c>
      <c r="N265" s="169">
        <v>43896</v>
      </c>
      <c r="O265" s="1"/>
      <c r="P265" s="1"/>
      <c r="Q265" s="1"/>
      <c r="R265" s="6" t="s">
        <v>743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134</v>
      </c>
      <c r="B266" s="190">
        <v>43258</v>
      </c>
      <c r="C266" s="190"/>
      <c r="D266" s="191" t="s">
        <v>419</v>
      </c>
      <c r="E266" s="192" t="s">
        <v>586</v>
      </c>
      <c r="F266" s="192">
        <f>342.5-5.1</f>
        <v>337.4</v>
      </c>
      <c r="G266" s="192"/>
      <c r="H266" s="192">
        <v>412.5</v>
      </c>
      <c r="I266" s="194">
        <v>439</v>
      </c>
      <c r="J266" s="164" t="s">
        <v>755</v>
      </c>
      <c r="K266" s="165">
        <f t="shared" si="129"/>
        <v>75.100000000000023</v>
      </c>
      <c r="L266" s="166">
        <f t="shared" si="130"/>
        <v>0.22258446947243635</v>
      </c>
      <c r="M266" s="161" t="s">
        <v>556</v>
      </c>
      <c r="N266" s="167">
        <v>44230</v>
      </c>
      <c r="O266" s="1"/>
      <c r="P266" s="1"/>
      <c r="Q266" s="1"/>
      <c r="R266" s="6" t="s">
        <v>747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3">
        <v>135</v>
      </c>
      <c r="B267" s="182">
        <v>43285</v>
      </c>
      <c r="C267" s="182"/>
      <c r="D267" s="183" t="s">
        <v>55</v>
      </c>
      <c r="E267" s="184" t="s">
        <v>586</v>
      </c>
      <c r="F267" s="184">
        <f>127.5-5.53</f>
        <v>121.97</v>
      </c>
      <c r="G267" s="185"/>
      <c r="H267" s="185">
        <v>122.5</v>
      </c>
      <c r="I267" s="185">
        <v>170</v>
      </c>
      <c r="J267" s="186" t="s">
        <v>784</v>
      </c>
      <c r="K267" s="187">
        <f t="shared" si="129"/>
        <v>0.53000000000000114</v>
      </c>
      <c r="L267" s="188">
        <f t="shared" si="130"/>
        <v>4.3453308190538747E-3</v>
      </c>
      <c r="M267" s="184" t="s">
        <v>677</v>
      </c>
      <c r="N267" s="182">
        <v>44431</v>
      </c>
      <c r="O267" s="1"/>
      <c r="P267" s="1"/>
      <c r="Q267" s="1"/>
      <c r="R267" s="6" t="s">
        <v>743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2">
        <v>136</v>
      </c>
      <c r="B268" s="203">
        <v>43294</v>
      </c>
      <c r="C268" s="203"/>
      <c r="D268" s="204" t="s">
        <v>355</v>
      </c>
      <c r="E268" s="205" t="s">
        <v>586</v>
      </c>
      <c r="F268" s="200">
        <v>46.5</v>
      </c>
      <c r="G268" s="205"/>
      <c r="H268" s="205">
        <v>17</v>
      </c>
      <c r="I268" s="206">
        <v>59</v>
      </c>
      <c r="J268" s="174" t="s">
        <v>756</v>
      </c>
      <c r="K268" s="175">
        <f t="shared" ref="K268:K276" si="131">H268-F268</f>
        <v>-29.5</v>
      </c>
      <c r="L268" s="176">
        <f t="shared" ref="L268:L276" si="132">K268/F268</f>
        <v>-0.63440860215053763</v>
      </c>
      <c r="M268" s="172" t="s">
        <v>568</v>
      </c>
      <c r="N268" s="169">
        <v>43887</v>
      </c>
      <c r="O268" s="1"/>
      <c r="P268" s="1"/>
      <c r="Q268" s="1"/>
      <c r="R268" s="6" t="s">
        <v>743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137</v>
      </c>
      <c r="B269" s="190">
        <v>43396</v>
      </c>
      <c r="C269" s="190"/>
      <c r="D269" s="191" t="s">
        <v>404</v>
      </c>
      <c r="E269" s="192" t="s">
        <v>586</v>
      </c>
      <c r="F269" s="192">
        <v>156.5</v>
      </c>
      <c r="G269" s="192"/>
      <c r="H269" s="192">
        <v>207.5</v>
      </c>
      <c r="I269" s="194">
        <v>191</v>
      </c>
      <c r="J269" s="164" t="s">
        <v>644</v>
      </c>
      <c r="K269" s="165">
        <f t="shared" si="131"/>
        <v>51</v>
      </c>
      <c r="L269" s="166">
        <f t="shared" si="132"/>
        <v>0.32587859424920129</v>
      </c>
      <c r="M269" s="161" t="s">
        <v>556</v>
      </c>
      <c r="N269" s="167">
        <v>44369</v>
      </c>
      <c r="O269" s="1"/>
      <c r="P269" s="1"/>
      <c r="Q269" s="1"/>
      <c r="R269" s="6" t="s">
        <v>743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138</v>
      </c>
      <c r="B270" s="190">
        <v>43439</v>
      </c>
      <c r="C270" s="190"/>
      <c r="D270" s="191" t="s">
        <v>318</v>
      </c>
      <c r="E270" s="192" t="s">
        <v>586</v>
      </c>
      <c r="F270" s="192">
        <v>259.5</v>
      </c>
      <c r="G270" s="192"/>
      <c r="H270" s="192">
        <v>320</v>
      </c>
      <c r="I270" s="194">
        <v>320</v>
      </c>
      <c r="J270" s="164" t="s">
        <v>644</v>
      </c>
      <c r="K270" s="165">
        <f t="shared" si="131"/>
        <v>60.5</v>
      </c>
      <c r="L270" s="166">
        <f t="shared" si="132"/>
        <v>0.23314065510597304</v>
      </c>
      <c r="M270" s="161" t="s">
        <v>556</v>
      </c>
      <c r="N270" s="167">
        <v>44323</v>
      </c>
      <c r="O270" s="1"/>
      <c r="P270" s="1"/>
      <c r="Q270" s="1"/>
      <c r="R270" s="6" t="s">
        <v>743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2">
        <v>139</v>
      </c>
      <c r="B271" s="203">
        <v>43439</v>
      </c>
      <c r="C271" s="203"/>
      <c r="D271" s="204" t="s">
        <v>757</v>
      </c>
      <c r="E271" s="205" t="s">
        <v>586</v>
      </c>
      <c r="F271" s="205">
        <v>715</v>
      </c>
      <c r="G271" s="205"/>
      <c r="H271" s="205">
        <v>445</v>
      </c>
      <c r="I271" s="206">
        <v>840</v>
      </c>
      <c r="J271" s="174" t="s">
        <v>758</v>
      </c>
      <c r="K271" s="175">
        <f t="shared" si="131"/>
        <v>-270</v>
      </c>
      <c r="L271" s="176">
        <f t="shared" si="132"/>
        <v>-0.3776223776223776</v>
      </c>
      <c r="M271" s="172" t="s">
        <v>568</v>
      </c>
      <c r="N271" s="169">
        <v>43800</v>
      </c>
      <c r="O271" s="1"/>
      <c r="P271" s="1"/>
      <c r="Q271" s="1"/>
      <c r="R271" s="6" t="s">
        <v>743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9">
        <v>140</v>
      </c>
      <c r="B272" s="190">
        <v>43469</v>
      </c>
      <c r="C272" s="190"/>
      <c r="D272" s="191" t="s">
        <v>157</v>
      </c>
      <c r="E272" s="192" t="s">
        <v>586</v>
      </c>
      <c r="F272" s="192">
        <v>875</v>
      </c>
      <c r="G272" s="192"/>
      <c r="H272" s="192">
        <v>1165</v>
      </c>
      <c r="I272" s="194">
        <v>1185</v>
      </c>
      <c r="J272" s="164" t="s">
        <v>759</v>
      </c>
      <c r="K272" s="165">
        <f t="shared" si="131"/>
        <v>290</v>
      </c>
      <c r="L272" s="166">
        <f t="shared" si="132"/>
        <v>0.33142857142857141</v>
      </c>
      <c r="M272" s="161" t="s">
        <v>556</v>
      </c>
      <c r="N272" s="167">
        <v>43847</v>
      </c>
      <c r="O272" s="1"/>
      <c r="P272" s="1"/>
      <c r="Q272" s="1"/>
      <c r="R272" s="6" t="s">
        <v>743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9">
        <v>141</v>
      </c>
      <c r="B273" s="190">
        <v>43559</v>
      </c>
      <c r="C273" s="190"/>
      <c r="D273" s="191" t="s">
        <v>334</v>
      </c>
      <c r="E273" s="192" t="s">
        <v>586</v>
      </c>
      <c r="F273" s="192">
        <f>387-14.63</f>
        <v>372.37</v>
      </c>
      <c r="G273" s="192"/>
      <c r="H273" s="192">
        <v>490</v>
      </c>
      <c r="I273" s="194">
        <v>490</v>
      </c>
      <c r="J273" s="164" t="s">
        <v>644</v>
      </c>
      <c r="K273" s="165">
        <f t="shared" si="131"/>
        <v>117.63</v>
      </c>
      <c r="L273" s="166">
        <f t="shared" si="132"/>
        <v>0.31589548030185027</v>
      </c>
      <c r="M273" s="161" t="s">
        <v>556</v>
      </c>
      <c r="N273" s="167">
        <v>43850</v>
      </c>
      <c r="O273" s="1"/>
      <c r="P273" s="1"/>
      <c r="Q273" s="1"/>
      <c r="R273" s="6" t="s">
        <v>743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2">
        <v>142</v>
      </c>
      <c r="B274" s="203">
        <v>43578</v>
      </c>
      <c r="C274" s="203"/>
      <c r="D274" s="204" t="s">
        <v>760</v>
      </c>
      <c r="E274" s="205" t="s">
        <v>558</v>
      </c>
      <c r="F274" s="205">
        <v>220</v>
      </c>
      <c r="G274" s="205"/>
      <c r="H274" s="205">
        <v>127.5</v>
      </c>
      <c r="I274" s="206">
        <v>284</v>
      </c>
      <c r="J274" s="174" t="s">
        <v>761</v>
      </c>
      <c r="K274" s="175">
        <f t="shared" si="131"/>
        <v>-92.5</v>
      </c>
      <c r="L274" s="176">
        <f t="shared" si="132"/>
        <v>-0.42045454545454547</v>
      </c>
      <c r="M274" s="172" t="s">
        <v>568</v>
      </c>
      <c r="N274" s="169">
        <v>43896</v>
      </c>
      <c r="O274" s="1"/>
      <c r="P274" s="1"/>
      <c r="Q274" s="1"/>
      <c r="R274" s="6" t="s">
        <v>743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143</v>
      </c>
      <c r="B275" s="190">
        <v>43622</v>
      </c>
      <c r="C275" s="190"/>
      <c r="D275" s="191" t="s">
        <v>458</v>
      </c>
      <c r="E275" s="192" t="s">
        <v>558</v>
      </c>
      <c r="F275" s="192">
        <v>332.8</v>
      </c>
      <c r="G275" s="192"/>
      <c r="H275" s="192">
        <v>405</v>
      </c>
      <c r="I275" s="194">
        <v>419</v>
      </c>
      <c r="J275" s="164" t="s">
        <v>762</v>
      </c>
      <c r="K275" s="165">
        <f t="shared" si="131"/>
        <v>72.199999999999989</v>
      </c>
      <c r="L275" s="166">
        <f t="shared" si="132"/>
        <v>0.21694711538461534</v>
      </c>
      <c r="M275" s="161" t="s">
        <v>556</v>
      </c>
      <c r="N275" s="167">
        <v>43860</v>
      </c>
      <c r="O275" s="1"/>
      <c r="P275" s="1"/>
      <c r="Q275" s="1"/>
      <c r="R275" s="6" t="s">
        <v>747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3">
        <v>144</v>
      </c>
      <c r="B276" s="182">
        <v>43641</v>
      </c>
      <c r="C276" s="182"/>
      <c r="D276" s="183" t="s">
        <v>150</v>
      </c>
      <c r="E276" s="184" t="s">
        <v>586</v>
      </c>
      <c r="F276" s="184">
        <v>386</v>
      </c>
      <c r="G276" s="185"/>
      <c r="H276" s="185">
        <v>395</v>
      </c>
      <c r="I276" s="185">
        <v>452</v>
      </c>
      <c r="J276" s="186" t="s">
        <v>763</v>
      </c>
      <c r="K276" s="187">
        <f t="shared" si="131"/>
        <v>9</v>
      </c>
      <c r="L276" s="188">
        <f t="shared" si="132"/>
        <v>2.3316062176165803E-2</v>
      </c>
      <c r="M276" s="184" t="s">
        <v>677</v>
      </c>
      <c r="N276" s="182">
        <v>43868</v>
      </c>
      <c r="O276" s="1"/>
      <c r="P276" s="1"/>
      <c r="Q276" s="1"/>
      <c r="R276" s="6" t="s">
        <v>747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3">
        <v>145</v>
      </c>
      <c r="B277" s="182">
        <v>43707</v>
      </c>
      <c r="C277" s="182"/>
      <c r="D277" s="183" t="s">
        <v>130</v>
      </c>
      <c r="E277" s="184" t="s">
        <v>586</v>
      </c>
      <c r="F277" s="184">
        <v>137.5</v>
      </c>
      <c r="G277" s="185"/>
      <c r="H277" s="185">
        <v>138.5</v>
      </c>
      <c r="I277" s="185">
        <v>190</v>
      </c>
      <c r="J277" s="186" t="s">
        <v>783</v>
      </c>
      <c r="K277" s="187">
        <f>H277-F277</f>
        <v>1</v>
      </c>
      <c r="L277" s="188">
        <f>K277/F277</f>
        <v>7.2727272727272727E-3</v>
      </c>
      <c r="M277" s="184" t="s">
        <v>677</v>
      </c>
      <c r="N277" s="182">
        <v>44432</v>
      </c>
      <c r="O277" s="1"/>
      <c r="P277" s="1"/>
      <c r="Q277" s="1"/>
      <c r="R277" s="6" t="s">
        <v>743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146</v>
      </c>
      <c r="B278" s="190">
        <v>43731</v>
      </c>
      <c r="C278" s="190"/>
      <c r="D278" s="191" t="s">
        <v>412</v>
      </c>
      <c r="E278" s="192" t="s">
        <v>586</v>
      </c>
      <c r="F278" s="192">
        <v>235</v>
      </c>
      <c r="G278" s="192"/>
      <c r="H278" s="192">
        <v>295</v>
      </c>
      <c r="I278" s="194">
        <v>296</v>
      </c>
      <c r="J278" s="164" t="s">
        <v>764</v>
      </c>
      <c r="K278" s="165">
        <f t="shared" ref="K278:K284" si="133">H278-F278</f>
        <v>60</v>
      </c>
      <c r="L278" s="166">
        <f t="shared" ref="L278:L284" si="134">K278/F278</f>
        <v>0.25531914893617019</v>
      </c>
      <c r="M278" s="161" t="s">
        <v>556</v>
      </c>
      <c r="N278" s="167">
        <v>43844</v>
      </c>
      <c r="O278" s="1"/>
      <c r="P278" s="1"/>
      <c r="Q278" s="1"/>
      <c r="R278" s="6" t="s">
        <v>747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147</v>
      </c>
      <c r="B279" s="190">
        <v>43752</v>
      </c>
      <c r="C279" s="190"/>
      <c r="D279" s="191" t="s">
        <v>765</v>
      </c>
      <c r="E279" s="192" t="s">
        <v>586</v>
      </c>
      <c r="F279" s="192">
        <v>277.5</v>
      </c>
      <c r="G279" s="192"/>
      <c r="H279" s="192">
        <v>333</v>
      </c>
      <c r="I279" s="194">
        <v>333</v>
      </c>
      <c r="J279" s="164" t="s">
        <v>766</v>
      </c>
      <c r="K279" s="165">
        <f t="shared" si="133"/>
        <v>55.5</v>
      </c>
      <c r="L279" s="166">
        <f t="shared" si="134"/>
        <v>0.2</v>
      </c>
      <c r="M279" s="161" t="s">
        <v>556</v>
      </c>
      <c r="N279" s="167">
        <v>43846</v>
      </c>
      <c r="O279" s="1"/>
      <c r="P279" s="1"/>
      <c r="Q279" s="1"/>
      <c r="R279" s="6" t="s">
        <v>743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9">
        <v>148</v>
      </c>
      <c r="B280" s="190">
        <v>43752</v>
      </c>
      <c r="C280" s="190"/>
      <c r="D280" s="191" t="s">
        <v>767</v>
      </c>
      <c r="E280" s="192" t="s">
        <v>586</v>
      </c>
      <c r="F280" s="192">
        <v>930</v>
      </c>
      <c r="G280" s="192"/>
      <c r="H280" s="192">
        <v>1165</v>
      </c>
      <c r="I280" s="194">
        <v>1200</v>
      </c>
      <c r="J280" s="164" t="s">
        <v>768</v>
      </c>
      <c r="K280" s="165">
        <f t="shared" si="133"/>
        <v>235</v>
      </c>
      <c r="L280" s="166">
        <f t="shared" si="134"/>
        <v>0.25268817204301075</v>
      </c>
      <c r="M280" s="161" t="s">
        <v>556</v>
      </c>
      <c r="N280" s="167">
        <v>43847</v>
      </c>
      <c r="O280" s="1"/>
      <c r="P280" s="1"/>
      <c r="Q280" s="1"/>
      <c r="R280" s="6" t="s">
        <v>747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149</v>
      </c>
      <c r="B281" s="190">
        <v>43753</v>
      </c>
      <c r="C281" s="190"/>
      <c r="D281" s="191" t="s">
        <v>769</v>
      </c>
      <c r="E281" s="192" t="s">
        <v>586</v>
      </c>
      <c r="F281" s="162">
        <v>111</v>
      </c>
      <c r="G281" s="192"/>
      <c r="H281" s="192">
        <v>141</v>
      </c>
      <c r="I281" s="194">
        <v>141</v>
      </c>
      <c r="J281" s="164" t="s">
        <v>571</v>
      </c>
      <c r="K281" s="165">
        <f t="shared" si="133"/>
        <v>30</v>
      </c>
      <c r="L281" s="166">
        <f t="shared" si="134"/>
        <v>0.27027027027027029</v>
      </c>
      <c r="M281" s="161" t="s">
        <v>556</v>
      </c>
      <c r="N281" s="167">
        <v>44328</v>
      </c>
      <c r="O281" s="1"/>
      <c r="P281" s="1"/>
      <c r="Q281" s="1"/>
      <c r="R281" s="6" t="s">
        <v>747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9">
        <v>150</v>
      </c>
      <c r="B282" s="190">
        <v>43753</v>
      </c>
      <c r="C282" s="190"/>
      <c r="D282" s="191" t="s">
        <v>770</v>
      </c>
      <c r="E282" s="192" t="s">
        <v>586</v>
      </c>
      <c r="F282" s="162">
        <v>296</v>
      </c>
      <c r="G282" s="192"/>
      <c r="H282" s="192">
        <v>370</v>
      </c>
      <c r="I282" s="194">
        <v>370</v>
      </c>
      <c r="J282" s="164" t="s">
        <v>644</v>
      </c>
      <c r="K282" s="165">
        <f t="shared" si="133"/>
        <v>74</v>
      </c>
      <c r="L282" s="166">
        <f t="shared" si="134"/>
        <v>0.25</v>
      </c>
      <c r="M282" s="161" t="s">
        <v>556</v>
      </c>
      <c r="N282" s="167">
        <v>43853</v>
      </c>
      <c r="O282" s="1"/>
      <c r="P282" s="1"/>
      <c r="Q282" s="1"/>
      <c r="R282" s="6" t="s">
        <v>747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9">
        <v>151</v>
      </c>
      <c r="B283" s="190">
        <v>43754</v>
      </c>
      <c r="C283" s="190"/>
      <c r="D283" s="191" t="s">
        <v>771</v>
      </c>
      <c r="E283" s="192" t="s">
        <v>586</v>
      </c>
      <c r="F283" s="162">
        <v>300</v>
      </c>
      <c r="G283" s="192"/>
      <c r="H283" s="192">
        <v>382.5</v>
      </c>
      <c r="I283" s="194">
        <v>344</v>
      </c>
      <c r="J283" s="164" t="s">
        <v>820</v>
      </c>
      <c r="K283" s="165">
        <f t="shared" si="133"/>
        <v>82.5</v>
      </c>
      <c r="L283" s="166">
        <f t="shared" si="134"/>
        <v>0.27500000000000002</v>
      </c>
      <c r="M283" s="161" t="s">
        <v>556</v>
      </c>
      <c r="N283" s="167">
        <v>44238</v>
      </c>
      <c r="O283" s="1"/>
      <c r="P283" s="1"/>
      <c r="Q283" s="1"/>
      <c r="R283" s="6" t="s">
        <v>747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152</v>
      </c>
      <c r="B284" s="190">
        <v>43832</v>
      </c>
      <c r="C284" s="190"/>
      <c r="D284" s="191" t="s">
        <v>772</v>
      </c>
      <c r="E284" s="192" t="s">
        <v>586</v>
      </c>
      <c r="F284" s="162">
        <v>495</v>
      </c>
      <c r="G284" s="192"/>
      <c r="H284" s="192">
        <v>595</v>
      </c>
      <c r="I284" s="194">
        <v>590</v>
      </c>
      <c r="J284" s="164" t="s">
        <v>819</v>
      </c>
      <c r="K284" s="165">
        <f t="shared" si="133"/>
        <v>100</v>
      </c>
      <c r="L284" s="166">
        <f t="shared" si="134"/>
        <v>0.20202020202020202</v>
      </c>
      <c r="M284" s="161" t="s">
        <v>556</v>
      </c>
      <c r="N284" s="167">
        <v>44589</v>
      </c>
      <c r="O284" s="1"/>
      <c r="P284" s="1"/>
      <c r="Q284" s="1"/>
      <c r="R284" s="6" t="s">
        <v>747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9">
        <v>153</v>
      </c>
      <c r="B285" s="190">
        <v>43966</v>
      </c>
      <c r="C285" s="190"/>
      <c r="D285" s="191" t="s">
        <v>71</v>
      </c>
      <c r="E285" s="192" t="s">
        <v>586</v>
      </c>
      <c r="F285" s="162">
        <v>67.5</v>
      </c>
      <c r="G285" s="192"/>
      <c r="H285" s="192">
        <v>86</v>
      </c>
      <c r="I285" s="194">
        <v>86</v>
      </c>
      <c r="J285" s="164" t="s">
        <v>773</v>
      </c>
      <c r="K285" s="165">
        <f t="shared" ref="K285:K292" si="135">H285-F285</f>
        <v>18.5</v>
      </c>
      <c r="L285" s="166">
        <f t="shared" ref="L285:L292" si="136">K285/F285</f>
        <v>0.27407407407407408</v>
      </c>
      <c r="M285" s="161" t="s">
        <v>556</v>
      </c>
      <c r="N285" s="167">
        <v>44008</v>
      </c>
      <c r="O285" s="1"/>
      <c r="P285" s="1"/>
      <c r="Q285" s="1"/>
      <c r="R285" s="6" t="s">
        <v>747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9">
        <v>154</v>
      </c>
      <c r="B286" s="190">
        <v>44035</v>
      </c>
      <c r="C286" s="190"/>
      <c r="D286" s="191" t="s">
        <v>457</v>
      </c>
      <c r="E286" s="192" t="s">
        <v>586</v>
      </c>
      <c r="F286" s="162">
        <v>231</v>
      </c>
      <c r="G286" s="192"/>
      <c r="H286" s="192">
        <v>281</v>
      </c>
      <c r="I286" s="194">
        <v>281</v>
      </c>
      <c r="J286" s="164" t="s">
        <v>644</v>
      </c>
      <c r="K286" s="165">
        <f t="shared" si="135"/>
        <v>50</v>
      </c>
      <c r="L286" s="166">
        <f t="shared" si="136"/>
        <v>0.21645021645021645</v>
      </c>
      <c r="M286" s="161" t="s">
        <v>556</v>
      </c>
      <c r="N286" s="167">
        <v>44358</v>
      </c>
      <c r="O286" s="1"/>
      <c r="P286" s="1"/>
      <c r="Q286" s="1"/>
      <c r="R286" s="6" t="s">
        <v>747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9">
        <v>155</v>
      </c>
      <c r="B287" s="190">
        <v>44092</v>
      </c>
      <c r="C287" s="190"/>
      <c r="D287" s="191" t="s">
        <v>394</v>
      </c>
      <c r="E287" s="192" t="s">
        <v>586</v>
      </c>
      <c r="F287" s="192">
        <v>206</v>
      </c>
      <c r="G287" s="192"/>
      <c r="H287" s="192">
        <v>248</v>
      </c>
      <c r="I287" s="194">
        <v>248</v>
      </c>
      <c r="J287" s="164" t="s">
        <v>644</v>
      </c>
      <c r="K287" s="165">
        <f t="shared" si="135"/>
        <v>42</v>
      </c>
      <c r="L287" s="166">
        <f t="shared" si="136"/>
        <v>0.20388349514563106</v>
      </c>
      <c r="M287" s="161" t="s">
        <v>556</v>
      </c>
      <c r="N287" s="167">
        <v>44214</v>
      </c>
      <c r="O287" s="1"/>
      <c r="P287" s="1"/>
      <c r="Q287" s="1"/>
      <c r="R287" s="6" t="s">
        <v>747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156</v>
      </c>
      <c r="B288" s="190">
        <v>44140</v>
      </c>
      <c r="C288" s="190"/>
      <c r="D288" s="191" t="s">
        <v>394</v>
      </c>
      <c r="E288" s="192" t="s">
        <v>586</v>
      </c>
      <c r="F288" s="192">
        <v>182.5</v>
      </c>
      <c r="G288" s="192"/>
      <c r="H288" s="192">
        <v>248</v>
      </c>
      <c r="I288" s="194">
        <v>248</v>
      </c>
      <c r="J288" s="164" t="s">
        <v>644</v>
      </c>
      <c r="K288" s="165">
        <f t="shared" si="135"/>
        <v>65.5</v>
      </c>
      <c r="L288" s="166">
        <f t="shared" si="136"/>
        <v>0.35890410958904112</v>
      </c>
      <c r="M288" s="161" t="s">
        <v>556</v>
      </c>
      <c r="N288" s="167">
        <v>44214</v>
      </c>
      <c r="O288" s="1"/>
      <c r="P288" s="1"/>
      <c r="Q288" s="1"/>
      <c r="R288" s="6" t="s">
        <v>747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9">
        <v>157</v>
      </c>
      <c r="B289" s="190">
        <v>44140</v>
      </c>
      <c r="C289" s="190"/>
      <c r="D289" s="191" t="s">
        <v>318</v>
      </c>
      <c r="E289" s="192" t="s">
        <v>586</v>
      </c>
      <c r="F289" s="192">
        <v>247.5</v>
      </c>
      <c r="G289" s="192"/>
      <c r="H289" s="192">
        <v>320</v>
      </c>
      <c r="I289" s="194">
        <v>320</v>
      </c>
      <c r="J289" s="164" t="s">
        <v>644</v>
      </c>
      <c r="K289" s="165">
        <f t="shared" si="135"/>
        <v>72.5</v>
      </c>
      <c r="L289" s="166">
        <f t="shared" si="136"/>
        <v>0.29292929292929293</v>
      </c>
      <c r="M289" s="161" t="s">
        <v>556</v>
      </c>
      <c r="N289" s="167">
        <v>44323</v>
      </c>
      <c r="O289" s="1"/>
      <c r="P289" s="1"/>
      <c r="Q289" s="1"/>
      <c r="R289" s="6" t="s">
        <v>747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9">
        <v>158</v>
      </c>
      <c r="B290" s="190">
        <v>44140</v>
      </c>
      <c r="C290" s="190"/>
      <c r="D290" s="191" t="s">
        <v>270</v>
      </c>
      <c r="E290" s="192" t="s">
        <v>586</v>
      </c>
      <c r="F290" s="162">
        <v>925</v>
      </c>
      <c r="G290" s="192"/>
      <c r="H290" s="192">
        <v>1095</v>
      </c>
      <c r="I290" s="194">
        <v>1093</v>
      </c>
      <c r="J290" s="164" t="s">
        <v>774</v>
      </c>
      <c r="K290" s="165">
        <f t="shared" si="135"/>
        <v>170</v>
      </c>
      <c r="L290" s="166">
        <f t="shared" si="136"/>
        <v>0.18378378378378379</v>
      </c>
      <c r="M290" s="161" t="s">
        <v>556</v>
      </c>
      <c r="N290" s="167">
        <v>44201</v>
      </c>
      <c r="O290" s="1"/>
      <c r="P290" s="1"/>
      <c r="Q290" s="1"/>
      <c r="R290" s="6" t="s">
        <v>747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9">
        <v>159</v>
      </c>
      <c r="B291" s="190">
        <v>44140</v>
      </c>
      <c r="C291" s="190"/>
      <c r="D291" s="191" t="s">
        <v>334</v>
      </c>
      <c r="E291" s="192" t="s">
        <v>586</v>
      </c>
      <c r="F291" s="162">
        <v>332.5</v>
      </c>
      <c r="G291" s="192"/>
      <c r="H291" s="192">
        <v>393</v>
      </c>
      <c r="I291" s="194">
        <v>406</v>
      </c>
      <c r="J291" s="164" t="s">
        <v>775</v>
      </c>
      <c r="K291" s="165">
        <f t="shared" si="135"/>
        <v>60.5</v>
      </c>
      <c r="L291" s="166">
        <f t="shared" si="136"/>
        <v>0.18195488721804512</v>
      </c>
      <c r="M291" s="161" t="s">
        <v>556</v>
      </c>
      <c r="N291" s="167">
        <v>44256</v>
      </c>
      <c r="O291" s="1"/>
      <c r="P291" s="1"/>
      <c r="Q291" s="1"/>
      <c r="R291" s="6" t="s">
        <v>747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9">
        <v>160</v>
      </c>
      <c r="B292" s="190">
        <v>44141</v>
      </c>
      <c r="C292" s="190"/>
      <c r="D292" s="191" t="s">
        <v>457</v>
      </c>
      <c r="E292" s="192" t="s">
        <v>586</v>
      </c>
      <c r="F292" s="162">
        <v>231</v>
      </c>
      <c r="G292" s="192"/>
      <c r="H292" s="192">
        <v>281</v>
      </c>
      <c r="I292" s="194">
        <v>281</v>
      </c>
      <c r="J292" s="164" t="s">
        <v>644</v>
      </c>
      <c r="K292" s="165">
        <f t="shared" si="135"/>
        <v>50</v>
      </c>
      <c r="L292" s="166">
        <f t="shared" si="136"/>
        <v>0.21645021645021645</v>
      </c>
      <c r="M292" s="161" t="s">
        <v>556</v>
      </c>
      <c r="N292" s="167">
        <v>44358</v>
      </c>
      <c r="O292" s="1"/>
      <c r="P292" s="1"/>
      <c r="Q292" s="1"/>
      <c r="R292" s="6" t="s">
        <v>747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5">
        <v>161</v>
      </c>
      <c r="B293" s="208">
        <v>44187</v>
      </c>
      <c r="C293" s="208"/>
      <c r="D293" s="209" t="s">
        <v>432</v>
      </c>
      <c r="E293" s="53" t="s">
        <v>586</v>
      </c>
      <c r="F293" s="210" t="s">
        <v>776</v>
      </c>
      <c r="G293" s="53"/>
      <c r="H293" s="53"/>
      <c r="I293" s="211">
        <v>239</v>
      </c>
      <c r="J293" s="207" t="s">
        <v>559</v>
      </c>
      <c r="K293" s="207"/>
      <c r="L293" s="212"/>
      <c r="M293" s="213"/>
      <c r="N293" s="214"/>
      <c r="O293" s="1"/>
      <c r="P293" s="1"/>
      <c r="Q293" s="1"/>
      <c r="R293" s="6" t="s">
        <v>747</v>
      </c>
    </row>
    <row r="294" spans="1:26" ht="12.75" customHeight="1">
      <c r="A294" s="189">
        <v>162</v>
      </c>
      <c r="B294" s="190">
        <v>44258</v>
      </c>
      <c r="C294" s="190"/>
      <c r="D294" s="191" t="s">
        <v>772</v>
      </c>
      <c r="E294" s="192" t="s">
        <v>586</v>
      </c>
      <c r="F294" s="162">
        <v>495</v>
      </c>
      <c r="G294" s="192"/>
      <c r="H294" s="192">
        <v>595</v>
      </c>
      <c r="I294" s="194">
        <v>590</v>
      </c>
      <c r="J294" s="164" t="s">
        <v>819</v>
      </c>
      <c r="K294" s="165">
        <f>H294-F294</f>
        <v>100</v>
      </c>
      <c r="L294" s="166">
        <f>K294/F294</f>
        <v>0.20202020202020202</v>
      </c>
      <c r="M294" s="161" t="s">
        <v>556</v>
      </c>
      <c r="N294" s="167">
        <v>44589</v>
      </c>
      <c r="O294" s="1"/>
      <c r="P294" s="1"/>
      <c r="R294" s="6" t="s">
        <v>747</v>
      </c>
    </row>
    <row r="295" spans="1:26" ht="12.75" customHeight="1">
      <c r="A295" s="189">
        <v>163</v>
      </c>
      <c r="B295" s="190">
        <v>44274</v>
      </c>
      <c r="C295" s="190"/>
      <c r="D295" s="191" t="s">
        <v>334</v>
      </c>
      <c r="E295" s="192" t="s">
        <v>586</v>
      </c>
      <c r="F295" s="162">
        <v>355</v>
      </c>
      <c r="G295" s="192"/>
      <c r="H295" s="192">
        <v>422.5</v>
      </c>
      <c r="I295" s="194">
        <v>420</v>
      </c>
      <c r="J295" s="164" t="s">
        <v>777</v>
      </c>
      <c r="K295" s="165">
        <f>H295-F295</f>
        <v>67.5</v>
      </c>
      <c r="L295" s="166">
        <f>K295/F295</f>
        <v>0.19014084507042253</v>
      </c>
      <c r="M295" s="161" t="s">
        <v>556</v>
      </c>
      <c r="N295" s="167">
        <v>44361</v>
      </c>
      <c r="O295" s="1"/>
      <c r="R295" s="216" t="s">
        <v>747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9">
        <v>164</v>
      </c>
      <c r="B296" s="190">
        <v>44295</v>
      </c>
      <c r="C296" s="190"/>
      <c r="D296" s="191" t="s">
        <v>778</v>
      </c>
      <c r="E296" s="192" t="s">
        <v>586</v>
      </c>
      <c r="F296" s="162">
        <v>555</v>
      </c>
      <c r="G296" s="192"/>
      <c r="H296" s="192">
        <v>663</v>
      </c>
      <c r="I296" s="194">
        <v>663</v>
      </c>
      <c r="J296" s="164" t="s">
        <v>779</v>
      </c>
      <c r="K296" s="165">
        <f>H296-F296</f>
        <v>108</v>
      </c>
      <c r="L296" s="166">
        <f>K296/F296</f>
        <v>0.19459459459459461</v>
      </c>
      <c r="M296" s="161" t="s">
        <v>556</v>
      </c>
      <c r="N296" s="167">
        <v>44321</v>
      </c>
      <c r="O296" s="1"/>
      <c r="P296" s="1"/>
      <c r="Q296" s="1"/>
      <c r="R296" s="216" t="s">
        <v>747</v>
      </c>
    </row>
    <row r="297" spans="1:26" ht="12.75" customHeight="1">
      <c r="A297" s="189">
        <v>165</v>
      </c>
      <c r="B297" s="190">
        <v>44308</v>
      </c>
      <c r="C297" s="190"/>
      <c r="D297" s="191" t="s">
        <v>364</v>
      </c>
      <c r="E297" s="192" t="s">
        <v>586</v>
      </c>
      <c r="F297" s="162">
        <v>126.5</v>
      </c>
      <c r="G297" s="192"/>
      <c r="H297" s="192">
        <v>155</v>
      </c>
      <c r="I297" s="194">
        <v>155</v>
      </c>
      <c r="J297" s="164" t="s">
        <v>644</v>
      </c>
      <c r="K297" s="165">
        <f>H297-F297</f>
        <v>28.5</v>
      </c>
      <c r="L297" s="166">
        <f>K297/F297</f>
        <v>0.22529644268774704</v>
      </c>
      <c r="M297" s="161" t="s">
        <v>556</v>
      </c>
      <c r="N297" s="167">
        <v>44362</v>
      </c>
      <c r="O297" s="1"/>
      <c r="R297" s="216" t="s">
        <v>747</v>
      </c>
    </row>
    <row r="298" spans="1:26" ht="12.75" customHeight="1">
      <c r="A298" s="246">
        <v>166</v>
      </c>
      <c r="B298" s="247">
        <v>44368</v>
      </c>
      <c r="C298" s="247"/>
      <c r="D298" s="248" t="s">
        <v>382</v>
      </c>
      <c r="E298" s="249" t="s">
        <v>586</v>
      </c>
      <c r="F298" s="250">
        <v>287.5</v>
      </c>
      <c r="G298" s="249"/>
      <c r="H298" s="249">
        <v>245</v>
      </c>
      <c r="I298" s="251">
        <v>344</v>
      </c>
      <c r="J298" s="174" t="s">
        <v>814</v>
      </c>
      <c r="K298" s="175">
        <f>H298-F298</f>
        <v>-42.5</v>
      </c>
      <c r="L298" s="176">
        <f>K298/F298</f>
        <v>-0.14782608695652175</v>
      </c>
      <c r="M298" s="172" t="s">
        <v>568</v>
      </c>
      <c r="N298" s="169">
        <v>44508</v>
      </c>
      <c r="O298" s="1"/>
      <c r="R298" s="216" t="s">
        <v>747</v>
      </c>
    </row>
    <row r="299" spans="1:26" ht="12.75" customHeight="1">
      <c r="A299" s="215">
        <v>167</v>
      </c>
      <c r="B299" s="208">
        <v>44368</v>
      </c>
      <c r="C299" s="208"/>
      <c r="D299" s="209" t="s">
        <v>457</v>
      </c>
      <c r="E299" s="53" t="s">
        <v>586</v>
      </c>
      <c r="F299" s="210" t="s">
        <v>780</v>
      </c>
      <c r="G299" s="53"/>
      <c r="H299" s="53"/>
      <c r="I299" s="211">
        <v>320</v>
      </c>
      <c r="J299" s="207" t="s">
        <v>559</v>
      </c>
      <c r="K299" s="215"/>
      <c r="L299" s="208"/>
      <c r="M299" s="208"/>
      <c r="N299" s="209"/>
      <c r="O299" s="41"/>
      <c r="R299" s="216" t="s">
        <v>747</v>
      </c>
    </row>
    <row r="300" spans="1:26" ht="12.75" customHeight="1">
      <c r="A300" s="189">
        <v>168</v>
      </c>
      <c r="B300" s="190">
        <v>44406</v>
      </c>
      <c r="C300" s="190"/>
      <c r="D300" s="191" t="s">
        <v>364</v>
      </c>
      <c r="E300" s="192" t="s">
        <v>586</v>
      </c>
      <c r="F300" s="162">
        <v>162.5</v>
      </c>
      <c r="G300" s="192"/>
      <c r="H300" s="192">
        <v>200</v>
      </c>
      <c r="I300" s="194">
        <v>200</v>
      </c>
      <c r="J300" s="164" t="s">
        <v>644</v>
      </c>
      <c r="K300" s="165">
        <f>H300-F300</f>
        <v>37.5</v>
      </c>
      <c r="L300" s="166">
        <f>K300/F300</f>
        <v>0.23076923076923078</v>
      </c>
      <c r="M300" s="161" t="s">
        <v>556</v>
      </c>
      <c r="N300" s="167">
        <v>44571</v>
      </c>
      <c r="O300" s="1"/>
      <c r="R300" s="216" t="s">
        <v>747</v>
      </c>
    </row>
    <row r="301" spans="1:26" ht="12.75" customHeight="1">
      <c r="A301" s="189">
        <v>169</v>
      </c>
      <c r="B301" s="190">
        <v>44462</v>
      </c>
      <c r="C301" s="190"/>
      <c r="D301" s="191" t="s">
        <v>785</v>
      </c>
      <c r="E301" s="192" t="s">
        <v>586</v>
      </c>
      <c r="F301" s="162">
        <v>1235</v>
      </c>
      <c r="G301" s="192"/>
      <c r="H301" s="192">
        <v>1505</v>
      </c>
      <c r="I301" s="194">
        <v>1500</v>
      </c>
      <c r="J301" s="164" t="s">
        <v>644</v>
      </c>
      <c r="K301" s="165">
        <f>H301-F301</f>
        <v>270</v>
      </c>
      <c r="L301" s="166">
        <f>K301/F301</f>
        <v>0.21862348178137653</v>
      </c>
      <c r="M301" s="161" t="s">
        <v>556</v>
      </c>
      <c r="N301" s="167">
        <v>44564</v>
      </c>
      <c r="O301" s="1"/>
      <c r="R301" s="216" t="s">
        <v>747</v>
      </c>
    </row>
    <row r="302" spans="1:26" ht="12.75" customHeight="1">
      <c r="A302" s="230">
        <v>170</v>
      </c>
      <c r="B302" s="231">
        <v>44480</v>
      </c>
      <c r="C302" s="231"/>
      <c r="D302" s="232" t="s">
        <v>787</v>
      </c>
      <c r="E302" s="233" t="s">
        <v>586</v>
      </c>
      <c r="F302" s="234" t="s">
        <v>791</v>
      </c>
      <c r="G302" s="233"/>
      <c r="H302" s="233"/>
      <c r="I302" s="233">
        <v>145</v>
      </c>
      <c r="J302" s="235" t="s">
        <v>559</v>
      </c>
      <c r="K302" s="230"/>
      <c r="L302" s="231"/>
      <c r="M302" s="231"/>
      <c r="N302" s="232"/>
      <c r="O302" s="41"/>
      <c r="R302" s="216" t="s">
        <v>747</v>
      </c>
    </row>
    <row r="303" spans="1:26" ht="12.75" customHeight="1">
      <c r="A303" s="236">
        <v>171</v>
      </c>
      <c r="B303" s="237">
        <v>44481</v>
      </c>
      <c r="C303" s="237"/>
      <c r="D303" s="238" t="s">
        <v>259</v>
      </c>
      <c r="E303" s="239" t="s">
        <v>586</v>
      </c>
      <c r="F303" s="240" t="s">
        <v>789</v>
      </c>
      <c r="G303" s="239"/>
      <c r="H303" s="239"/>
      <c r="I303" s="239">
        <v>380</v>
      </c>
      <c r="J303" s="241" t="s">
        <v>559</v>
      </c>
      <c r="K303" s="236"/>
      <c r="L303" s="237"/>
      <c r="M303" s="237"/>
      <c r="N303" s="238"/>
      <c r="O303" s="41"/>
      <c r="R303" s="216" t="s">
        <v>747</v>
      </c>
    </row>
    <row r="304" spans="1:26" ht="12.75" customHeight="1">
      <c r="A304" s="236">
        <v>172</v>
      </c>
      <c r="B304" s="237">
        <v>44481</v>
      </c>
      <c r="C304" s="237"/>
      <c r="D304" s="238" t="s">
        <v>389</v>
      </c>
      <c r="E304" s="239" t="s">
        <v>586</v>
      </c>
      <c r="F304" s="240" t="s">
        <v>790</v>
      </c>
      <c r="G304" s="239"/>
      <c r="H304" s="239"/>
      <c r="I304" s="239">
        <v>56</v>
      </c>
      <c r="J304" s="241" t="s">
        <v>559</v>
      </c>
      <c r="K304" s="236"/>
      <c r="L304" s="237"/>
      <c r="M304" s="237"/>
      <c r="N304" s="238"/>
      <c r="O304" s="41"/>
      <c r="R304" s="216"/>
    </row>
    <row r="305" spans="1:18" ht="12.75" customHeight="1">
      <c r="A305" s="189">
        <v>173</v>
      </c>
      <c r="B305" s="190">
        <v>44551</v>
      </c>
      <c r="C305" s="190"/>
      <c r="D305" s="191" t="s">
        <v>118</v>
      </c>
      <c r="E305" s="192" t="s">
        <v>586</v>
      </c>
      <c r="F305" s="162">
        <v>2300</v>
      </c>
      <c r="G305" s="192"/>
      <c r="H305" s="192">
        <f>(2820+2200)/2</f>
        <v>2510</v>
      </c>
      <c r="I305" s="194">
        <v>3000</v>
      </c>
      <c r="J305" s="164" t="s">
        <v>829</v>
      </c>
      <c r="K305" s="165">
        <f>H305-F305</f>
        <v>210</v>
      </c>
      <c r="L305" s="166">
        <f>K305/F305</f>
        <v>9.1304347826086957E-2</v>
      </c>
      <c r="M305" s="161" t="s">
        <v>556</v>
      </c>
      <c r="N305" s="167">
        <v>44649</v>
      </c>
      <c r="O305" s="1"/>
      <c r="R305" s="216"/>
    </row>
    <row r="306" spans="1:18" ht="12.75" customHeight="1">
      <c r="A306" s="242">
        <v>174</v>
      </c>
      <c r="B306" s="237">
        <v>44606</v>
      </c>
      <c r="C306" s="242"/>
      <c r="D306" s="242" t="s">
        <v>410</v>
      </c>
      <c r="E306" s="239" t="s">
        <v>586</v>
      </c>
      <c r="F306" s="239" t="s">
        <v>822</v>
      </c>
      <c r="G306" s="239"/>
      <c r="H306" s="239"/>
      <c r="I306" s="239">
        <v>764</v>
      </c>
      <c r="J306" s="239" t="s">
        <v>559</v>
      </c>
      <c r="K306" s="239"/>
      <c r="L306" s="239"/>
      <c r="M306" s="239"/>
      <c r="N306" s="242"/>
      <c r="O306" s="41"/>
      <c r="R306" s="216"/>
    </row>
    <row r="307" spans="1:18" ht="12.75" customHeight="1">
      <c r="A307" s="242">
        <v>175</v>
      </c>
      <c r="B307" s="237">
        <v>44613</v>
      </c>
      <c r="C307" s="242"/>
      <c r="D307" s="242" t="s">
        <v>785</v>
      </c>
      <c r="E307" s="239" t="s">
        <v>586</v>
      </c>
      <c r="F307" s="239" t="s">
        <v>823</v>
      </c>
      <c r="G307" s="239"/>
      <c r="H307" s="239"/>
      <c r="I307" s="239">
        <v>1510</v>
      </c>
      <c r="J307" s="239" t="s">
        <v>559</v>
      </c>
      <c r="K307" s="239"/>
      <c r="L307" s="239"/>
      <c r="M307" s="239"/>
      <c r="N307" s="242"/>
      <c r="O307" s="41"/>
      <c r="R307" s="216"/>
    </row>
    <row r="308" spans="1:18" ht="12.75" customHeight="1">
      <c r="A308">
        <v>176</v>
      </c>
      <c r="B308" s="237">
        <v>44670</v>
      </c>
      <c r="C308" s="237"/>
      <c r="D308" s="242" t="s">
        <v>520</v>
      </c>
      <c r="E308" s="288" t="s">
        <v>586</v>
      </c>
      <c r="F308" s="239" t="s">
        <v>831</v>
      </c>
      <c r="G308" s="239"/>
      <c r="H308" s="239"/>
      <c r="I308" s="239">
        <v>553</v>
      </c>
      <c r="J308" s="239" t="s">
        <v>559</v>
      </c>
      <c r="K308" s="239"/>
      <c r="L308" s="239"/>
      <c r="M308" s="239"/>
      <c r="N308" s="239"/>
      <c r="O308" s="41"/>
      <c r="R308" s="216"/>
    </row>
    <row r="309" spans="1:18" ht="12.75" customHeight="1">
      <c r="A309" s="215">
        <v>177</v>
      </c>
      <c r="B309" s="237">
        <v>44746</v>
      </c>
      <c r="D309" s="334" t="s">
        <v>878</v>
      </c>
      <c r="E309" s="333" t="s">
        <v>586</v>
      </c>
      <c r="F309" s="239" t="s">
        <v>877</v>
      </c>
      <c r="G309" s="239"/>
      <c r="H309" s="239"/>
      <c r="I309" s="239">
        <v>254</v>
      </c>
      <c r="J309" s="239" t="s">
        <v>559</v>
      </c>
      <c r="K309" s="239"/>
      <c r="L309" s="239"/>
      <c r="M309" s="239"/>
      <c r="N309" s="239"/>
      <c r="O309" s="41"/>
      <c r="R309" s="216"/>
    </row>
    <row r="310" spans="1:18" ht="12.75" customHeight="1">
      <c r="A310" s="215">
        <v>178</v>
      </c>
      <c r="B310" s="237">
        <v>44775</v>
      </c>
      <c r="D310" s="334" t="s">
        <v>459</v>
      </c>
      <c r="E310" s="333" t="s">
        <v>586</v>
      </c>
      <c r="F310" s="239" t="s">
        <v>985</v>
      </c>
      <c r="G310" s="239"/>
      <c r="H310" s="239"/>
      <c r="I310" s="239">
        <v>38</v>
      </c>
      <c r="J310" s="239" t="s">
        <v>559</v>
      </c>
      <c r="K310" s="239"/>
      <c r="L310" s="239"/>
      <c r="M310" s="239"/>
      <c r="N310" s="239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B312" s="217" t="s">
        <v>781</v>
      </c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A319" s="218"/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A320" s="218"/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A321" s="53"/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</sheetData>
  <autoFilter ref="R1:R317"/>
  <mergeCells count="9">
    <mergeCell ref="A81:A82"/>
    <mergeCell ref="M81:M82"/>
    <mergeCell ref="N81:N82"/>
    <mergeCell ref="O81:O82"/>
    <mergeCell ref="P81:P82"/>
    <mergeCell ref="G81:G82"/>
    <mergeCell ref="I81:I82"/>
    <mergeCell ref="J81:J82"/>
    <mergeCell ref="B81:B82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5 K58 K71 K80 K85 L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2022-08-17T02:46:05Z</dcterms:modified>
</cp:coreProperties>
</file>