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3" i="7"/>
  <c r="K73"/>
  <c r="K85"/>
  <c r="M85" s="1"/>
  <c r="L62"/>
  <c r="K62"/>
  <c r="L61"/>
  <c r="K61"/>
  <c r="L60"/>
  <c r="K60"/>
  <c r="L52"/>
  <c r="K52"/>
  <c r="M52" s="1"/>
  <c r="L50"/>
  <c r="K50"/>
  <c r="M50" s="1"/>
  <c r="L23"/>
  <c r="K23"/>
  <c r="M23" s="1"/>
  <c r="K84"/>
  <c r="M84" s="1"/>
  <c r="L51"/>
  <c r="K51"/>
  <c r="L54"/>
  <c r="K54"/>
  <c r="L58"/>
  <c r="K58"/>
  <c r="L72"/>
  <c r="K72"/>
  <c r="L55"/>
  <c r="K55"/>
  <c r="L71"/>
  <c r="M71" s="1"/>
  <c r="L49"/>
  <c r="M61" l="1"/>
  <c r="M55"/>
  <c r="M60"/>
  <c r="M73"/>
  <c r="M62"/>
  <c r="M51"/>
  <c r="M72"/>
  <c r="M54"/>
  <c r="M58"/>
  <c r="K49"/>
  <c r="M49" s="1"/>
  <c r="K80"/>
  <c r="M80" s="1"/>
  <c r="L53"/>
  <c r="K53"/>
  <c r="M53" l="1"/>
  <c r="L11"/>
  <c r="K11"/>
  <c r="L18"/>
  <c r="K18"/>
  <c r="L19"/>
  <c r="K19"/>
  <c r="L47"/>
  <c r="K47"/>
  <c r="L41"/>
  <c r="K41"/>
  <c r="L40"/>
  <c r="K40"/>
  <c r="L20"/>
  <c r="K20"/>
  <c r="L45"/>
  <c r="K45"/>
  <c r="M20" l="1"/>
  <c r="M19"/>
  <c r="M45"/>
  <c r="M41"/>
  <c r="M11"/>
  <c r="M18"/>
  <c r="M47"/>
  <c r="M40"/>
  <c r="L13"/>
  <c r="K13"/>
  <c r="L17"/>
  <c r="K17"/>
  <c r="L48"/>
  <c r="K48"/>
  <c r="L43"/>
  <c r="K43"/>
  <c r="L44"/>
  <c r="K44"/>
  <c r="L39"/>
  <c r="K39"/>
  <c r="L38"/>
  <c r="K38"/>
  <c r="M39" l="1"/>
  <c r="M17"/>
  <c r="M48"/>
  <c r="M44"/>
  <c r="M13"/>
  <c r="M43"/>
  <c r="M38"/>
  <c r="L42"/>
  <c r="K42"/>
  <c r="L16"/>
  <c r="K16"/>
  <c r="M42" l="1"/>
  <c r="M16"/>
  <c r="L14" l="1"/>
  <c r="K14"/>
  <c r="M14" l="1"/>
  <c r="L10"/>
  <c r="L12"/>
  <c r="K12"/>
  <c r="K10"/>
  <c r="M10" l="1"/>
  <c r="M12"/>
  <c r="K251" l="1"/>
  <c r="L251" s="1"/>
  <c r="M7" l="1"/>
  <c r="F239" l="1"/>
  <c r="K240"/>
  <c r="L240" s="1"/>
  <c r="K231"/>
  <c r="L231" s="1"/>
  <c r="K234"/>
  <c r="L234" s="1"/>
  <c r="K242" l="1"/>
  <c r="L242" s="1"/>
  <c r="F233"/>
  <c r="F232"/>
  <c r="F230"/>
  <c r="K230" s="1"/>
  <c r="L230" s="1"/>
  <c r="F210"/>
  <c r="F162"/>
  <c r="K241" l="1"/>
  <c r="L241" s="1"/>
  <c r="K239"/>
  <c r="L239" s="1"/>
  <c r="K245"/>
  <c r="L245" s="1"/>
  <c r="K246"/>
  <c r="L246" s="1"/>
  <c r="K238"/>
  <c r="L238" s="1"/>
  <c r="K248"/>
  <c r="L248" s="1"/>
  <c r="K244"/>
  <c r="L244" s="1"/>
  <c r="K237" l="1"/>
  <c r="L237" s="1"/>
  <c r="K226"/>
  <c r="L226" s="1"/>
  <c r="K228"/>
  <c r="L228" s="1"/>
  <c r="K225"/>
  <c r="L225" s="1"/>
  <c r="K227"/>
  <c r="L227" s="1"/>
  <c r="K156"/>
  <c r="L156" s="1"/>
  <c r="K209"/>
  <c r="L209" s="1"/>
  <c r="K223"/>
  <c r="L223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2"/>
  <c r="L212" s="1"/>
  <c r="K211"/>
  <c r="L211" s="1"/>
  <c r="K210"/>
  <c r="L210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0"/>
  <c r="L180" s="1"/>
  <c r="K178"/>
  <c r="L178" s="1"/>
  <c r="K177"/>
  <c r="L177" s="1"/>
  <c r="K176"/>
  <c r="L176" s="1"/>
  <c r="K174"/>
  <c r="L174" s="1"/>
  <c r="K173"/>
  <c r="L173" s="1"/>
  <c r="K172"/>
  <c r="L172" s="1"/>
  <c r="K171"/>
  <c r="K170"/>
  <c r="L170" s="1"/>
  <c r="K169"/>
  <c r="L169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K158"/>
  <c r="L158" s="1"/>
  <c r="K157"/>
  <c r="L157" s="1"/>
  <c r="K155"/>
  <c r="L155" s="1"/>
  <c r="K154"/>
  <c r="L154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H127"/>
  <c r="K127" s="1"/>
  <c r="L127" s="1"/>
  <c r="F126"/>
  <c r="K126" s="1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D7" i="6"/>
  <c r="K6" i="4"/>
  <c r="K6" i="3"/>
  <c r="L6" i="2"/>
</calcChain>
</file>

<file path=xl/sharedStrings.xml><?xml version="1.0" encoding="utf-8"?>
<sst xmlns="http://schemas.openxmlformats.org/spreadsheetml/2006/main" count="7567" uniqueCount="3822">
  <si>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</si>
  <si>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</si>
  <si>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</si>
  <si>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</si>
  <si>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</si>
  <si>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</si>
  <si>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</si>
  <si>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</si>
  <si>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</si>
  <si>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</si>
  <si>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</si>
  <si>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</si>
  <si>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</si>
  <si>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</si>
  <si>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</si>
  <si>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</si>
  <si>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</si>
  <si>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</si>
  <si>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</si>
  <si>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</si>
  <si>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</si>
  <si>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</si>
  <si>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</si>
  <si>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</si>
  <si>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</si>
  <si>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</si>
  <si>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</si>
  <si>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</si>
  <si>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</si>
  <si>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</si>
  <si>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</si>
  <si>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</si>
  <si>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</si>
  <si>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</si>
  <si>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</si>
  <si>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</si>
  <si>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</si>
  <si>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</si>
  <si>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</si>
  <si>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</si>
  <si>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</si>
  <si>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</si>
  <si>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</si>
  <si>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</si>
  <si>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</si>
  <si>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</si>
  <si>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</si>
  <si>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</si>
  <si>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</si>
  <si>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</si>
  <si>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</si>
  <si>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</si>
  <si>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</si>
  <si>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</si>
  <si>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</si>
  <si>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</si>
  <si>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</si>
  <si>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</si>
  <si>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</si>
  <si>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</si>
  <si>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</si>
  <si>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</si>
  <si>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</si>
  <si>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</si>
  <si>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</si>
  <si>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</si>
  <si>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</si>
  <si>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</si>
  <si>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</si>
  <si>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</si>
  <si>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</si>
  <si>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</si>
  <si>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</si>
  <si>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</si>
  <si>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</si>
  <si>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</si>
  <si>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</si>
  <si>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</si>
  <si>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</si>
  <si>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</si>
  <si>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</si>
  <si>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</si>
  <si>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</si>
  <si>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</si>
  <si>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</si>
  <si>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</si>
  <si>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</si>
  <si>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</si>
  <si>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</si>
  <si>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</si>
  <si>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</si>
  <si>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</si>
  <si>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</si>
  <si>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</si>
  <si>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</si>
  <si>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</si>
  <si>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</si>
  <si>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</si>
  <si>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</si>
  <si>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</si>
  <si>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</si>
  <si>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</si>
  <si>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</si>
  <si>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</si>
  <si>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</si>
  <si>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</si>
  <si>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</si>
  <si>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</si>
  <si>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</si>
  <si>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</si>
  <si>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</si>
  <si>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</si>
  <si>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</si>
  <si>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</si>
  <si>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</si>
  <si>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</si>
  <si>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</si>
  <si>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</si>
  <si>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</si>
  <si>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</si>
  <si>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</si>
  <si>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</si>
  <si>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</si>
  <si>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</si>
  <si>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</si>
  <si>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</si>
  <si>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</si>
  <si>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</si>
  <si>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</si>
  <si>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</si>
  <si>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</si>
  <si>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</si>
  <si>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</si>
  <si>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</si>
  <si>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</si>
  <si>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</si>
  <si>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</si>
  <si>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</si>
  <si>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</si>
  <si>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</si>
  <si>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</si>
  <si>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</si>
  <si>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</si>
  <si>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</si>
  <si>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</si>
  <si>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</si>
  <si>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</si>
  <si>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</si>
  <si>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</si>
  <si>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</si>
  <si>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</si>
  <si>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</si>
  <si>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</si>
  <si>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</si>
  <si>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</si>
  <si>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</si>
  <si>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</si>
  <si>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</si>
  <si>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</si>
  <si>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</si>
  <si>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</si>
  <si>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</si>
  <si>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</si>
  <si>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</si>
  <si>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</si>
  <si>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</si>
  <si>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</si>
  <si>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</si>
  <si>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</si>
  <si>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</si>
  <si>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</si>
  <si>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</si>
  <si>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</si>
  <si>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</si>
  <si>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</si>
  <si>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</si>
  <si>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</si>
  <si>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</si>
  <si>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</si>
  <si>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</si>
  <si>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</si>
  <si>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</si>
  <si>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</si>
  <si>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</si>
  <si>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</si>
  <si>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</si>
  <si>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</si>
  <si>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</si>
  <si>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</si>
  <si>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</si>
  <si>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</si>
  <si>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</si>
  <si>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</si>
  <si>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</si>
  <si>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</si>
  <si>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</si>
  <si>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</si>
  <si>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</si>
  <si>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</si>
  <si>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</si>
  <si>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</si>
  <si>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</si>
  <si>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</si>
  <si>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</si>
  <si>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</si>
  <si>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</si>
  <si>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</si>
  <si>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</si>
  <si>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</si>
  <si>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</si>
  <si>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</si>
  <si>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</si>
  <si>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</si>
  <si>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</si>
  <si>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</si>
  <si>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</si>
  <si>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</si>
  <si>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</si>
  <si>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</si>
  <si>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</si>
  <si>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</si>
  <si>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</si>
  <si>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</si>
  <si>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</si>
  <si>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</si>
  <si>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</si>
  <si>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</si>
  <si>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</si>
  <si>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</si>
  <si>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</si>
  <si>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</si>
  <si>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</si>
  <si>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</si>
  <si>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</si>
  <si>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</si>
  <si>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</si>
  <si>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</si>
  <si>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</si>
  <si>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</si>
  <si>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</si>
  <si>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</si>
  <si>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</si>
  <si>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</si>
  <si>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</si>
  <si>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</si>
  <si>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</si>
  <si>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</si>
  <si>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</si>
  <si>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</si>
  <si>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</si>
  <si>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</si>
  <si>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</si>
  <si>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</si>
  <si>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</si>
  <si>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</si>
  <si>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</si>
  <si>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</si>
  <si>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</si>
  <si>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</si>
  <si>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</si>
  <si>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</si>
  <si>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</si>
  <si>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</si>
  <si>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</si>
  <si>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</si>
  <si>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</si>
  <si>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</si>
  <si>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</si>
  <si>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</si>
  <si>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</si>
  <si>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</si>
  <si>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</si>
  <si>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</si>
  <si>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</si>
  <si>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</si>
  <si>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</si>
  <si>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</si>
  <si>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</si>
  <si>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</si>
  <si>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</si>
  <si>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</si>
  <si>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</si>
  <si>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</si>
  <si>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</si>
  <si>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</si>
  <si>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</si>
  <si>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</si>
  <si>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</si>
  <si>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</si>
  <si>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</si>
  <si>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</si>
  <si>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</si>
  <si>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</si>
  <si>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</si>
  <si>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</si>
  <si>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</si>
  <si>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</si>
  <si>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</si>
  <si>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</si>
  <si>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</si>
  <si>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</si>
  <si>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</si>
  <si>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</si>
  <si>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</si>
  <si>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</si>
  <si>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</si>
  <si>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</si>
  <si>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</si>
  <si>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</si>
  <si>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</si>
  <si>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</si>
  <si>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</si>
  <si>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</si>
  <si>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</si>
  <si>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</si>
  <si>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</si>
  <si>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</si>
  <si>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</si>
  <si>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</si>
  <si>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</si>
  <si>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</si>
  <si>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</si>
  <si>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</si>
  <si>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</si>
  <si>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</si>
  <si>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</si>
  <si>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</si>
  <si>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</si>
  <si>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</si>
  <si>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</si>
  <si>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</si>
  <si>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</si>
  <si>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</si>
  <si>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</si>
  <si>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</si>
  <si>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</si>
  <si>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</si>
  <si>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</si>
  <si>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</si>
  <si>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</si>
  <si>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</si>
  <si>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</si>
  <si>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</si>
  <si>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</si>
  <si>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</si>
  <si>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</si>
  <si>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</si>
  <si>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</si>
  <si>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</si>
  <si>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</si>
  <si>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</si>
  <si>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</si>
  <si>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</si>
  <si>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</si>
  <si>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</si>
  <si>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</si>
  <si>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</si>
  <si>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</si>
  <si>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</si>
  <si>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</si>
  <si>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</si>
  <si>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</si>
  <si>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</si>
  <si>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</si>
  <si>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</si>
  <si>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</si>
  <si>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</si>
  <si>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</si>
  <si>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</si>
  <si>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</si>
  <si>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</si>
  <si>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</si>
  <si>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</si>
  <si>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</si>
  <si>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</si>
  <si>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</si>
  <si>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</si>
  <si>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</si>
  <si>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</si>
  <si>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</si>
  <si>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</si>
  <si>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</si>
  <si>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</si>
  <si>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</si>
  <si>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</si>
  <si>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</si>
  <si>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</si>
  <si>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</si>
  <si>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</si>
  <si>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</si>
  <si>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</si>
  <si>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</si>
  <si>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</si>
  <si>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</si>
  <si>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</si>
  <si>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</si>
  <si>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</si>
  <si>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</si>
  <si>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</si>
  <si>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</si>
  <si>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</si>
  <si>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</si>
  <si>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</si>
  <si>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</si>
  <si>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</si>
  <si>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</si>
  <si>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</si>
  <si>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</si>
  <si>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</si>
  <si>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</si>
  <si>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</si>
  <si>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</si>
  <si>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</si>
  <si>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</si>
  <si>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</si>
  <si>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</si>
  <si>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</si>
  <si>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</si>
  <si>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</si>
  <si>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</si>
  <si>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</si>
  <si>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</si>
  <si>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</si>
  <si>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</si>
  <si>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</si>
  <si>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</si>
  <si>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</si>
  <si>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</si>
  <si>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</si>
  <si>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</si>
  <si>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</si>
  <si>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</si>
  <si>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</si>
  <si>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</si>
  <si>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</si>
  <si>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</si>
  <si>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</si>
  <si>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</si>
  <si>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</si>
  <si>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</si>
  <si>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</si>
  <si>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</si>
  <si>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</si>
  <si>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</si>
  <si>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</si>
  <si>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</si>
  <si>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</si>
  <si>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</si>
  <si>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</si>
  <si>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</si>
  <si>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</si>
  <si>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</si>
  <si>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</si>
  <si>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</si>
  <si>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</si>
  <si>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</si>
  <si>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</si>
  <si>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</si>
  <si>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</si>
  <si>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</si>
  <si>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</si>
  <si>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</si>
  <si>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</si>
  <si>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</si>
  <si>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</si>
  <si>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</si>
  <si>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</si>
  <si>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</si>
  <si>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</si>
  <si>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</si>
  <si>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</si>
  <si>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</si>
  <si>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</si>
  <si>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</si>
  <si>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</si>
  <si>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</si>
  <si>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</si>
  <si>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</si>
  <si>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</si>
  <si>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</si>
  <si>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</si>
  <si>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</si>
  <si>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</si>
  <si>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</si>
  <si>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</si>
  <si>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</si>
  <si>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</si>
  <si>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</si>
  <si>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</si>
  <si>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</si>
  <si>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</si>
  <si>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</si>
  <si>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</si>
  <si>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</si>
  <si>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</si>
  <si>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</si>
  <si>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</si>
  <si>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</si>
  <si>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</si>
  <si>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</si>
  <si>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</si>
  <si>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</si>
  <si>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</si>
  <si>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</si>
  <si>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</si>
  <si>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</si>
  <si>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</si>
  <si>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</si>
  <si>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</si>
  <si>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</si>
  <si>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</si>
  <si>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</si>
  <si>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</si>
  <si>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</si>
  <si>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</si>
  <si>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</si>
  <si>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</si>
  <si>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</si>
  <si>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</si>
  <si>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</si>
  <si>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</si>
  <si>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</si>
  <si>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</si>
  <si>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</si>
  <si>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</si>
  <si>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</si>
  <si>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</si>
  <si>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</si>
  <si>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</si>
  <si>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</si>
  <si>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</si>
  <si>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</si>
  <si>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</si>
  <si>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</si>
  <si>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</si>
  <si>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</si>
  <si>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</si>
  <si>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</si>
  <si>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</si>
  <si>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</si>
  <si>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</si>
  <si>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</si>
  <si>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</si>
  <si>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</si>
  <si>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</si>
  <si>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</si>
  <si>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</si>
  <si>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</si>
  <si>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</si>
  <si>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</si>
  <si>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</si>
  <si>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</si>
  <si>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</si>
  <si>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</si>
  <si>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</si>
  <si>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</si>
  <si>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</si>
  <si>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</si>
  <si>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</si>
  <si>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</si>
  <si>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</si>
  <si>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</si>
  <si>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</si>
  <si>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</si>
  <si>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</si>
  <si>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</si>
  <si>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</si>
  <si>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</si>
  <si>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</si>
  <si>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</si>
  <si>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</si>
  <si>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</si>
  <si>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</si>
  <si>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</si>
  <si>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</si>
  <si>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</si>
  <si>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</si>
  <si>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</si>
  <si>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</si>
  <si>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</si>
  <si>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</si>
  <si>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</si>
  <si>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</si>
  <si>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</si>
  <si>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</si>
  <si>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</si>
  <si>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</si>
  <si>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</si>
  <si>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</si>
  <si>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</si>
  <si>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</si>
  <si>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</si>
  <si>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</si>
  <si>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</si>
  <si>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</si>
  <si>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</si>
  <si>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</si>
  <si>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</si>
  <si>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</si>
  <si>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</si>
  <si>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</si>
  <si>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</si>
  <si>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</si>
  <si>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</si>
  <si>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</si>
  <si>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</si>
  <si>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</si>
  <si>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</si>
  <si>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</si>
  <si>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</si>
  <si>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</si>
  <si>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</si>
  <si>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</si>
  <si>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</si>
  <si>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</si>
  <si>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</si>
  <si>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</si>
  <si>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</si>
  <si>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</si>
  <si>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</si>
  <si>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</si>
  <si>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</si>
  <si>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</si>
  <si>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</si>
  <si>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</si>
  <si>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</si>
  <si>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</si>
  <si>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</si>
  <si>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</si>
  <si>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</si>
  <si>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</si>
  <si>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</si>
  <si>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</si>
  <si>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</si>
  <si>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</si>
  <si>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</si>
  <si>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</si>
  <si>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</si>
  <si>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</si>
  <si>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</si>
  <si>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</si>
  <si>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</si>
  <si>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</si>
  <si>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</si>
  <si>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</si>
  <si>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</si>
  <si>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</si>
  <si>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</si>
  <si>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</si>
  <si>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</si>
  <si>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</si>
  <si>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</si>
  <si>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</si>
  <si>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</si>
  <si>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</si>
  <si>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</si>
  <si>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</si>
  <si>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</si>
  <si>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</si>
  <si>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</si>
  <si>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</si>
  <si>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</si>
  <si>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</si>
  <si>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</si>
  <si>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</si>
  <si>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</si>
  <si>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</si>
  <si>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</si>
  <si>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</si>
  <si>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</si>
  <si>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</si>
  <si>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</si>
  <si>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</si>
  <si>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</si>
  <si>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</si>
  <si>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</si>
  <si>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</si>
  <si>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</si>
  <si>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</si>
  <si>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</si>
  <si>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</si>
  <si>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</si>
  <si>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</si>
  <si>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</si>
  <si>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</si>
  <si>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</si>
  <si>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</si>
  <si>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</si>
  <si>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</si>
  <si>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</si>
  <si>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</si>
  <si>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</si>
  <si>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</si>
  <si>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</si>
  <si>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</si>
  <si>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</si>
  <si>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</si>
  <si>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</si>
  <si>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</si>
  <si>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</si>
  <si>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</si>
  <si>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</si>
  <si>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</si>
  <si>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</si>
  <si>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</si>
  <si>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</si>
  <si>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</si>
  <si>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</si>
  <si>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</si>
  <si>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</si>
  <si>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</si>
  <si>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</si>
  <si>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</si>
  <si>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</si>
  <si>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</si>
  <si>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</si>
  <si>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</si>
  <si>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</si>
  <si>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</si>
  <si>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</si>
  <si>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</si>
  <si>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</si>
  <si>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</si>
  <si>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</si>
  <si>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</si>
  <si>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</si>
  <si>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</si>
  <si>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</si>
  <si>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</si>
  <si>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</si>
  <si>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</si>
  <si>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</si>
  <si>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</si>
  <si>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</si>
  <si>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</si>
  <si>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</si>
  <si>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</si>
  <si>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</si>
  <si>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</si>
  <si>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</si>
  <si>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</si>
  <si>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</si>
  <si>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</si>
  <si>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</si>
  <si>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</si>
  <si>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</si>
  <si>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</si>
  <si>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</si>
  <si>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</si>
  <si>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</si>
  <si>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</si>
  <si>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</si>
  <si>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</si>
  <si>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</si>
  <si>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</si>
  <si>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</si>
  <si>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</si>
  <si>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</si>
  <si>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</si>
  <si>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</si>
  <si>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</si>
  <si>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</si>
  <si>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</si>
  <si>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</si>
  <si>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</si>
  <si>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</si>
  <si>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</si>
  <si>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</si>
  <si>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</si>
  <si>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</si>
  <si>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</si>
  <si>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</si>
  <si>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</si>
  <si>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</si>
  <si>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</si>
  <si>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</si>
  <si>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</si>
  <si>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</si>
  <si>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</si>
  <si>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</si>
  <si>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</si>
  <si>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</si>
  <si>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</si>
  <si>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</si>
  <si>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</si>
  <si>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</si>
  <si>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</si>
  <si>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</si>
  <si>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</si>
  <si>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</si>
  <si>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</si>
  <si>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</si>
  <si>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</si>
  <si>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</si>
  <si>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</si>
  <si>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</si>
  <si>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</si>
  <si>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</si>
  <si>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</si>
  <si>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</si>
  <si>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</si>
  <si>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</si>
  <si>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</si>
  <si>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</si>
  <si>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</si>
  <si>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</si>
  <si>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</si>
  <si>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</si>
  <si>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</si>
  <si>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</si>
  <si>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</si>
  <si>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</si>
  <si>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</si>
  <si>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</si>
  <si>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</si>
  <si>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</si>
  <si>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</si>
  <si>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</si>
  <si>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</si>
  <si>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</si>
  <si>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</si>
  <si>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</si>
  <si>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</si>
  <si>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</si>
  <si>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</si>
  <si>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</si>
  <si>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</si>
  <si>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</si>
  <si>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</si>
  <si>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</si>
  <si>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</si>
  <si>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</si>
  <si>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</si>
  <si>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</si>
  <si>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</si>
  <si>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</si>
  <si>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</si>
  <si>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</si>
  <si>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</si>
  <si>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</si>
  <si>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</si>
  <si>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</si>
  <si>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</si>
  <si>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</si>
  <si>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</si>
  <si>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</si>
  <si>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</si>
  <si>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</si>
  <si>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</si>
  <si>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</si>
  <si>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</si>
  <si>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</si>
  <si>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</si>
  <si>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</si>
  <si>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</si>
  <si>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</si>
  <si>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</si>
  <si>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</si>
  <si>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</si>
  <si>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</si>
  <si>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</si>
  <si>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</si>
  <si>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</si>
  <si>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</si>
  <si>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</si>
  <si>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</si>
  <si>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</si>
  <si>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</si>
  <si>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</si>
  <si>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</si>
  <si>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</si>
  <si>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</si>
  <si>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</si>
  <si>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</si>
  <si>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</si>
  <si>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</si>
  <si>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</si>
  <si>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</si>
  <si>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</si>
  <si>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</si>
  <si>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</si>
  <si>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</si>
  <si>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</si>
  <si>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</si>
  <si>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</si>
  <si>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</si>
  <si>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</si>
  <si>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</si>
  <si>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</si>
  <si>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</si>
  <si>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</si>
  <si>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</si>
  <si>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</si>
  <si>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</si>
  <si>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</si>
  <si>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</si>
  <si>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</si>
  <si>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</si>
  <si>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</si>
  <si>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</si>
  <si>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</si>
  <si>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</si>
  <si>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</si>
  <si>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</si>
  <si>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</si>
  <si>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</si>
  <si>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</si>
  <si>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</si>
  <si>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</si>
  <si>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</si>
  <si>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</si>
  <si>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</si>
  <si>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</si>
  <si>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</si>
  <si>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</si>
  <si>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</si>
  <si>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</si>
  <si>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</si>
  <si>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</si>
  <si>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</si>
  <si>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</si>
  <si>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</si>
  <si>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</si>
  <si>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</si>
  <si>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</si>
  <si>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</si>
  <si>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</si>
  <si>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</si>
  <si>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</si>
  <si>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</si>
  <si>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</si>
  <si>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</si>
  <si>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</si>
  <si>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</si>
  <si>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</si>
  <si>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</si>
  <si>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</si>
  <si>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</si>
  <si>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</si>
  <si>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</si>
  <si>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</si>
  <si>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</si>
  <si>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</si>
  <si>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</si>
  <si>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</si>
  <si>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</si>
  <si>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</si>
  <si>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</si>
  <si>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</si>
  <si>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</si>
  <si>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</si>
  <si>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</si>
  <si>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</si>
  <si>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</si>
  <si>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</si>
  <si>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</si>
  <si>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</si>
  <si>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</si>
  <si>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</si>
  <si>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</si>
  <si>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</si>
  <si>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</si>
  <si>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</si>
  <si>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</si>
  <si>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</si>
  <si>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</si>
  <si>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</si>
  <si>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</si>
  <si>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</si>
  <si>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</si>
  <si>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</si>
  <si>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</si>
  <si>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</si>
  <si>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</si>
  <si>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</si>
  <si>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</si>
  <si>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</si>
  <si>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</si>
  <si>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</si>
  <si>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</si>
  <si>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</si>
  <si>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</si>
  <si>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</si>
  <si>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</si>
  <si>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</si>
  <si>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</si>
  <si>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</si>
  <si>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</si>
  <si>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</si>
  <si>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</si>
  <si>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</si>
  <si>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</si>
  <si>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</si>
  <si>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</si>
  <si>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</si>
  <si>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</si>
  <si>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</si>
  <si>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</si>
  <si>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</si>
  <si>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</si>
  <si>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</si>
  <si>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</si>
  <si>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</si>
  <si>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</si>
  <si>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</si>
  <si>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</si>
  <si>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</si>
  <si>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</si>
  <si>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</si>
  <si>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</si>
  <si>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</si>
  <si>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</si>
  <si>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</si>
  <si>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</si>
  <si>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</si>
  <si>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</si>
  <si>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</si>
  <si>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</si>
  <si>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</si>
  <si>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</si>
  <si>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</si>
  <si>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</si>
  <si>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</si>
  <si>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</si>
  <si>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</si>
  <si>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</si>
  <si>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</si>
  <si>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</si>
  <si>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</si>
  <si>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</si>
  <si>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</si>
  <si>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</si>
  <si>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</si>
  <si>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</si>
  <si>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</si>
  <si>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</si>
  <si>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</si>
  <si>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</si>
  <si>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</si>
  <si>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</si>
  <si>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</si>
  <si>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</si>
  <si>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</si>
  <si>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</si>
  <si>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</si>
  <si>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</si>
  <si>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</si>
  <si>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</si>
  <si>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</si>
  <si>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</si>
  <si>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</si>
  <si>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</si>
  <si>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</si>
  <si>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</si>
  <si>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</si>
  <si>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</si>
  <si>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</si>
  <si>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</si>
  <si>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</si>
  <si>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</si>
  <si>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</si>
  <si>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</si>
  <si>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</si>
  <si>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</si>
  <si>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</si>
  <si>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</si>
  <si>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</si>
  <si>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</si>
  <si>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</si>
  <si>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</si>
  <si>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</si>
  <si>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</si>
  <si>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</si>
  <si>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</si>
  <si>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</si>
  <si>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</si>
  <si>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</si>
  <si>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</si>
  <si>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</si>
  <si>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</si>
  <si>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</si>
  <si>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</si>
  <si>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</si>
  <si>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</si>
  <si>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</si>
  <si>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</si>
  <si>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</si>
  <si>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</si>
  <si>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</si>
  <si>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</si>
  <si>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</si>
  <si>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</si>
  <si>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</si>
  <si>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</si>
  <si>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</si>
  <si>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</si>
  <si>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</si>
  <si>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</si>
  <si>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</si>
  <si>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</si>
  <si>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</si>
  <si>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</si>
  <si>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</si>
  <si>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</si>
  <si>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</si>
  <si>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</si>
  <si>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</si>
  <si>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</si>
  <si>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</si>
  <si>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</si>
  <si>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</si>
  <si>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</si>
  <si>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</si>
  <si>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</si>
  <si>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</si>
  <si>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</si>
  <si>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</si>
  <si>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</si>
  <si>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</si>
  <si>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</si>
  <si>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</si>
  <si>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</si>
  <si>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</si>
  <si>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</si>
  <si>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</si>
  <si>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</si>
  <si>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</si>
  <si>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</si>
  <si>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</si>
  <si>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</si>
  <si>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</si>
  <si>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</si>
  <si>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</si>
  <si>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</si>
  <si>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</si>
  <si>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</si>
  <si>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</si>
  <si>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</si>
  <si>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</si>
  <si>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</si>
  <si>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</si>
  <si>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</si>
  <si>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</si>
  <si>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</si>
  <si>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</si>
  <si>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</si>
  <si>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</si>
  <si>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</si>
  <si>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</si>
  <si>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</si>
  <si>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</si>
  <si>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</si>
  <si>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</si>
  <si>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</si>
  <si>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</si>
  <si>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</si>
  <si>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</si>
  <si>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</si>
  <si>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</si>
  <si>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</si>
  <si>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</si>
  <si>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</si>
  <si>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</si>
  <si>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</si>
  <si>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</si>
  <si>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</si>
  <si>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</si>
  <si>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</si>
  <si>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</si>
  <si>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</si>
  <si>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</si>
  <si>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</si>
  <si>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</si>
  <si>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</si>
  <si>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</si>
  <si>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</si>
  <si>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</si>
  <si>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</si>
  <si>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</si>
  <si>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</si>
  <si>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</si>
  <si>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</si>
  <si>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</si>
  <si>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</si>
  <si>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</si>
  <si>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</si>
  <si>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</si>
  <si>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</si>
  <si>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</si>
  <si>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</si>
  <si>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</si>
  <si>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</si>
  <si>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</si>
  <si>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</si>
  <si>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</si>
  <si>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</si>
  <si>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</si>
  <si>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</si>
  <si>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</si>
  <si>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</si>
  <si>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</si>
  <si>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</si>
  <si>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</si>
  <si>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</si>
  <si>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</si>
  <si>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</si>
  <si>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</si>
  <si>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</si>
  <si>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</si>
  <si>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</si>
  <si>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</si>
  <si>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</si>
  <si>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</si>
  <si>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</si>
  <si>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</si>
  <si>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</si>
  <si>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</si>
  <si>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</si>
  <si>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</si>
  <si>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</si>
  <si>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</si>
  <si>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</si>
  <si>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</si>
  <si>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</si>
  <si>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</si>
  <si>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</si>
  <si>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</si>
  <si>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</si>
  <si>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</si>
  <si>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</si>
  <si>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</si>
  <si>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</si>
  <si>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</si>
  <si>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</si>
  <si>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</si>
  <si>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</si>
  <si>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</si>
  <si>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</si>
  <si>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</si>
  <si>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</si>
  <si>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</si>
  <si>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</si>
  <si>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</si>
  <si>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</si>
  <si>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</si>
  <si>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</si>
  <si>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</si>
  <si>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</si>
  <si>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</si>
  <si>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</si>
  <si>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</si>
  <si>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</si>
  <si>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</si>
  <si>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</si>
  <si>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</si>
  <si>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</si>
  <si>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</si>
  <si>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</si>
  <si>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</si>
  <si>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</si>
  <si>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</si>
  <si>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</si>
  <si>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</si>
  <si>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</si>
  <si>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</si>
  <si>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</si>
  <si>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</si>
  <si>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</si>
  <si>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</si>
  <si>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</si>
  <si>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</si>
  <si>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</si>
  <si>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</si>
  <si>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</si>
  <si>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</si>
  <si>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</si>
  <si>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</si>
  <si>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</si>
  <si>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</si>
  <si>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</si>
  <si>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</si>
  <si>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</si>
  <si>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</si>
  <si>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</si>
  <si>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</si>
  <si>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</si>
  <si>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</si>
  <si>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</si>
  <si>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</si>
  <si>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</si>
  <si>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</si>
  <si>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</si>
  <si>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</si>
  <si>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</si>
  <si>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</si>
  <si>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</si>
  <si>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</si>
  <si>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</si>
  <si>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</si>
  <si>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</si>
  <si>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</si>
  <si>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</si>
  <si>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</si>
  <si>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</si>
  <si>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</si>
  <si>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</si>
  <si>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</si>
  <si>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</si>
  <si>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</si>
  <si>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</si>
  <si>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</si>
  <si>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</si>
  <si>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</si>
  <si>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</si>
  <si>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</si>
  <si>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</si>
  <si>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</si>
  <si>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</si>
  <si>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</si>
  <si>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</si>
  <si>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</si>
  <si>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</si>
  <si>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</si>
  <si>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</si>
  <si>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</si>
  <si>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</si>
  <si>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</si>
  <si>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</si>
  <si>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</si>
  <si>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</si>
  <si>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</si>
  <si>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</si>
  <si>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</si>
  <si>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</si>
  <si>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</si>
  <si>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</si>
  <si>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</si>
  <si>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</si>
  <si>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</si>
  <si>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</si>
  <si>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</si>
  <si>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</si>
  <si>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</si>
  <si>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</si>
  <si>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</si>
  <si>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</si>
  <si>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</si>
  <si>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</si>
  <si>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</si>
  <si>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</si>
  <si>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</si>
  <si>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</si>
  <si>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</si>
  <si>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</si>
  <si>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</si>
  <si>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</si>
  <si>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</si>
  <si>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</si>
  <si>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</si>
  <si>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</si>
  <si>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</si>
  <si>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</si>
  <si>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</si>
  <si>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</si>
  <si>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</si>
  <si>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</si>
  <si>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</si>
  <si>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</si>
  <si>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</si>
  <si>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</si>
  <si>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</si>
  <si>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</si>
  <si>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</si>
  <si>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</si>
  <si>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</si>
  <si>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</si>
  <si>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</si>
  <si>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</si>
  <si>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</si>
  <si>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</si>
  <si>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</si>
  <si>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</si>
  <si>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</si>
  <si>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</si>
  <si>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</si>
  <si>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</si>
  <si>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</si>
  <si>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</si>
  <si>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</si>
  <si>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</si>
  <si>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</si>
  <si>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</si>
  <si>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</si>
  <si>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</si>
  <si>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</si>
  <si>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</si>
  <si>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</si>
  <si>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</si>
  <si>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</si>
  <si>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</si>
  <si>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</si>
  <si>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</si>
  <si>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</si>
  <si>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</si>
  <si>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</si>
  <si>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</si>
  <si>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</si>
  <si>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</si>
  <si>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</si>
  <si>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</si>
  <si>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</si>
  <si>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</si>
  <si>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</si>
  <si>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</si>
  <si>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</si>
  <si>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</si>
  <si>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</si>
  <si>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</si>
  <si>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</si>
  <si>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</si>
  <si>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</si>
  <si>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</si>
  <si>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</si>
  <si>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</si>
  <si>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</si>
  <si>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</si>
  <si>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</si>
  <si>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</si>
  <si>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</si>
  <si>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</si>
  <si>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</si>
  <si>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</si>
  <si>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</si>
  <si>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</si>
  <si>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</si>
  <si>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</si>
  <si>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</si>
  <si>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</si>
  <si>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</si>
  <si>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</si>
  <si>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</si>
  <si>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</si>
  <si>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</si>
  <si>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</si>
  <si>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</si>
  <si>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</si>
  <si>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</si>
  <si>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</si>
  <si>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</si>
  <si>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</si>
  <si>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</si>
  <si>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</si>
  <si>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</si>
  <si>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</si>
  <si>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</si>
  <si>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</si>
  <si>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</si>
  <si>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</si>
  <si>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</si>
  <si>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</si>
  <si>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</si>
  <si>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</si>
  <si>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</si>
  <si>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</si>
  <si>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</si>
  <si>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</si>
  <si>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</si>
  <si>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</si>
  <si>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</si>
  <si>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</si>
  <si>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</si>
  <si>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</si>
  <si>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</si>
  <si>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</si>
  <si>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</si>
  <si>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</si>
  <si>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</si>
  <si>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</si>
  <si>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</si>
  <si>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</si>
  <si>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</si>
  <si>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</si>
  <si>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</si>
  <si>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</si>
  <si>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</si>
  <si>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</si>
  <si>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</si>
  <si>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</si>
  <si>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</si>
  <si>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</si>
  <si>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</si>
  <si>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</si>
  <si>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</si>
  <si>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</si>
  <si>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</si>
  <si>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</si>
  <si>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</si>
  <si>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</si>
  <si>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</si>
  <si>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</si>
  <si>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</si>
  <si>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</si>
  <si>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</si>
  <si>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</si>
  <si>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</si>
  <si>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</si>
  <si>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</si>
  <si>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</si>
  <si>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</si>
  <si>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</si>
  <si>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</si>
  <si>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</si>
  <si>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</si>
  <si>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</si>
  <si>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</si>
  <si>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</si>
  <si>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</si>
  <si>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</si>
  <si>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</si>
  <si>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</si>
  <si>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</si>
  <si>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</si>
  <si>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</si>
  <si>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</si>
  <si>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</si>
  <si>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</si>
  <si>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</si>
  <si>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</si>
  <si>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</si>
  <si>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</si>
  <si>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</si>
  <si>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</si>
  <si>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</si>
  <si>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</si>
  <si>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</si>
  <si>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</si>
  <si>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</si>
  <si>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</si>
  <si>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</si>
  <si>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</si>
  <si>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</si>
  <si>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</si>
  <si>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</si>
  <si>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</si>
  <si>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</si>
  <si>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</si>
  <si>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</si>
  <si>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</si>
  <si>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</si>
  <si>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</si>
  <si>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</si>
  <si>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</si>
  <si>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</si>
  <si>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</si>
  <si>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</si>
  <si>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</si>
  <si>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</si>
  <si>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</si>
  <si>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</si>
  <si>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</si>
  <si>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</si>
  <si>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</si>
  <si>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</si>
  <si>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</si>
  <si>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</si>
  <si>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</si>
  <si>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</si>
  <si>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</si>
  <si>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</si>
  <si>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</si>
  <si>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</si>
  <si>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</si>
  <si>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</si>
  <si>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</si>
  <si>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</si>
  <si>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</si>
  <si>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</si>
  <si>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</si>
  <si>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</si>
  <si>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</si>
  <si>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</si>
  <si>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</si>
  <si>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</si>
  <si>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</si>
  <si>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</si>
  <si>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</si>
  <si>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</si>
  <si>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</si>
  <si>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</si>
  <si>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</si>
  <si>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</si>
  <si>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</si>
  <si>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</si>
  <si>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</si>
  <si>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</si>
  <si>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</si>
  <si>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</si>
  <si>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</si>
  <si>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</si>
  <si>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</si>
  <si>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</si>
  <si>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</si>
  <si>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</si>
  <si>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</si>
  <si>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</si>
  <si>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</si>
  <si>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</si>
  <si>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</si>
  <si>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</si>
  <si>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</si>
  <si>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</si>
  <si>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</si>
  <si>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</si>
  <si>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</si>
  <si>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</si>
  <si>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</si>
  <si>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</si>
  <si>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</si>
  <si>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</si>
  <si>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</si>
  <si>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</si>
  <si>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</si>
  <si>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</si>
  <si>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</si>
  <si>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</si>
  <si>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</si>
  <si>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</si>
  <si>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</si>
  <si>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</si>
  <si>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</si>
  <si>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</si>
  <si>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</si>
  <si>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</si>
  <si>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</si>
  <si>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</si>
  <si>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</si>
  <si>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</si>
  <si>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</si>
  <si>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</si>
  <si>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</si>
  <si>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</si>
  <si>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</si>
  <si>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</si>
  <si>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</si>
  <si>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</si>
  <si>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</si>
  <si>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</si>
  <si>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</si>
  <si>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</si>
  <si>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</si>
  <si>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</si>
  <si>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</si>
  <si>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</si>
  <si>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</si>
  <si>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</si>
  <si>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</si>
  <si>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</si>
  <si>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</si>
  <si>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</si>
  <si>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</si>
  <si>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</si>
  <si>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</si>
  <si>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</si>
  <si>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</si>
  <si>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</si>
  <si>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</si>
  <si>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</si>
  <si>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</si>
  <si>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</si>
  <si>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</si>
  <si>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</si>
  <si>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</si>
  <si>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</si>
  <si>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</si>
  <si>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</si>
  <si>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</si>
  <si>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</si>
  <si>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</si>
  <si>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</si>
  <si>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</si>
  <si>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</si>
  <si>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</si>
  <si>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</si>
  <si>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</si>
  <si>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</si>
  <si>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</si>
  <si>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</si>
  <si>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</si>
  <si>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</si>
  <si>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</si>
  <si>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</si>
  <si>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</si>
  <si>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</si>
  <si>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</si>
  <si>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</si>
  <si>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</si>
  <si>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</si>
  <si>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</si>
  <si>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</si>
  <si>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</si>
  <si>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</si>
  <si>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</si>
  <si>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</si>
  <si>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</si>
  <si>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</si>
  <si>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</si>
  <si>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</si>
  <si>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</si>
  <si>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</si>
  <si>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</si>
  <si>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</si>
  <si>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</si>
  <si>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</si>
  <si>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</si>
  <si>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</si>
  <si>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</si>
  <si>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</si>
  <si>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</si>
  <si>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</si>
  <si>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</si>
  <si>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</si>
  <si>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</si>
  <si>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</si>
  <si>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</si>
  <si>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</si>
  <si>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</si>
  <si>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</si>
  <si>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</si>
  <si>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</si>
  <si>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</si>
  <si>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</si>
  <si>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</si>
  <si>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</si>
  <si>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</si>
  <si>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</si>
  <si>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</si>
  <si>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</si>
  <si>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</si>
  <si>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</si>
  <si>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</si>
  <si>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</si>
  <si>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</si>
  <si>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</si>
  <si>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</si>
  <si>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</si>
  <si>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</si>
  <si>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</si>
  <si>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</si>
  <si>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</si>
  <si>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</si>
  <si>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</si>
  <si>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</si>
  <si>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</si>
  <si>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</si>
  <si>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</si>
  <si>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</si>
  <si>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</si>
  <si>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</si>
  <si>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</si>
  <si>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</si>
  <si>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</si>
  <si>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</si>
  <si>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</si>
  <si>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</si>
  <si>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</si>
  <si>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</si>
  <si>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</si>
  <si>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</si>
  <si>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</si>
  <si>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</si>
  <si>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</si>
  <si>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</si>
  <si>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</si>
  <si>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</si>
  <si>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</si>
  <si>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</si>
  <si>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</si>
  <si>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</si>
  <si>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</si>
  <si>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</si>
  <si>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</si>
  <si>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</si>
  <si>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</si>
  <si>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</si>
  <si>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</si>
  <si>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</si>
  <si>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</si>
  <si>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</si>
  <si>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</si>
  <si>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</si>
  <si>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</si>
  <si>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</si>
  <si>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</si>
  <si>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</si>
  <si>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</si>
  <si>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</si>
  <si>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</si>
  <si>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</si>
  <si>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</si>
  <si>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</si>
  <si>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</si>
  <si>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</si>
  <si>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</si>
  <si>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</si>
  <si>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</si>
  <si>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</si>
  <si>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</si>
  <si>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</si>
  <si>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</si>
  <si>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</si>
  <si>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</si>
  <si>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</si>
  <si>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</si>
  <si>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</si>
  <si>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</si>
  <si>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</si>
  <si>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</si>
  <si>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</si>
  <si>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</si>
  <si>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</si>
  <si>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</si>
  <si>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</si>
  <si>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</si>
  <si>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</si>
  <si>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</si>
  <si>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</si>
  <si>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</si>
  <si>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</si>
  <si>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</si>
  <si>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</si>
  <si>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</si>
  <si>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</si>
  <si>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</si>
  <si>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</si>
  <si>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</si>
  <si>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</si>
  <si>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</si>
  <si>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</si>
  <si>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</si>
  <si>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</si>
  <si>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</si>
  <si>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</si>
  <si>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</si>
  <si>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</si>
  <si>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</si>
  <si>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</si>
  <si>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</si>
  <si>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</si>
  <si>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</si>
  <si>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</si>
  <si>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</si>
  <si>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</si>
  <si>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</si>
  <si>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</si>
  <si>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</si>
  <si>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</si>
  <si>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</si>
  <si>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</si>
  <si>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</si>
  <si>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</si>
  <si>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</si>
  <si>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</si>
  <si>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</si>
  <si>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</si>
  <si>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</si>
  <si>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</si>
  <si>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</si>
  <si>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</si>
  <si>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</si>
  <si>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</si>
  <si>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</si>
  <si>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</si>
  <si>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</si>
  <si>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</si>
  <si>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</si>
  <si>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</si>
  <si>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</si>
  <si>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</si>
  <si>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</si>
  <si>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</si>
  <si>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</si>
  <si>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</si>
  <si>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</si>
  <si>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</si>
  <si>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</si>
  <si>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</si>
  <si>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</si>
  <si>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</si>
  <si>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</si>
  <si>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</si>
  <si>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</si>
  <si>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</si>
  <si>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</si>
  <si>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</si>
  <si>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</si>
  <si>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</si>
  <si>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</si>
  <si>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</si>
  <si>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</si>
  <si>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</si>
  <si>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</si>
  <si>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</si>
  <si>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</si>
  <si>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</si>
  <si>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</si>
  <si>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</si>
  <si>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</si>
  <si>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</si>
  <si>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</si>
  <si>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</si>
  <si>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</si>
  <si>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</si>
  <si>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</si>
  <si>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</si>
  <si>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</si>
  <si>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</si>
  <si>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</si>
  <si>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</si>
  <si>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</si>
  <si>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</si>
  <si>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</si>
  <si>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</si>
  <si>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</si>
  <si>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</si>
  <si>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</si>
  <si>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</si>
  <si>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</si>
  <si>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</si>
  <si>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</si>
  <si>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</si>
  <si>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</si>
  <si>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</si>
  <si>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</si>
  <si>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</si>
  <si>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</si>
  <si>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</si>
  <si>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</si>
  <si>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</si>
  <si>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</si>
  <si>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</si>
  <si>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</si>
  <si>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</si>
  <si>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</si>
  <si>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</si>
  <si>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</si>
  <si>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</si>
  <si>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</si>
  <si>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</si>
  <si>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</si>
  <si>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</si>
  <si>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</si>
  <si>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</si>
  <si>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</si>
  <si>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</si>
  <si>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</si>
  <si>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</si>
  <si>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</si>
  <si>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</si>
  <si>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</si>
  <si>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</si>
  <si>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</si>
  <si>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</si>
  <si>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</si>
  <si>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</si>
  <si>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</si>
  <si>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</si>
  <si>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</si>
  <si>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</si>
  <si>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</si>
  <si>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</si>
  <si>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</si>
  <si>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</si>
  <si>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</si>
  <si>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</si>
  <si>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</si>
  <si>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</si>
  <si>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</si>
  <si>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</si>
  <si>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</si>
  <si>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</si>
  <si>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</si>
  <si>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</si>
  <si>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</si>
  <si>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</si>
  <si>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</si>
  <si>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</si>
  <si>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</si>
  <si>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</si>
  <si>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</si>
  <si>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</si>
  <si>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</si>
  <si>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</si>
  <si>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</si>
  <si>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</si>
  <si>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</si>
  <si>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</si>
  <si>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</si>
  <si>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</si>
  <si>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</si>
  <si>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</si>
  <si>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</si>
  <si>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</si>
  <si>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</si>
  <si>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</si>
  <si>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</si>
  <si>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</si>
  <si>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</si>
  <si>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</si>
  <si>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</si>
  <si>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</si>
  <si>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</si>
  <si>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</si>
  <si>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</si>
  <si>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</si>
  <si>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</si>
  <si>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</si>
  <si>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</si>
  <si>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</si>
  <si>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</si>
  <si>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</si>
  <si>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</si>
  <si>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</si>
  <si>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</si>
  <si>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</si>
  <si>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</si>
  <si>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</si>
  <si>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</si>
  <si>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</si>
  <si>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</si>
  <si>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</si>
  <si>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</si>
  <si>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</si>
  <si>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</si>
  <si>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</si>
  <si>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</si>
  <si>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</si>
  <si>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</si>
  <si>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</si>
  <si>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</si>
  <si>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</si>
  <si>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</si>
  <si>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</si>
  <si>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</si>
  <si>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</si>
  <si>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</si>
  <si>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</si>
  <si>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</si>
  <si>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</si>
  <si>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</si>
  <si>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</si>
  <si>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</si>
  <si>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</si>
  <si>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</si>
  <si>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</si>
  <si>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</si>
  <si>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</si>
  <si>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</si>
  <si>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</si>
  <si>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</si>
  <si>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</si>
  <si>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</si>
  <si>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</si>
  <si>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</si>
  <si>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</si>
  <si>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</si>
  <si>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</si>
  <si>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</si>
  <si>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</si>
  <si>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</si>
  <si>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</si>
  <si>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</si>
  <si>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</si>
  <si>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</si>
  <si>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</si>
  <si>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</si>
  <si>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</si>
  <si>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</si>
  <si>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</si>
  <si>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</si>
  <si>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</si>
  <si>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</si>
  <si>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</si>
  <si>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</si>
  <si>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</si>
  <si>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</si>
  <si>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</si>
  <si>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</si>
  <si>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</si>
  <si>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</si>
  <si>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</si>
  <si>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</si>
  <si>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</si>
  <si>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</si>
  <si>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</si>
  <si>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</si>
  <si>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</si>
  <si>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</si>
  <si>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</si>
  <si>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</si>
  <si>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</si>
  <si>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</si>
  <si>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</si>
  <si>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</si>
  <si>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</si>
  <si>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</si>
  <si>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</si>
  <si>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</si>
  <si>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</si>
  <si>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</si>
  <si>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</si>
  <si>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</si>
  <si>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</si>
  <si>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</si>
  <si>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</si>
  <si>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</si>
  <si>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</si>
  <si>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</si>
  <si>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</si>
  <si>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</si>
  <si>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</si>
  <si>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</si>
  <si>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</si>
  <si>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</si>
  <si>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</si>
  <si>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</si>
  <si>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</si>
  <si>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</si>
  <si>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</si>
  <si>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</si>
  <si>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</si>
  <si>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</si>
  <si>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</si>
  <si>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</si>
  <si>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</si>
  <si>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</si>
  <si>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</si>
  <si>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</si>
  <si>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</si>
  <si>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</si>
  <si>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</si>
  <si>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</si>
  <si>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</si>
  <si>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</si>
  <si>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</si>
  <si>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</si>
  <si>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</si>
  <si>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</si>
  <si>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</si>
  <si>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</si>
  <si>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</si>
  <si>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</si>
  <si>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</si>
  <si>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</si>
  <si>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</si>
  <si>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</si>
  <si>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</si>
  <si>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</si>
  <si>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</si>
  <si>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</si>
  <si>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</si>
  <si>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</si>
  <si>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</si>
  <si>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</si>
  <si>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</si>
  <si>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</si>
  <si>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</si>
  <si>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</si>
  <si>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</si>
  <si>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</si>
  <si>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</si>
  <si>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</si>
  <si>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</si>
  <si>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</si>
  <si>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</si>
  <si>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</si>
  <si>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</si>
  <si>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</si>
  <si>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</si>
  <si>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</si>
  <si>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</si>
  <si>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</si>
  <si>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</si>
  <si>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</si>
  <si>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</si>
  <si>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</si>
  <si>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</si>
  <si>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</si>
  <si>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</si>
  <si>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</si>
  <si>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</si>
  <si>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</si>
  <si>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</si>
  <si>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</si>
  <si>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</si>
  <si>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</si>
  <si>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</si>
  <si>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</si>
  <si>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</si>
  <si>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</si>
  <si>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</si>
  <si>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</si>
  <si>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</si>
  <si>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</si>
  <si>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</si>
  <si>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</si>
  <si>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</si>
  <si>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</si>
  <si>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</si>
  <si>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</si>
  <si>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</si>
  <si>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</si>
  <si>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</si>
  <si>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</si>
  <si>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</si>
  <si>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</si>
  <si>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</si>
  <si>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</si>
  <si>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</si>
  <si>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</si>
  <si>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</si>
  <si>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</si>
  <si>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</si>
  <si>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</si>
  <si>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</si>
  <si>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</si>
  <si>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</si>
  <si>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</si>
  <si>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</si>
  <si>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</si>
  <si>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</si>
  <si>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</si>
  <si>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</si>
  <si>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</si>
  <si>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</si>
  <si>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</si>
  <si>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</si>
  <si>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</si>
  <si>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</si>
  <si>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</si>
  <si>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</si>
  <si>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</si>
  <si>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</si>
  <si>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</si>
  <si>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</si>
  <si>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</si>
  <si>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</si>
  <si>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</si>
  <si>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</si>
  <si>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</si>
  <si>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</si>
  <si>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</si>
  <si>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</si>
  <si>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</si>
  <si>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</si>
  <si>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</si>
  <si>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</si>
  <si>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</si>
  <si>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</si>
  <si>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</si>
  <si>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</si>
  <si>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</si>
  <si>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</si>
  <si>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</si>
  <si>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</si>
  <si>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</si>
  <si>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</si>
  <si>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</si>
  <si>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</si>
  <si>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</si>
  <si>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</si>
  <si>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</si>
  <si>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</si>
  <si>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</si>
  <si>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</si>
  <si>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</si>
  <si>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</si>
  <si>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</si>
  <si>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</si>
  <si>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</si>
  <si>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</si>
  <si>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</si>
  <si>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</si>
  <si>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</si>
  <si>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</si>
  <si>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</si>
  <si>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</si>
  <si>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</si>
  <si>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</si>
  <si>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</si>
  <si>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</si>
  <si>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</si>
  <si>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</si>
  <si>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</si>
  <si>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</si>
  <si>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</si>
  <si>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</si>
  <si>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</si>
  <si>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</si>
  <si>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</si>
  <si>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</si>
  <si>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</si>
  <si>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</si>
  <si>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</si>
  <si>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</si>
  <si>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</si>
  <si>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</si>
  <si>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</si>
  <si>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</si>
  <si>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</si>
  <si>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</si>
  <si>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</si>
  <si>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</si>
  <si>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</si>
  <si>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</si>
  <si>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</si>
  <si>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</si>
  <si>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</si>
  <si>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</si>
  <si>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</si>
  <si>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</si>
  <si>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</si>
  <si>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</si>
  <si>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</si>
  <si>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</si>
  <si>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</si>
  <si>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</si>
  <si>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</si>
  <si>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</si>
  <si>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</si>
  <si>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</si>
  <si>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</si>
  <si>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</si>
  <si>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</si>
  <si>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</si>
  <si>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</si>
  <si>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</si>
  <si>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</si>
  <si>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</si>
  <si>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</si>
  <si>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</si>
  <si>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</si>
  <si>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</si>
  <si>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</si>
  <si>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</si>
  <si>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</si>
  <si>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</si>
  <si>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</si>
  <si>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</si>
  <si>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</si>
  <si>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</si>
  <si>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</si>
  <si>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</si>
  <si>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</si>
  <si>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</si>
  <si>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</si>
  <si>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</si>
  <si>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</si>
  <si>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</si>
  <si>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</si>
  <si>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</si>
  <si>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</si>
  <si>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</si>
  <si>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</si>
  <si>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</si>
  <si>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</si>
  <si>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</si>
  <si>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</si>
  <si>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</si>
  <si>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</si>
  <si>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</si>
  <si>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</si>
  <si>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</si>
  <si>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</si>
  <si>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</si>
  <si>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</si>
  <si>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</si>
  <si>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</si>
  <si>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</si>
  <si>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</si>
  <si>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</si>
  <si>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</si>
  <si>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</si>
  <si>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</si>
  <si>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</si>
  <si>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</si>
  <si>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</si>
  <si>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</si>
  <si>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</si>
  <si>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</si>
  <si>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</si>
  <si>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</si>
  <si>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</si>
  <si>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</si>
  <si>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</si>
  <si>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</si>
  <si>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</si>
  <si>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</si>
  <si>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</si>
  <si>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</si>
  <si>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</si>
  <si>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</si>
  <si>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</si>
  <si>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</si>
  <si>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</si>
  <si>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</si>
  <si>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</si>
  <si>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</si>
  <si>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</si>
  <si>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</si>
  <si>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</si>
  <si>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</si>
  <si>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</si>
  <si>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</si>
  <si>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</si>
  <si>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</si>
  <si>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</si>
  <si>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</si>
  <si>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</si>
  <si>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</si>
  <si>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</si>
  <si>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</si>
  <si>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</si>
  <si>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</si>
  <si>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</si>
  <si>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</si>
  <si>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</si>
  <si>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</si>
  <si>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</si>
  <si>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</si>
  <si>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</si>
  <si>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</si>
  <si>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</si>
  <si>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</si>
  <si>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</si>
  <si>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</si>
  <si>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</si>
  <si>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</si>
  <si>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</si>
  <si>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</si>
  <si>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</si>
  <si>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</si>
  <si>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</si>
  <si>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</si>
  <si>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</si>
  <si>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</si>
  <si>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</si>
  <si>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</si>
  <si>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</si>
  <si>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</si>
  <si>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</si>
  <si>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</si>
  <si>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</si>
  <si>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</si>
  <si>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</si>
  <si>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</si>
  <si>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</si>
  <si>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</si>
  <si>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</si>
  <si>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</si>
  <si>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</si>
  <si>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</si>
  <si>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</si>
  <si>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</si>
  <si>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</si>
  <si>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</si>
  <si>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</si>
  <si>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</si>
  <si>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</si>
  <si>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</si>
  <si>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</si>
  <si>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</si>
  <si>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</si>
  <si>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</si>
  <si>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</si>
  <si>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</si>
  <si>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</si>
  <si>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</si>
  <si>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</si>
  <si>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</si>
  <si>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</si>
  <si>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</si>
  <si>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</si>
  <si>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</si>
  <si>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</si>
  <si>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</si>
  <si>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</si>
  <si>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</si>
  <si>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</si>
  <si>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</si>
  <si>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</si>
  <si>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</si>
  <si>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</si>
  <si>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</si>
  <si>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</si>
  <si>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</si>
  <si>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</si>
  <si>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</si>
  <si>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</si>
  <si>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</si>
  <si>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</si>
  <si>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</si>
  <si>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</si>
  <si>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</si>
  <si>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</si>
  <si>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</si>
  <si>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</si>
  <si>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</si>
  <si>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</si>
  <si>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</si>
  <si>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</si>
  <si>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</si>
  <si>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</si>
  <si>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</si>
  <si>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</si>
  <si>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</si>
  <si>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</si>
  <si>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</si>
  <si>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</si>
  <si>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</si>
  <si>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</si>
  <si>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</si>
  <si>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</si>
  <si>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</si>
  <si>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</si>
  <si>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</si>
  <si>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</si>
  <si>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</si>
  <si>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</si>
  <si>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</si>
  <si>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</si>
  <si>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</si>
  <si>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</si>
  <si>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</si>
  <si>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</si>
  <si>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</si>
  <si>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</si>
  <si>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</si>
  <si>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</si>
  <si>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</si>
  <si>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</si>
  <si>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</si>
  <si>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</si>
  <si>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</si>
  <si>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</si>
  <si>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</si>
  <si>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</si>
  <si>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</si>
  <si>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</si>
  <si>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</si>
  <si>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</si>
  <si>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</si>
  <si>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</si>
  <si>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</si>
  <si>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</si>
  <si>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</si>
  <si>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</si>
  <si>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</si>
  <si>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</si>
  <si>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</si>
  <si>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</si>
  <si>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</si>
  <si>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</si>
  <si>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</si>
  <si>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</si>
  <si>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</si>
  <si>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</si>
  <si>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</si>
  <si>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</si>
  <si>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</si>
  <si>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</si>
  <si>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</si>
  <si>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</si>
  <si>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</si>
  <si>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</si>
  <si>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</si>
  <si>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</si>
  <si>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</si>
  <si>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</si>
  <si>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</si>
  <si>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</si>
  <si>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</si>
  <si>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</si>
  <si>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</si>
  <si>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</si>
  <si>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</si>
  <si>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</si>
  <si>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</si>
  <si>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</si>
  <si>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</si>
  <si>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</si>
  <si>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</si>
  <si>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</si>
  <si>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</si>
  <si>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</si>
  <si>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</si>
  <si>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</si>
  <si>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</si>
  <si>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</si>
  <si>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</si>
  <si>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</si>
  <si>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</si>
  <si>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</si>
  <si>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</si>
  <si>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</si>
  <si>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</si>
  <si>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</si>
  <si>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</si>
  <si>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</si>
  <si>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</si>
  <si>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</si>
  <si>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</si>
  <si>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</si>
  <si>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</si>
  <si>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</si>
  <si>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</si>
  <si>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</si>
  <si>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</si>
  <si>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</si>
  <si>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</si>
  <si>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</si>
  <si>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</si>
  <si>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</si>
  <si>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</si>
  <si>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</si>
  <si>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</si>
  <si>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</si>
  <si>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</si>
  <si>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</si>
  <si>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</si>
  <si>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</si>
  <si>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</si>
  <si>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</si>
  <si>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</si>
  <si>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</si>
  <si>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</si>
  <si>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</si>
  <si>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</si>
  <si>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</si>
  <si>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</si>
  <si>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</si>
  <si>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</si>
  <si>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</si>
  <si>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</si>
  <si>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</si>
  <si>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</si>
  <si>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</si>
  <si>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</si>
  <si>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</si>
  <si>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</si>
  <si>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</si>
  <si>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</si>
  <si>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</si>
  <si>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</si>
  <si>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</si>
  <si>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</si>
  <si>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</si>
  <si>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</si>
  <si>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</si>
  <si>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</si>
  <si>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</si>
  <si>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</si>
  <si>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</si>
  <si>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</si>
  <si>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</si>
  <si>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</si>
  <si>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</si>
  <si>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</si>
  <si>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</si>
  <si>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</si>
  <si>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</si>
  <si>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</si>
  <si>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</si>
  <si>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</si>
  <si>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</si>
  <si>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</si>
  <si>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</si>
  <si>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</si>
  <si>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</si>
  <si>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</si>
  <si>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</si>
  <si>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</si>
  <si>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</si>
  <si>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</si>
  <si>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</si>
  <si>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</si>
  <si>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</si>
  <si>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</si>
  <si>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</si>
  <si>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</si>
  <si>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</si>
  <si>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</si>
  <si>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</si>
  <si>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</si>
  <si>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</si>
  <si>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</si>
  <si>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</si>
  <si>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</si>
  <si>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</si>
  <si>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</si>
  <si>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</si>
  <si>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</si>
  <si>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</si>
  <si>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</si>
  <si>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</si>
  <si>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</si>
  <si>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</si>
  <si>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</si>
  <si>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</si>
  <si>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</si>
  <si>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</si>
  <si>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</si>
  <si>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</si>
  <si>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</si>
  <si>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</si>
  <si>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</si>
  <si>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</si>
  <si>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</si>
  <si>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</si>
  <si>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</si>
  <si>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</si>
  <si>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</si>
  <si>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</si>
  <si>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</si>
  <si>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</si>
  <si>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</si>
  <si>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</si>
  <si>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</si>
  <si>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</si>
  <si>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</si>
  <si>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</si>
  <si>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</si>
  <si>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</si>
  <si>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</si>
  <si>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</si>
  <si>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</si>
  <si>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</si>
  <si>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</si>
  <si>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</si>
  <si>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</si>
  <si>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</si>
  <si>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</si>
  <si>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</si>
  <si>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</si>
  <si>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</si>
  <si>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</si>
  <si>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</si>
  <si>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</si>
  <si>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</si>
  <si>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</si>
  <si>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</si>
  <si>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</si>
  <si>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</si>
  <si>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</si>
  <si>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</si>
  <si>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</si>
  <si>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</si>
  <si>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</si>
  <si>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</si>
  <si>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</si>
  <si>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</si>
  <si>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</si>
  <si>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</si>
  <si>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</si>
  <si>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</si>
  <si>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</si>
  <si>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</si>
  <si>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</si>
  <si>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</si>
  <si>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</si>
  <si>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</si>
  <si>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</si>
  <si>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</si>
  <si>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</si>
  <si>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</si>
  <si>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</si>
  <si>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</si>
  <si>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</si>
  <si>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</si>
  <si>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</si>
  <si>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</si>
  <si>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</si>
  <si>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</si>
  <si>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</si>
  <si>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</si>
  <si>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</si>
  <si>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</si>
  <si>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</si>
  <si>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</si>
  <si>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</si>
  <si>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</si>
  <si>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</si>
  <si>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</si>
  <si>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</si>
  <si>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</si>
  <si>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</si>
  <si>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</si>
  <si>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</si>
  <si>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</si>
  <si>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</si>
  <si>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</si>
  <si>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</si>
  <si>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</si>
  <si>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</si>
  <si>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</si>
  <si>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</si>
  <si>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</si>
  <si>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</si>
  <si>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</si>
  <si>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</si>
  <si>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</si>
  <si>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</si>
  <si>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</si>
  <si>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</si>
  <si>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</si>
  <si>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</si>
  <si>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</si>
  <si>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</si>
  <si>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</si>
  <si>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</si>
  <si>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</si>
  <si>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</si>
  <si>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</si>
  <si>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</si>
  <si>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</si>
  <si>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</si>
  <si>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</si>
  <si>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</si>
  <si>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</si>
  <si>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</si>
  <si>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</si>
  <si>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</si>
  <si>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</si>
  <si>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</si>
  <si>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</si>
  <si>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</si>
  <si>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</si>
  <si>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</si>
  <si>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</si>
  <si>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</si>
  <si>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</si>
  <si>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</si>
  <si>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</si>
  <si>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</si>
  <si>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</si>
  <si>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</si>
  <si>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</si>
  <si>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</si>
  <si>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</si>
  <si>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</si>
  <si>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</si>
  <si>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</si>
  <si>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</si>
  <si>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</si>
  <si>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</si>
  <si>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</si>
  <si>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</si>
  <si>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</si>
  <si>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</si>
  <si>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</si>
  <si>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</si>
  <si>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</si>
  <si>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</si>
  <si>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</si>
  <si>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</si>
  <si>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</si>
  <si>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</si>
  <si>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</si>
  <si>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</si>
  <si>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</si>
  <si>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</si>
  <si>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</si>
  <si>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</si>
  <si>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</si>
  <si>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</si>
  <si>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</si>
  <si>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</si>
  <si>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</si>
  <si>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</si>
  <si>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</si>
  <si>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</si>
  <si>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</si>
  <si>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</si>
  <si>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</si>
  <si>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</si>
  <si>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</si>
  <si>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</si>
  <si>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</si>
  <si>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</si>
  <si>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</si>
  <si>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</si>
  <si>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</si>
  <si>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</si>
  <si>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</si>
  <si>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</si>
  <si>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</si>
  <si>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</si>
  <si>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</si>
  <si>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</si>
  <si>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</si>
  <si>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</si>
  <si>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</si>
  <si>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</si>
  <si>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</si>
  <si>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</si>
  <si>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</si>
  <si>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</si>
  <si>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</si>
  <si>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</si>
  <si>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</si>
  <si>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</si>
  <si>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</si>
  <si>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</si>
  <si>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</si>
  <si>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</si>
  <si>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</si>
  <si>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</si>
  <si>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</si>
  <si>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</si>
  <si>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</si>
  <si>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</si>
  <si>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</si>
  <si>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</si>
  <si>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</si>
  <si>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</si>
  <si>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</si>
  <si>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</si>
  <si>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</si>
  <si>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</si>
  <si>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</si>
  <si>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</si>
  <si>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</si>
  <si>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</si>
  <si>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</si>
  <si>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</si>
  <si>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</si>
  <si>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</si>
  <si>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</si>
  <si>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</si>
  <si>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</si>
  <si>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</si>
  <si>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</si>
  <si>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</si>
  <si>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</si>
  <si>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</si>
  <si>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</si>
  <si>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</si>
  <si>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</si>
  <si>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</si>
  <si>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</si>
  <si>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</si>
  <si>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</si>
  <si>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</si>
  <si>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</si>
  <si>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</si>
  <si>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</si>
  <si>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</si>
  <si>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</si>
  <si>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</si>
  <si>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</si>
  <si>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</si>
  <si>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</si>
  <si>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</si>
  <si>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</si>
  <si>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</si>
  <si>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</si>
  <si>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</si>
  <si>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</si>
  <si>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</si>
  <si>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</si>
  <si>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</si>
  <si>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</si>
  <si>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</si>
  <si>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</si>
  <si>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</si>
  <si>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</si>
  <si>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</si>
  <si>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</si>
  <si>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</si>
  <si>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</si>
  <si>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</si>
  <si>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</si>
  <si>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</si>
  <si>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</si>
  <si>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</si>
  <si>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</si>
  <si>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</si>
  <si>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</si>
  <si>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</si>
  <si>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</si>
  <si>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</si>
  <si>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</si>
  <si>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</si>
  <si>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</si>
  <si>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</si>
  <si>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</si>
  <si>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</si>
  <si>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</si>
  <si>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</si>
  <si>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</si>
  <si>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</si>
  <si>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</si>
  <si>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</si>
  <si>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</si>
  <si>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</si>
  <si>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</si>
  <si>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</si>
  <si>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</si>
  <si>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</si>
  <si>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</si>
  <si>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</si>
  <si>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</si>
  <si>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</si>
  <si>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</si>
  <si>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</si>
  <si>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</si>
  <si>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</si>
  <si>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</si>
  <si>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</si>
  <si>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</si>
  <si>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</si>
  <si>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</si>
  <si>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</si>
  <si>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</si>
  <si>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</si>
  <si>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</si>
  <si>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</si>
  <si>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</si>
  <si>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</si>
  <si>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</si>
  <si>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</si>
  <si>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</si>
  <si>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</si>
  <si>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</si>
  <si>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</si>
  <si>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</si>
  <si>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</si>
  <si>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</si>
  <si>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</si>
  <si>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</si>
  <si>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</si>
  <si>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</si>
  <si>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</si>
  <si>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</si>
  <si>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</si>
  <si>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</si>
  <si>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</si>
  <si>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</si>
  <si>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</si>
  <si>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</si>
  <si>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</si>
  <si>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</si>
  <si>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</si>
  <si>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</si>
  <si>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</si>
  <si>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</si>
  <si>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</si>
  <si>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</si>
  <si>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</si>
  <si>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</si>
  <si>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</si>
  <si>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</si>
  <si>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</si>
  <si>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</si>
  <si>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</si>
  <si>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</si>
  <si>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</si>
  <si>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</si>
  <si>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</si>
  <si>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</si>
  <si>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</si>
  <si>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</si>
  <si>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</si>
  <si>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</si>
  <si>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</si>
  <si>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</si>
  <si>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</si>
  <si>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</si>
  <si>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</si>
  <si>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</si>
  <si>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</si>
  <si>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</si>
  <si>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</si>
  <si>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</si>
  <si>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</si>
  <si>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</si>
  <si>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</si>
  <si>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</si>
  <si>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</si>
  <si>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</si>
  <si>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</si>
  <si>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</si>
  <si>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</si>
  <si>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</si>
  <si>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</si>
  <si>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</si>
  <si>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</si>
  <si>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</si>
  <si>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</si>
  <si>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</si>
  <si>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</si>
  <si>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</si>
  <si>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</si>
  <si>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</si>
  <si>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</si>
  <si>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</si>
  <si>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</si>
  <si>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</si>
  <si>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</si>
  <si>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</si>
  <si>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</si>
  <si>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</si>
  <si>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</si>
  <si>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</si>
  <si>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</si>
  <si>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</si>
  <si>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</si>
  <si>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</si>
  <si>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</si>
  <si>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</si>
  <si>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</si>
  <si>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</si>
  <si>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</si>
  <si>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</si>
  <si>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</si>
  <si>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</si>
  <si>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</si>
  <si>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</si>
  <si>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</si>
  <si>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</si>
  <si>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</si>
  <si>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</si>
  <si>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</si>
  <si>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</si>
  <si>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</si>
  <si>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</si>
  <si>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</si>
  <si>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</si>
  <si>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</si>
  <si>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</si>
  <si>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</si>
  <si>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</si>
  <si>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</si>
  <si>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</si>
  <si>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</si>
  <si>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</si>
  <si>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</si>
  <si>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</si>
  <si>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</si>
  <si>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</si>
  <si>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</si>
  <si>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</si>
  <si>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</si>
  <si>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</si>
  <si>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</si>
  <si>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</si>
  <si>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</si>
  <si>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</si>
  <si>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</si>
  <si>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</si>
  <si>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</si>
  <si>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</si>
  <si>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</si>
  <si>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</si>
  <si>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</si>
  <si>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</si>
  <si>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</si>
  <si>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</si>
  <si>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</si>
  <si>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</si>
  <si>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</si>
  <si>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</si>
  <si>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</si>
  <si>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</si>
  <si>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</si>
  <si>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</si>
  <si>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</si>
  <si>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</si>
  <si>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</si>
  <si>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</si>
  <si>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</si>
  <si>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</si>
  <si>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</si>
  <si>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</si>
  <si>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</si>
  <si>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</si>
  <si>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</si>
  <si>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</si>
  <si>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</si>
  <si>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</si>
  <si>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</si>
  <si>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</si>
  <si>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</si>
  <si>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</si>
  <si>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</si>
  <si>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</si>
  <si>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</si>
  <si>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</si>
  <si>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</si>
  <si>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</si>
  <si>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</si>
  <si>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</si>
  <si>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</si>
  <si>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</si>
  <si>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</si>
  <si>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</si>
  <si>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</si>
  <si>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</si>
  <si>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</si>
  <si>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</si>
  <si>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</si>
  <si>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</si>
  <si>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</si>
  <si>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</si>
  <si>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</si>
  <si>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</si>
  <si>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</si>
  <si>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</si>
  <si>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</si>
  <si>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</si>
  <si>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</si>
  <si>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</si>
  <si>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</si>
  <si>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</si>
  <si>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</si>
  <si>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</si>
  <si>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</si>
  <si>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</si>
  <si>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</si>
  <si>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</si>
  <si>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</si>
  <si>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</si>
  <si>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</si>
  <si>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</si>
  <si>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</si>
  <si>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</si>
  <si>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</si>
  <si>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</si>
  <si>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</si>
  <si>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</si>
  <si>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</si>
  <si>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</si>
  <si>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</si>
  <si>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</si>
  <si>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</si>
  <si>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</si>
  <si>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</si>
  <si>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</si>
  <si>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</si>
  <si>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</si>
  <si>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</si>
  <si>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</si>
  <si>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</si>
  <si>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</si>
  <si>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</si>
  <si>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</si>
  <si>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</si>
  <si>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</si>
  <si>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</si>
  <si>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</si>
  <si>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</si>
  <si>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</si>
  <si>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</si>
  <si>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</si>
  <si>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</si>
  <si>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</si>
  <si>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</si>
  <si>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</si>
  <si>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</si>
  <si>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</si>
  <si>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</si>
  <si>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</si>
  <si>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</si>
  <si>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</si>
  <si>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</si>
  <si>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</si>
  <si>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</si>
  <si>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</si>
  <si>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</si>
  <si>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</si>
  <si>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</si>
  <si>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</si>
  <si>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</si>
  <si>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</si>
  <si>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</si>
  <si>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</si>
  <si>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</si>
  <si>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</si>
  <si>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</si>
  <si>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</si>
  <si>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</si>
  <si>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</si>
  <si>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</si>
  <si>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</si>
  <si>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</si>
  <si>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</si>
  <si>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</si>
  <si>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</si>
  <si>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</si>
  <si>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</si>
  <si>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</si>
  <si>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</si>
  <si>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</si>
  <si>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</si>
  <si>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</si>
  <si>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</si>
  <si>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</si>
  <si>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</si>
  <si>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</si>
  <si>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</si>
  <si>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</si>
  <si>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</si>
  <si>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</si>
  <si>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</si>
  <si>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</si>
  <si>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</si>
  <si>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</si>
  <si>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</si>
  <si>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</si>
  <si>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</si>
  <si>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</si>
  <si>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</si>
  <si>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</si>
  <si>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</si>
  <si>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</si>
  <si>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</si>
  <si>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</si>
  <si>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</si>
  <si>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</si>
  <si>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</si>
  <si>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</si>
  <si>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</si>
  <si>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</si>
  <si>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</si>
  <si>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</si>
  <si>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</si>
  <si>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</si>
  <si>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</si>
  <si>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</si>
  <si>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</si>
  <si>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</si>
  <si>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</si>
  <si>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</si>
  <si>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</si>
  <si>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</si>
  <si>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</si>
  <si>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</si>
  <si>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</si>
  <si>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</si>
  <si>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</si>
  <si>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</si>
  <si>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</si>
  <si>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</si>
  <si>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</si>
  <si>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</si>
  <si>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</si>
  <si>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</si>
  <si>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</si>
  <si>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</si>
  <si>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</si>
  <si>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</si>
  <si>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</si>
  <si>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</si>
  <si>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</si>
  <si>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</si>
  <si>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</si>
  <si>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</si>
  <si>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</si>
  <si>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</si>
  <si>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</si>
  <si>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</si>
  <si>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</si>
  <si>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</si>
  <si>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</si>
  <si>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</si>
  <si>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</si>
  <si>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</si>
  <si>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</si>
  <si>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</si>
  <si>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</si>
  <si>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</si>
  <si>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</si>
  <si>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</si>
  <si>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</si>
  <si>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</si>
  <si>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</si>
  <si>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</si>
  <si>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</si>
  <si>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</si>
  <si>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</si>
  <si>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</si>
  <si>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</si>
  <si>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</si>
  <si>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</si>
  <si>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</si>
  <si>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</si>
  <si>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</si>
  <si>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</si>
  <si>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</si>
  <si>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</si>
  <si>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</si>
  <si>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</si>
  <si>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</si>
  <si>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</si>
  <si>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</si>
  <si>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</si>
  <si>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</si>
  <si>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</si>
  <si>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</si>
  <si>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</si>
  <si>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</si>
  <si>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</si>
  <si>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</si>
  <si>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</si>
  <si>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</si>
  <si>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</si>
  <si>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</si>
  <si>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</si>
  <si>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</si>
  <si>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</si>
  <si>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</si>
  <si>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</si>
  <si>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</si>
  <si>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</si>
  <si>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</si>
  <si>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</si>
  <si>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</si>
  <si>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</si>
  <si>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</si>
  <si>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</si>
  <si>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</si>
  <si>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</si>
  <si>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</si>
  <si>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</si>
  <si>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</si>
  <si>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</si>
  <si>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</si>
  <si>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</si>
  <si>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</si>
  <si>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</si>
  <si>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</si>
  <si>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</si>
  <si>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</si>
  <si>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</si>
  <si>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</si>
  <si>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</si>
  <si>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</si>
  <si>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</si>
  <si>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</si>
  <si>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</si>
  <si>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</si>
  <si>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</si>
  <si>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</si>
  <si>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</si>
  <si>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</si>
  <si>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</si>
  <si>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</si>
  <si>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</si>
  <si>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</si>
  <si>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</si>
  <si>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</si>
  <si>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</si>
  <si>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</si>
  <si>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</si>
  <si>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</si>
  <si>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</si>
  <si>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</si>
  <si>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</si>
  <si>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</si>
  <si>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</si>
  <si>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</si>
  <si>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</si>
  <si>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</si>
  <si>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</si>
  <si>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</si>
  <si>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</si>
  <si>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</si>
  <si>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</si>
  <si>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</si>
  <si>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</si>
  <si>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</si>
  <si>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</si>
  <si>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</si>
  <si>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</si>
  <si>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</si>
  <si>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</si>
  <si>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</si>
  <si>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</si>
  <si>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</si>
  <si>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</si>
  <si>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</si>
  <si>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</si>
  <si>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</si>
  <si>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</si>
  <si>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</si>
  <si>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</si>
  <si>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</si>
  <si>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</si>
  <si>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</si>
  <si>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</si>
  <si>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</si>
  <si>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</si>
  <si>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</si>
  <si>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</si>
  <si>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</si>
  <si>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</si>
  <si>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</si>
  <si>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</si>
  <si>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</si>
  <si>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</si>
  <si>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</si>
  <si>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</si>
  <si>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</si>
  <si>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</si>
  <si>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</si>
  <si>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</si>
  <si>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</si>
  <si>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</si>
  <si>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</si>
  <si>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</si>
  <si>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</si>
  <si>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</si>
  <si>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</si>
  <si>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</si>
  <si>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</si>
  <si>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</si>
  <si>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</si>
  <si>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</si>
  <si>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</si>
  <si>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</si>
  <si>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</si>
  <si>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</si>
  <si>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</si>
  <si>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</si>
  <si>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</si>
  <si>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</si>
  <si>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</si>
  <si>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</si>
  <si>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</si>
  <si>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</si>
  <si>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</si>
  <si>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</si>
  <si>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</si>
  <si>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</si>
  <si>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</si>
  <si>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</si>
  <si>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</si>
  <si>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</si>
  <si>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</si>
  <si>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</si>
  <si>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</si>
  <si>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</si>
  <si>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</si>
  <si>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</si>
  <si>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</si>
  <si>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</si>
  <si>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</si>
  <si>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</si>
  <si>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</si>
  <si>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</si>
  <si>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</si>
  <si>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</si>
  <si>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</si>
  <si>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</si>
  <si>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</si>
  <si>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</si>
  <si>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</si>
  <si>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</si>
  <si>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</si>
  <si>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</si>
  <si>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</si>
  <si>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</si>
  <si>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</si>
  <si>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</si>
  <si>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</si>
  <si>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</si>
  <si>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</si>
  <si>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</si>
  <si>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</si>
  <si>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</si>
  <si>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</si>
  <si>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</si>
  <si>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</si>
  <si>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</si>
  <si>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</si>
  <si>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</si>
  <si>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</si>
  <si>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</si>
  <si>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</si>
  <si>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</si>
  <si>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</si>
  <si>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</si>
  <si>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</si>
  <si>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</si>
  <si>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</si>
  <si>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</si>
  <si>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</si>
  <si>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</si>
  <si>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</si>
  <si>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</si>
  <si>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</si>
  <si>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</si>
  <si>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</si>
  <si>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</si>
  <si>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</si>
  <si>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</si>
  <si>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</si>
  <si>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</si>
  <si>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</si>
  <si>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</si>
  <si>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</si>
  <si>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</si>
  <si>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</si>
  <si>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</si>
  <si>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</si>
  <si>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</si>
  <si>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</si>
  <si>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</si>
  <si>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</si>
  <si>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</si>
  <si>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</si>
  <si>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</si>
  <si>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</si>
  <si>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</si>
  <si>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</si>
  <si>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</si>
  <si>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</si>
  <si>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</si>
  <si>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</si>
  <si>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</si>
  <si>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</si>
  <si>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1400-1450</t>
  </si>
  <si>
    <t>1030-1070</t>
  </si>
  <si>
    <t>1080-1120</t>
  </si>
  <si>
    <t>Part Profit of Rs.40/-</t>
  </si>
  <si>
    <t>440-450</t>
  </si>
  <si>
    <t xml:space="preserve">CUMMINSIND </t>
  </si>
  <si>
    <t>Net Gain / Loss  %</t>
  </si>
  <si>
    <t>All charges</t>
  </si>
  <si>
    <t>80-84</t>
  </si>
  <si>
    <t>17000-17060</t>
  </si>
  <si>
    <t>18500-19000</t>
  </si>
  <si>
    <t>244-249</t>
  </si>
  <si>
    <t>*</t>
  </si>
  <si>
    <t>Loss of Rs.4.25/-</t>
  </si>
  <si>
    <t>575-580</t>
  </si>
  <si>
    <t>Buy&lt;&gt;</t>
  </si>
  <si>
    <t>Part Profit of Rs.48/-</t>
  </si>
  <si>
    <t>670-675</t>
  </si>
  <si>
    <t>AMBUJACEM AUG FUT</t>
  </si>
  <si>
    <t xml:space="preserve"> ITC 210 CE AUG</t>
  </si>
  <si>
    <t>Loss of Rs.1.25/-</t>
  </si>
  <si>
    <t>-4.25</t>
  </si>
  <si>
    <t>730-735</t>
  </si>
  <si>
    <t>Profit of Rs.12/-</t>
  </si>
  <si>
    <t xml:space="preserve">TCS </t>
  </si>
  <si>
    <t>1050-1060</t>
  </si>
  <si>
    <t>580-600</t>
  </si>
  <si>
    <t xml:space="preserve">Retail Research Technical Calls &amp; Fundamental Performance Report for the month of Aug-2020 </t>
  </si>
  <si>
    <t>4600-4650</t>
  </si>
  <si>
    <t>Profit of Rs.16.5/-</t>
  </si>
  <si>
    <t>Profit of Rs.16/-</t>
  </si>
  <si>
    <t>Profit of Rs.33/-</t>
  </si>
  <si>
    <t>Profit of Rs.52/-</t>
  </si>
  <si>
    <t>520-530</t>
  </si>
  <si>
    <t>2197-2203</t>
  </si>
  <si>
    <t>MARUTI 6000 PE AUG</t>
  </si>
  <si>
    <t>68-72</t>
  </si>
  <si>
    <t>5-6.0</t>
  </si>
  <si>
    <t>150-170</t>
  </si>
  <si>
    <t>Profit of Rs.5/-</t>
  </si>
  <si>
    <t>Profit of Rs.17/-</t>
  </si>
  <si>
    <t>385-380</t>
  </si>
  <si>
    <t>Profit of Rs.9.5/-</t>
  </si>
  <si>
    <t>Loss of Rs.11/-</t>
  </si>
  <si>
    <t>Profit of Rs.24/-</t>
  </si>
  <si>
    <t>AMFL</t>
  </si>
  <si>
    <t>Profit of Rs.13/-</t>
  </si>
  <si>
    <t>Profit of Rs.105/-</t>
  </si>
  <si>
    <t>Profit of Rs.14/-</t>
  </si>
  <si>
    <t>Profit of Rs.32/-</t>
  </si>
  <si>
    <t>Part Profit of Rs.24/-</t>
  </si>
  <si>
    <t>1000-1010</t>
  </si>
  <si>
    <t>1780-1800</t>
  </si>
  <si>
    <t>1950-2000</t>
  </si>
  <si>
    <t>3960-3990</t>
  </si>
  <si>
    <t>4400-4500</t>
  </si>
  <si>
    <t>1050-1070</t>
  </si>
  <si>
    <t>4800-4900</t>
  </si>
  <si>
    <t>Buy{}</t>
  </si>
  <si>
    <t>Profit of Rs.0.70/-</t>
  </si>
  <si>
    <t>Profit of Rs.130/-</t>
  </si>
  <si>
    <t>Loss of Rs.14/-</t>
  </si>
  <si>
    <t>NIFTY 11300 PE 27 AUG</t>
  </si>
  <si>
    <t>160-165</t>
  </si>
  <si>
    <t>93-97</t>
  </si>
  <si>
    <t>HEROMOTOCO AUG FUT</t>
  </si>
  <si>
    <t>2800-2810</t>
  </si>
  <si>
    <t>ALEXANDER</t>
  </si>
  <si>
    <t>KAHAR NIKLESH KANAIYABHAI</t>
  </si>
  <si>
    <t>1400-1420</t>
  </si>
  <si>
    <t>253-254</t>
  </si>
  <si>
    <t>265-270</t>
  </si>
  <si>
    <t>2250-2260</t>
  </si>
  <si>
    <t>Profit of Rs.20/-</t>
  </si>
  <si>
    <t>Profit of Rs.25.5/-</t>
  </si>
  <si>
    <t>Profit of Rs.54/-</t>
  </si>
  <si>
    <t>555-560</t>
  </si>
  <si>
    <t>395-397</t>
  </si>
  <si>
    <t>415-420</t>
  </si>
  <si>
    <t>Profit of Rs.13.5/-</t>
  </si>
  <si>
    <t>Profit of Rs.23.5/-</t>
  </si>
  <si>
    <t>NIFTY 11100 PE 27 AUG</t>
  </si>
  <si>
    <t>NIFTY 11300 PE 13-AUG</t>
  </si>
  <si>
    <t>Profit of Rs.14.5/-</t>
  </si>
  <si>
    <t>Part Profit of Rs.38/-</t>
  </si>
  <si>
    <t>1200-1206</t>
  </si>
  <si>
    <t>1300-1320</t>
  </si>
  <si>
    <t>A</t>
  </si>
  <si>
    <t>Profit of Rs.11.5/-</t>
  </si>
  <si>
    <t>ALPHA LEON ENTERPRISES LLP</t>
  </si>
  <si>
    <t>IISL</t>
  </si>
  <si>
    <t>SEEMA RAMAKANT PARASRAMPURIA</t>
  </si>
  <si>
    <t>VMV</t>
  </si>
  <si>
    <t>DEVISANJAYBHANDARI</t>
  </si>
  <si>
    <t>HEM SECURITIES LIMITED</t>
  </si>
  <si>
    <t>Ashok Leyland Ltd.</t>
  </si>
  <si>
    <t>HRTI PRIVATE LIMITED</t>
  </si>
  <si>
    <t>SATIN-RE</t>
  </si>
  <si>
    <t>Satin Creditcare RE</t>
  </si>
  <si>
    <t>TRISHASHNA HOLDINGS &amp; INVESTMENTS PRIVATE LIMITED</t>
  </si>
  <si>
    <t>GRAVITON RESEARCH CAPITAL LLP</t>
  </si>
  <si>
    <t>HEM FINLESE PVT LTD INVESTMENT A/C</t>
  </si>
  <si>
    <t>EARC TRUST SC 30</t>
  </si>
  <si>
    <t>Profit of Rs.8.5/-</t>
  </si>
  <si>
    <t>Loss of Rs.27/-</t>
  </si>
  <si>
    <t>405-410</t>
  </si>
  <si>
    <t>Profit of Rs.7/-</t>
  </si>
  <si>
    <t>2900-2950</t>
  </si>
  <si>
    <t>Profit of Rs.50/-</t>
  </si>
  <si>
    <t>410-400</t>
  </si>
  <si>
    <t>NIFTY 11300 PE 20-AUG</t>
  </si>
  <si>
    <t>Profit of Rs.31/-</t>
  </si>
  <si>
    <t xml:space="preserve">NIFTY AUG FUT </t>
  </si>
  <si>
    <t>Profit of Rs.90/-</t>
  </si>
  <si>
    <t>374-378</t>
  </si>
  <si>
    <t>420-430</t>
  </si>
  <si>
    <t>197.5-198.5</t>
  </si>
  <si>
    <t>218-220</t>
  </si>
  <si>
    <t>410-415</t>
  </si>
  <si>
    <t>370-360</t>
  </si>
  <si>
    <t>2780-2800</t>
  </si>
  <si>
    <t>2650-2600</t>
  </si>
  <si>
    <t>TAPAS KUMAR SINGHA</t>
  </si>
  <si>
    <t>ARROWLINE DISTRIBUTORS PRIVATE LIMITED</t>
  </si>
  <si>
    <t>SAHADEVSINGHROWA</t>
  </si>
  <si>
    <t>ASHNI</t>
  </si>
  <si>
    <t>SHAH HARSHUL KUMARPAL</t>
  </si>
  <si>
    <t>KKR INDIA FINANCIAL SERVICES LIMITED</t>
  </si>
  <si>
    <t>BELLWETHER CAPITAL PRIVATE LIMITED</t>
  </si>
  <si>
    <t>NAVEEN GUPTA</t>
  </si>
  <si>
    <t>JETKINGQ</t>
  </si>
  <si>
    <t>AMIT KAUSHAL</t>
  </si>
  <si>
    <t>DIPAK KANAYALAL SHAH</t>
  </si>
  <si>
    <t>TRIVIKRAM BAIGRA</t>
  </si>
  <si>
    <t>KAPILRAJ</t>
  </si>
  <si>
    <t>BHAMINI KAMAL PAREKH</t>
  </si>
  <si>
    <t>A F ENTERPRISES LIMITED .</t>
  </si>
  <si>
    <t>MEGRISOFT</t>
  </si>
  <si>
    <t>MOHNESH KOHLI</t>
  </si>
  <si>
    <t>KOMAL SHARMA</t>
  </si>
  <si>
    <t>PTCIL</t>
  </si>
  <si>
    <t>MONA RUSSELL MEHTA</t>
  </si>
  <si>
    <t>PANKAJ PRASOON AND (HUF)</t>
  </si>
  <si>
    <t>PRAGATI INDIA FUND LIMITED</t>
  </si>
  <si>
    <t>ISRAR ALI KHAN</t>
  </si>
  <si>
    <t>VIKAS VIJAYKUMAR KHEMANI</t>
  </si>
  <si>
    <t>PORINJUV VELIYATH</t>
  </si>
  <si>
    <t>RIBATEX</t>
  </si>
  <si>
    <t>SEEMA</t>
  </si>
  <si>
    <t>ROJL</t>
  </si>
  <si>
    <t>PARTH MANGALDAS SHAH</t>
  </si>
  <si>
    <t>ROXY</t>
  </si>
  <si>
    <t>VEENA RANJITH</t>
  </si>
  <si>
    <t>EQUILINK CAPITAL MANAGEMENT SERVICES LIMITED</t>
  </si>
  <si>
    <t>TARINI</t>
  </si>
  <si>
    <t>PATALIPUTRA INTERNATIONAL LIMITED</t>
  </si>
  <si>
    <t>GLOBE CAPITAL MARKET LIMITED</t>
  </si>
  <si>
    <t>TITANBIO</t>
  </si>
  <si>
    <t>WHITE DIAMAND ENTERPRISES PRIVATE LIMITED</t>
  </si>
  <si>
    <t>VANDANA</t>
  </si>
  <si>
    <t>ARPITA BAHETI</t>
  </si>
  <si>
    <t>NISHIL SURENDRABHAI MARFATIA</t>
  </si>
  <si>
    <t>VISIONCO</t>
  </si>
  <si>
    <t>MORRIES TRADING PRIVATE LIMITED</t>
  </si>
  <si>
    <t>AURDIS</t>
  </si>
  <si>
    <t>Aurangabad Distillery Ltd</t>
  </si>
  <si>
    <t>Bharat Bijlee Ltd</t>
  </si>
  <si>
    <t>N.K.SECURITIES</t>
  </si>
  <si>
    <t>CG Power &amp; Ind. Sol. Ltd.</t>
  </si>
  <si>
    <t>CHETAN RASIKLAL SHAH</t>
  </si>
  <si>
    <t>DRL</t>
  </si>
  <si>
    <t>Dhanuka Realty Limited</t>
  </si>
  <si>
    <t>HeidelbergCement (I) Ltd</t>
  </si>
  <si>
    <t>PLUTUS WEALTH MANAGEMENT LLP</t>
  </si>
  <si>
    <t>INDIGRID</t>
  </si>
  <si>
    <t>India Grid Trust</t>
  </si>
  <si>
    <t>DANSKE INVEST INDIA FUND</t>
  </si>
  <si>
    <t>PRAGYA EQUITIES PVT LTD</t>
  </si>
  <si>
    <t>SOCIETE GENERALE</t>
  </si>
  <si>
    <t>MORGAN STANLEY ASIA SINGAPORE PTE</t>
  </si>
  <si>
    <t>LARSEN &amp; TOUBRO LIMITED</t>
  </si>
  <si>
    <t>PROFITEX SHARES &amp; SECURITIES PRIVATE LIMITED</t>
  </si>
  <si>
    <t>Royal Orchid Hotels Limit</t>
  </si>
  <si>
    <t>SMC REAL ESTATE ADVISORS PRIVATE LIMITED</t>
  </si>
  <si>
    <t>L&amp;T FINANCE LIMITED</t>
  </si>
  <si>
    <t>KKR INDIA DEBT OPPORTUNITIES FUND II</t>
  </si>
  <si>
    <t>VISTRA ITCL INDIA LIMITED</t>
  </si>
  <si>
    <t>Electrotherm (India) Ltd</t>
  </si>
  <si>
    <t>STERLITE POWER GRID VENTURES LIMITED</t>
  </si>
  <si>
    <t>Man Industries (I) Ltd</t>
  </si>
  <si>
    <t>ADESH VENTURES LLP</t>
  </si>
  <si>
    <t>UTI MUTUAL FUND - BANKING SECTOR FUND (UT163)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</si>
</sst>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6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47" fillId="58" borderId="37" xfId="0" applyFont="1" applyFill="1" applyBorder="1" applyAlignment="1">
      <alignment horizontal="center" vertical="top"/>
    </xf>
    <xf numFmtId="0" fontId="6" fillId="58" borderId="37" xfId="0" applyFont="1" applyFill="1" applyBorder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0" fontId="0" fillId="0" borderId="37" xfId="0" applyFont="1" applyBorder="1"/>
    <xf numFmtId="164" fontId="0" fillId="49" borderId="37" xfId="0" applyNumberForma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0" fillId="60" borderId="37" xfId="0" applyFill="1" applyBorder="1"/>
    <xf numFmtId="0" fontId="47" fillId="60" borderId="37" xfId="0" applyFont="1" applyFill="1" applyBorder="1" applyAlignment="1">
      <alignment horizontal="center"/>
    </xf>
    <xf numFmtId="0" fontId="0" fillId="49" borderId="37" xfId="0" applyNumberFormat="1" applyFill="1" applyBorder="1" applyAlignment="1">
      <alignment horizontal="center" vertical="center"/>
    </xf>
    <xf numFmtId="43" fontId="6" fillId="49" borderId="37" xfId="160" applyFont="1" applyFill="1" applyBorder="1"/>
    <xf numFmtId="43" fontId="8" fillId="49" borderId="37" xfId="160" applyFont="1" applyFill="1" applyBorder="1" applyAlignment="1">
      <alignment horizontal="left" vertical="center"/>
    </xf>
    <xf numFmtId="43" fontId="47" fillId="49" borderId="37" xfId="160" applyFont="1" applyFill="1" applyBorder="1" applyAlignment="1">
      <alignment horizontal="center" vertical="top"/>
    </xf>
    <xf numFmtId="0" fontId="0" fillId="49" borderId="37" xfId="0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top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0" fillId="58" borderId="37" xfId="0" applyFont="1" applyFill="1" applyBorder="1" applyAlignment="1">
      <alignment horizontal="center" vertical="center"/>
    </xf>
    <xf numFmtId="169" fontId="8" fillId="58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0" fillId="2" borderId="5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38" xfId="0" applyNumberForma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44060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J14" sqref="J1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44060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3" t="s">
        <v>16</v>
      </c>
      <c r="B9" s="545" t="s">
        <v>17</v>
      </c>
      <c r="C9" s="545" t="s">
        <v>18</v>
      </c>
      <c r="D9" s="274" t="s">
        <v>19</v>
      </c>
      <c r="E9" s="274" t="s">
        <v>20</v>
      </c>
      <c r="F9" s="540" t="s">
        <v>21</v>
      </c>
      <c r="G9" s="541"/>
      <c r="H9" s="542"/>
      <c r="I9" s="540" t="s">
        <v>22</v>
      </c>
      <c r="J9" s="541"/>
      <c r="K9" s="542"/>
      <c r="L9" s="274"/>
      <c r="M9" s="281"/>
      <c r="N9" s="281"/>
      <c r="O9" s="281"/>
    </row>
    <row r="10" spans="1:15" ht="59.25" customHeight="1">
      <c r="A10" s="544"/>
      <c r="B10" s="546" t="s">
        <v>17</v>
      </c>
      <c r="C10" s="54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0" t="s">
        <v>34</v>
      </c>
      <c r="C11" s="277" t="s">
        <v>35</v>
      </c>
      <c r="D11" s="303">
        <v>21668.799999999999</v>
      </c>
      <c r="E11" s="303">
        <v>21807.600000000002</v>
      </c>
      <c r="F11" s="315">
        <v>21297.200000000004</v>
      </c>
      <c r="G11" s="315">
        <v>20925.600000000002</v>
      </c>
      <c r="H11" s="315">
        <v>20415.200000000004</v>
      </c>
      <c r="I11" s="315">
        <v>22179.200000000004</v>
      </c>
      <c r="J11" s="315">
        <v>22689.600000000006</v>
      </c>
      <c r="K11" s="315">
        <v>23061.200000000004</v>
      </c>
      <c r="L11" s="302">
        <v>22318</v>
      </c>
      <c r="M11" s="302">
        <v>21436</v>
      </c>
      <c r="N11" s="319">
        <v>1613275</v>
      </c>
      <c r="O11" s="320">
        <v>4.1629003099173556E-2</v>
      </c>
    </row>
    <row r="12" spans="1:15" ht="15">
      <c r="A12" s="277">
        <v>2</v>
      </c>
      <c r="B12" s="390" t="s">
        <v>34</v>
      </c>
      <c r="C12" s="277" t="s">
        <v>36</v>
      </c>
      <c r="D12" s="316">
        <v>11186.7</v>
      </c>
      <c r="E12" s="316">
        <v>11231.800000000001</v>
      </c>
      <c r="F12" s="317">
        <v>11065.900000000001</v>
      </c>
      <c r="G12" s="317">
        <v>10945.1</v>
      </c>
      <c r="H12" s="317">
        <v>10779.2</v>
      </c>
      <c r="I12" s="317">
        <v>11352.600000000002</v>
      </c>
      <c r="J12" s="317">
        <v>11518.5</v>
      </c>
      <c r="K12" s="317">
        <v>11639.300000000003</v>
      </c>
      <c r="L12" s="304">
        <v>11397.7</v>
      </c>
      <c r="M12" s="304">
        <v>11111</v>
      </c>
      <c r="N12" s="319">
        <v>11329725</v>
      </c>
      <c r="O12" s="320">
        <v>-6.249465506239598E-3</v>
      </c>
    </row>
    <row r="13" spans="1:15" ht="15">
      <c r="A13" s="277">
        <v>3</v>
      </c>
      <c r="B13" s="390" t="s">
        <v>37</v>
      </c>
      <c r="C13" s="277" t="s">
        <v>38</v>
      </c>
      <c r="D13" s="316">
        <v>1390.8</v>
      </c>
      <c r="E13" s="316">
        <v>1398.6333333333332</v>
      </c>
      <c r="F13" s="317">
        <v>1376.2666666666664</v>
      </c>
      <c r="G13" s="317">
        <v>1361.7333333333331</v>
      </c>
      <c r="H13" s="317">
        <v>1339.3666666666663</v>
      </c>
      <c r="I13" s="317">
        <v>1413.1666666666665</v>
      </c>
      <c r="J13" s="317">
        <v>1435.5333333333333</v>
      </c>
      <c r="K13" s="317">
        <v>1450.0666666666666</v>
      </c>
      <c r="L13" s="304">
        <v>1421</v>
      </c>
      <c r="M13" s="304">
        <v>1384.1</v>
      </c>
      <c r="N13" s="319">
        <v>2576500</v>
      </c>
      <c r="O13" s="320">
        <v>2.445328031809145E-2</v>
      </c>
    </row>
    <row r="14" spans="1:15" ht="15">
      <c r="A14" s="277">
        <v>4</v>
      </c>
      <c r="B14" s="390" t="s">
        <v>39</v>
      </c>
      <c r="C14" s="277" t="s">
        <v>40</v>
      </c>
      <c r="D14" s="316">
        <v>196.3</v>
      </c>
      <c r="E14" s="316">
        <v>197.61666666666667</v>
      </c>
      <c r="F14" s="317">
        <v>190.48333333333335</v>
      </c>
      <c r="G14" s="317">
        <v>184.66666666666669</v>
      </c>
      <c r="H14" s="317">
        <v>177.53333333333336</v>
      </c>
      <c r="I14" s="317">
        <v>203.43333333333334</v>
      </c>
      <c r="J14" s="317">
        <v>210.56666666666666</v>
      </c>
      <c r="K14" s="317">
        <v>216.38333333333333</v>
      </c>
      <c r="L14" s="304">
        <v>204.75</v>
      </c>
      <c r="M14" s="304">
        <v>191.8</v>
      </c>
      <c r="N14" s="319">
        <v>18436000</v>
      </c>
      <c r="O14" s="320">
        <v>-2.8661749209694415E-2</v>
      </c>
    </row>
    <row r="15" spans="1:15" ht="15">
      <c r="A15" s="277">
        <v>5</v>
      </c>
      <c r="B15" s="390" t="s">
        <v>39</v>
      </c>
      <c r="C15" s="277" t="s">
        <v>41</v>
      </c>
      <c r="D15" s="316">
        <v>348.45</v>
      </c>
      <c r="E15" s="316">
        <v>348.45</v>
      </c>
      <c r="F15" s="317">
        <v>344.09999999999997</v>
      </c>
      <c r="G15" s="317">
        <v>339.75</v>
      </c>
      <c r="H15" s="317">
        <v>335.4</v>
      </c>
      <c r="I15" s="317">
        <v>352.79999999999995</v>
      </c>
      <c r="J15" s="317">
        <v>357.15</v>
      </c>
      <c r="K15" s="317">
        <v>361.49999999999994</v>
      </c>
      <c r="L15" s="304">
        <v>352.8</v>
      </c>
      <c r="M15" s="304">
        <v>344.1</v>
      </c>
      <c r="N15" s="319">
        <v>29257500</v>
      </c>
      <c r="O15" s="320">
        <v>-1.3986013986013986E-2</v>
      </c>
    </row>
    <row r="16" spans="1:15" ht="15">
      <c r="A16" s="277">
        <v>6</v>
      </c>
      <c r="B16" s="390" t="s">
        <v>44</v>
      </c>
      <c r="C16" s="277" t="s">
        <v>45</v>
      </c>
      <c r="D16" s="316">
        <v>743</v>
      </c>
      <c r="E16" s="316">
        <v>748.91666666666663</v>
      </c>
      <c r="F16" s="317">
        <v>729.33333333333326</v>
      </c>
      <c r="G16" s="317">
        <v>715.66666666666663</v>
      </c>
      <c r="H16" s="317">
        <v>696.08333333333326</v>
      </c>
      <c r="I16" s="317">
        <v>762.58333333333326</v>
      </c>
      <c r="J16" s="317">
        <v>782.16666666666652</v>
      </c>
      <c r="K16" s="317">
        <v>795.83333333333326</v>
      </c>
      <c r="L16" s="304">
        <v>768.5</v>
      </c>
      <c r="M16" s="304">
        <v>735.25</v>
      </c>
      <c r="N16" s="319">
        <v>1218000</v>
      </c>
      <c r="O16" s="320">
        <v>-7.657316148597422E-2</v>
      </c>
    </row>
    <row r="17" spans="1:15" ht="15">
      <c r="A17" s="277">
        <v>7</v>
      </c>
      <c r="B17" s="390" t="s">
        <v>37</v>
      </c>
      <c r="C17" s="277" t="s">
        <v>46</v>
      </c>
      <c r="D17" s="316">
        <v>221.25</v>
      </c>
      <c r="E17" s="316">
        <v>222.06666666666669</v>
      </c>
      <c r="F17" s="317">
        <v>218.88333333333338</v>
      </c>
      <c r="G17" s="317">
        <v>216.51666666666668</v>
      </c>
      <c r="H17" s="317">
        <v>213.33333333333337</v>
      </c>
      <c r="I17" s="317">
        <v>224.43333333333339</v>
      </c>
      <c r="J17" s="317">
        <v>227.61666666666673</v>
      </c>
      <c r="K17" s="317">
        <v>229.98333333333341</v>
      </c>
      <c r="L17" s="304">
        <v>225.25</v>
      </c>
      <c r="M17" s="304">
        <v>219.7</v>
      </c>
      <c r="N17" s="319">
        <v>17544000</v>
      </c>
      <c r="O17" s="320">
        <v>3.2595642477268828E-3</v>
      </c>
    </row>
    <row r="18" spans="1:15" ht="15">
      <c r="A18" s="277">
        <v>8</v>
      </c>
      <c r="B18" s="390" t="s">
        <v>39</v>
      </c>
      <c r="C18" s="277" t="s">
        <v>47</v>
      </c>
      <c r="D18" s="316">
        <v>1711.6</v>
      </c>
      <c r="E18" s="316">
        <v>1718.4166666666667</v>
      </c>
      <c r="F18" s="317">
        <v>1684.1833333333334</v>
      </c>
      <c r="G18" s="317">
        <v>1656.7666666666667</v>
      </c>
      <c r="H18" s="317">
        <v>1622.5333333333333</v>
      </c>
      <c r="I18" s="317">
        <v>1745.8333333333335</v>
      </c>
      <c r="J18" s="317">
        <v>1780.0666666666666</v>
      </c>
      <c r="K18" s="317">
        <v>1807.4833333333336</v>
      </c>
      <c r="L18" s="304">
        <v>1752.65</v>
      </c>
      <c r="M18" s="304">
        <v>1691</v>
      </c>
      <c r="N18" s="319">
        <v>988500</v>
      </c>
      <c r="O18" s="320">
        <v>-0.10461956521739131</v>
      </c>
    </row>
    <row r="19" spans="1:15" ht="15">
      <c r="A19" s="277">
        <v>9</v>
      </c>
      <c r="B19" s="390" t="s">
        <v>44</v>
      </c>
      <c r="C19" s="277" t="s">
        <v>48</v>
      </c>
      <c r="D19" s="316">
        <v>129.94999999999999</v>
      </c>
      <c r="E19" s="316">
        <v>131.1</v>
      </c>
      <c r="F19" s="317">
        <v>127.79999999999998</v>
      </c>
      <c r="G19" s="317">
        <v>125.64999999999998</v>
      </c>
      <c r="H19" s="317">
        <v>122.34999999999997</v>
      </c>
      <c r="I19" s="317">
        <v>133.25</v>
      </c>
      <c r="J19" s="317">
        <v>136.55000000000001</v>
      </c>
      <c r="K19" s="317">
        <v>138.70000000000002</v>
      </c>
      <c r="L19" s="304">
        <v>134.4</v>
      </c>
      <c r="M19" s="304">
        <v>128.94999999999999</v>
      </c>
      <c r="N19" s="319">
        <v>15425000</v>
      </c>
      <c r="O19" s="320">
        <v>-1.2800000000000001E-2</v>
      </c>
    </row>
    <row r="20" spans="1:15" ht="15">
      <c r="A20" s="277">
        <v>10</v>
      </c>
      <c r="B20" s="390" t="s">
        <v>44</v>
      </c>
      <c r="C20" s="277" t="s">
        <v>49</v>
      </c>
      <c r="D20" s="316">
        <v>61.95</v>
      </c>
      <c r="E20" s="316">
        <v>62.550000000000004</v>
      </c>
      <c r="F20" s="317">
        <v>59.800000000000011</v>
      </c>
      <c r="G20" s="317">
        <v>57.650000000000006</v>
      </c>
      <c r="H20" s="317">
        <v>54.900000000000013</v>
      </c>
      <c r="I20" s="317">
        <v>64.700000000000017</v>
      </c>
      <c r="J20" s="317">
        <v>67.449999999999989</v>
      </c>
      <c r="K20" s="317">
        <v>69.600000000000009</v>
      </c>
      <c r="L20" s="304">
        <v>65.3</v>
      </c>
      <c r="M20" s="304">
        <v>60.4</v>
      </c>
      <c r="N20" s="319">
        <v>52578000</v>
      </c>
      <c r="O20" s="320">
        <v>-0.18407821229050278</v>
      </c>
    </row>
    <row r="21" spans="1:15" ht="15">
      <c r="A21" s="277">
        <v>11</v>
      </c>
      <c r="B21" s="390" t="s">
        <v>50</v>
      </c>
      <c r="C21" s="277" t="s">
        <v>51</v>
      </c>
      <c r="D21" s="316">
        <v>1802.75</v>
      </c>
      <c r="E21" s="316">
        <v>1811.3666666666668</v>
      </c>
      <c r="F21" s="317">
        <v>1787.7333333333336</v>
      </c>
      <c r="G21" s="317">
        <v>1772.7166666666667</v>
      </c>
      <c r="H21" s="317">
        <v>1749.0833333333335</v>
      </c>
      <c r="I21" s="317">
        <v>1826.3833333333337</v>
      </c>
      <c r="J21" s="317">
        <v>1850.0166666666669</v>
      </c>
      <c r="K21" s="317">
        <v>1865.0333333333338</v>
      </c>
      <c r="L21" s="304">
        <v>1835</v>
      </c>
      <c r="M21" s="304">
        <v>1796.35</v>
      </c>
      <c r="N21" s="319">
        <v>4811100</v>
      </c>
      <c r="O21" s="320">
        <v>2.1985725210298242E-2</v>
      </c>
    </row>
    <row r="22" spans="1:15" ht="15">
      <c r="A22" s="277">
        <v>12</v>
      </c>
      <c r="B22" s="390" t="s">
        <v>52</v>
      </c>
      <c r="C22" s="277" t="s">
        <v>53</v>
      </c>
      <c r="D22" s="316">
        <v>881.35</v>
      </c>
      <c r="E22" s="316">
        <v>881.7833333333333</v>
      </c>
      <c r="F22" s="317">
        <v>865.56666666666661</v>
      </c>
      <c r="G22" s="317">
        <v>849.7833333333333</v>
      </c>
      <c r="H22" s="317">
        <v>833.56666666666661</v>
      </c>
      <c r="I22" s="317">
        <v>897.56666666666661</v>
      </c>
      <c r="J22" s="317">
        <v>913.7833333333333</v>
      </c>
      <c r="K22" s="317">
        <v>929.56666666666661</v>
      </c>
      <c r="L22" s="304">
        <v>898</v>
      </c>
      <c r="M22" s="304">
        <v>866</v>
      </c>
      <c r="N22" s="319">
        <v>14185600</v>
      </c>
      <c r="O22" s="320">
        <v>-2.1696252465483234E-2</v>
      </c>
    </row>
    <row r="23" spans="1:15" ht="15">
      <c r="A23" s="277">
        <v>13</v>
      </c>
      <c r="B23" s="390" t="s">
        <v>54</v>
      </c>
      <c r="C23" s="277" t="s">
        <v>55</v>
      </c>
      <c r="D23" s="316">
        <v>436.9</v>
      </c>
      <c r="E23" s="316">
        <v>438.51666666666671</v>
      </c>
      <c r="F23" s="317">
        <v>424.23333333333341</v>
      </c>
      <c r="G23" s="317">
        <v>411.56666666666672</v>
      </c>
      <c r="H23" s="317">
        <v>397.28333333333342</v>
      </c>
      <c r="I23" s="317">
        <v>451.18333333333339</v>
      </c>
      <c r="J23" s="317">
        <v>465.4666666666667</v>
      </c>
      <c r="K23" s="317">
        <v>478.13333333333338</v>
      </c>
      <c r="L23" s="304">
        <v>452.8</v>
      </c>
      <c r="M23" s="304">
        <v>425.85</v>
      </c>
      <c r="N23" s="319">
        <v>57910800</v>
      </c>
      <c r="O23" s="320">
        <v>7.2634676796560285E-3</v>
      </c>
    </row>
    <row r="24" spans="1:15" ht="15">
      <c r="A24" s="277">
        <v>14</v>
      </c>
      <c r="B24" s="390" t="s">
        <v>44</v>
      </c>
      <c r="C24" s="277" t="s">
        <v>56</v>
      </c>
      <c r="D24" s="316">
        <v>2987.6</v>
      </c>
      <c r="E24" s="316">
        <v>2999.9666666666667</v>
      </c>
      <c r="F24" s="317">
        <v>2964.1333333333332</v>
      </c>
      <c r="G24" s="317">
        <v>2940.6666666666665</v>
      </c>
      <c r="H24" s="317">
        <v>2904.833333333333</v>
      </c>
      <c r="I24" s="317">
        <v>3023.4333333333334</v>
      </c>
      <c r="J24" s="317">
        <v>3059.2666666666664</v>
      </c>
      <c r="K24" s="317">
        <v>3082.7333333333336</v>
      </c>
      <c r="L24" s="304">
        <v>3035.8</v>
      </c>
      <c r="M24" s="304">
        <v>2976.5</v>
      </c>
      <c r="N24" s="319">
        <v>1557750</v>
      </c>
      <c r="O24" s="320">
        <v>2.78785879247773E-2</v>
      </c>
    </row>
    <row r="25" spans="1:15" ht="15">
      <c r="A25" s="277">
        <v>15</v>
      </c>
      <c r="B25" s="390" t="s">
        <v>57</v>
      </c>
      <c r="C25" s="277" t="s">
        <v>58</v>
      </c>
      <c r="D25" s="316">
        <v>6263.3</v>
      </c>
      <c r="E25" s="316">
        <v>6296.4666666666672</v>
      </c>
      <c r="F25" s="317">
        <v>6167.9333333333343</v>
      </c>
      <c r="G25" s="317">
        <v>6072.5666666666675</v>
      </c>
      <c r="H25" s="317">
        <v>5944.0333333333347</v>
      </c>
      <c r="I25" s="317">
        <v>6391.8333333333339</v>
      </c>
      <c r="J25" s="317">
        <v>6520.3666666666668</v>
      </c>
      <c r="K25" s="317">
        <v>6615.7333333333336</v>
      </c>
      <c r="L25" s="304">
        <v>6425</v>
      </c>
      <c r="M25" s="304">
        <v>6201.1</v>
      </c>
      <c r="N25" s="319">
        <v>825000</v>
      </c>
      <c r="O25" s="320">
        <v>-1.9170753455193937E-2</v>
      </c>
    </row>
    <row r="26" spans="1:15" ht="15">
      <c r="A26" s="277">
        <v>16</v>
      </c>
      <c r="B26" s="390" t="s">
        <v>57</v>
      </c>
      <c r="C26" s="277" t="s">
        <v>59</v>
      </c>
      <c r="D26" s="316">
        <v>3328.6</v>
      </c>
      <c r="E26" s="316">
        <v>3357.0333333333328</v>
      </c>
      <c r="F26" s="317">
        <v>3267.6166666666659</v>
      </c>
      <c r="G26" s="317">
        <v>3206.6333333333332</v>
      </c>
      <c r="H26" s="317">
        <v>3117.2166666666662</v>
      </c>
      <c r="I26" s="317">
        <v>3418.0166666666655</v>
      </c>
      <c r="J26" s="317">
        <v>3507.4333333333325</v>
      </c>
      <c r="K26" s="317">
        <v>3568.4166666666652</v>
      </c>
      <c r="L26" s="304">
        <v>3446.45</v>
      </c>
      <c r="M26" s="304">
        <v>3296.05</v>
      </c>
      <c r="N26" s="319">
        <v>6008250</v>
      </c>
      <c r="O26" s="320">
        <v>3.3410732714138289E-2</v>
      </c>
    </row>
    <row r="27" spans="1:15" ht="15">
      <c r="A27" s="277">
        <v>17</v>
      </c>
      <c r="B27" s="390" t="s">
        <v>44</v>
      </c>
      <c r="C27" s="277" t="s">
        <v>60</v>
      </c>
      <c r="D27" s="316">
        <v>1312.35</v>
      </c>
      <c r="E27" s="316">
        <v>1337</v>
      </c>
      <c r="F27" s="317">
        <v>1278.4000000000001</v>
      </c>
      <c r="G27" s="317">
        <v>1244.45</v>
      </c>
      <c r="H27" s="317">
        <v>1185.8500000000001</v>
      </c>
      <c r="I27" s="317">
        <v>1370.95</v>
      </c>
      <c r="J27" s="317">
        <v>1429.55</v>
      </c>
      <c r="K27" s="317">
        <v>1463.5</v>
      </c>
      <c r="L27" s="304">
        <v>1395.6</v>
      </c>
      <c r="M27" s="304">
        <v>1303.05</v>
      </c>
      <c r="N27" s="319">
        <v>1905600</v>
      </c>
      <c r="O27" s="320">
        <v>-0.16771488469601678</v>
      </c>
    </row>
    <row r="28" spans="1:15" ht="15">
      <c r="A28" s="277">
        <v>18</v>
      </c>
      <c r="B28" s="390" t="s">
        <v>54</v>
      </c>
      <c r="C28" s="277" t="s">
        <v>233</v>
      </c>
      <c r="D28" s="316">
        <v>289.64999999999998</v>
      </c>
      <c r="E28" s="316">
        <v>291.04999999999995</v>
      </c>
      <c r="F28" s="317">
        <v>284.64999999999992</v>
      </c>
      <c r="G28" s="317">
        <v>279.64999999999998</v>
      </c>
      <c r="H28" s="317">
        <v>273.24999999999994</v>
      </c>
      <c r="I28" s="317">
        <v>296.0499999999999</v>
      </c>
      <c r="J28" s="317">
        <v>302.45</v>
      </c>
      <c r="K28" s="317">
        <v>307.44999999999987</v>
      </c>
      <c r="L28" s="304">
        <v>297.45</v>
      </c>
      <c r="M28" s="304">
        <v>286.05</v>
      </c>
      <c r="N28" s="319">
        <v>26830800</v>
      </c>
      <c r="O28" s="320">
        <v>-3.5709664898434468E-2</v>
      </c>
    </row>
    <row r="29" spans="1:15" ht="15">
      <c r="A29" s="277">
        <v>19</v>
      </c>
      <c r="B29" s="390" t="s">
        <v>54</v>
      </c>
      <c r="C29" s="277" t="s">
        <v>61</v>
      </c>
      <c r="D29" s="316">
        <v>46.1</v>
      </c>
      <c r="E29" s="316">
        <v>46.816666666666663</v>
      </c>
      <c r="F29" s="317">
        <v>45.083333333333329</v>
      </c>
      <c r="G29" s="317">
        <v>44.066666666666663</v>
      </c>
      <c r="H29" s="317">
        <v>42.333333333333329</v>
      </c>
      <c r="I29" s="317">
        <v>47.833333333333329</v>
      </c>
      <c r="J29" s="317">
        <v>49.566666666666663</v>
      </c>
      <c r="K29" s="317">
        <v>50.583333333333329</v>
      </c>
      <c r="L29" s="304">
        <v>48.55</v>
      </c>
      <c r="M29" s="304">
        <v>45.8</v>
      </c>
      <c r="N29" s="319">
        <v>56227400</v>
      </c>
      <c r="O29" s="320">
        <v>2.3280107446649753E-2</v>
      </c>
    </row>
    <row r="30" spans="1:15" ht="15">
      <c r="A30" s="277">
        <v>20</v>
      </c>
      <c r="B30" s="390" t="s">
        <v>50</v>
      </c>
      <c r="C30" s="277" t="s">
        <v>63</v>
      </c>
      <c r="D30" s="316">
        <v>1234</v>
      </c>
      <c r="E30" s="316">
        <v>1234.3333333333333</v>
      </c>
      <c r="F30" s="317">
        <v>1224.6666666666665</v>
      </c>
      <c r="G30" s="317">
        <v>1215.3333333333333</v>
      </c>
      <c r="H30" s="317">
        <v>1205.6666666666665</v>
      </c>
      <c r="I30" s="317">
        <v>1243.6666666666665</v>
      </c>
      <c r="J30" s="317">
        <v>1253.333333333333</v>
      </c>
      <c r="K30" s="317">
        <v>1262.6666666666665</v>
      </c>
      <c r="L30" s="304">
        <v>1244</v>
      </c>
      <c r="M30" s="304">
        <v>1225</v>
      </c>
      <c r="N30" s="319">
        <v>2356200</v>
      </c>
      <c r="O30" s="320">
        <v>-3.5786630654962862E-2</v>
      </c>
    </row>
    <row r="31" spans="1:15" ht="15">
      <c r="A31" s="277">
        <v>21</v>
      </c>
      <c r="B31" s="390" t="s">
        <v>64</v>
      </c>
      <c r="C31" s="277" t="s">
        <v>65</v>
      </c>
      <c r="D31" s="316">
        <v>112.85</v>
      </c>
      <c r="E31" s="316">
        <v>113.61666666666667</v>
      </c>
      <c r="F31" s="317">
        <v>108.98333333333335</v>
      </c>
      <c r="G31" s="317">
        <v>105.11666666666667</v>
      </c>
      <c r="H31" s="317">
        <v>100.48333333333335</v>
      </c>
      <c r="I31" s="317">
        <v>117.48333333333335</v>
      </c>
      <c r="J31" s="317">
        <v>122.11666666666667</v>
      </c>
      <c r="K31" s="317">
        <v>125.98333333333335</v>
      </c>
      <c r="L31" s="304">
        <v>118.25</v>
      </c>
      <c r="M31" s="304">
        <v>109.75</v>
      </c>
      <c r="N31" s="319">
        <v>25011600</v>
      </c>
      <c r="O31" s="320">
        <v>-9.8356164383561651E-2</v>
      </c>
    </row>
    <row r="32" spans="1:15" ht="15">
      <c r="A32" s="277">
        <v>22</v>
      </c>
      <c r="B32" s="390" t="s">
        <v>50</v>
      </c>
      <c r="C32" s="277" t="s">
        <v>66</v>
      </c>
      <c r="D32" s="316">
        <v>551.29999999999995</v>
      </c>
      <c r="E32" s="316">
        <v>552.7166666666667</v>
      </c>
      <c r="F32" s="317">
        <v>545.48333333333335</v>
      </c>
      <c r="G32" s="317">
        <v>539.66666666666663</v>
      </c>
      <c r="H32" s="317">
        <v>532.43333333333328</v>
      </c>
      <c r="I32" s="317">
        <v>558.53333333333342</v>
      </c>
      <c r="J32" s="317">
        <v>565.76666666666677</v>
      </c>
      <c r="K32" s="317">
        <v>571.58333333333348</v>
      </c>
      <c r="L32" s="304">
        <v>559.95000000000005</v>
      </c>
      <c r="M32" s="304">
        <v>546.9</v>
      </c>
      <c r="N32" s="319">
        <v>3813700</v>
      </c>
      <c r="O32" s="320">
        <v>-3.5605006954102923E-2</v>
      </c>
    </row>
    <row r="33" spans="1:15" ht="15">
      <c r="A33" s="277">
        <v>23</v>
      </c>
      <c r="B33" s="390" t="s">
        <v>44</v>
      </c>
      <c r="C33" s="277" t="s">
        <v>67</v>
      </c>
      <c r="D33" s="316">
        <v>495.65</v>
      </c>
      <c r="E33" s="316">
        <v>497.58333333333331</v>
      </c>
      <c r="F33" s="317">
        <v>484.21666666666664</v>
      </c>
      <c r="G33" s="317">
        <v>472.7833333333333</v>
      </c>
      <c r="H33" s="317">
        <v>459.41666666666663</v>
      </c>
      <c r="I33" s="317">
        <v>509.01666666666665</v>
      </c>
      <c r="J33" s="317">
        <v>522.38333333333333</v>
      </c>
      <c r="K33" s="317">
        <v>533.81666666666661</v>
      </c>
      <c r="L33" s="304">
        <v>510.95</v>
      </c>
      <c r="M33" s="304">
        <v>486.15</v>
      </c>
      <c r="N33" s="319">
        <v>6696000</v>
      </c>
      <c r="O33" s="320">
        <v>-3.6893203883495145E-2</v>
      </c>
    </row>
    <row r="34" spans="1:15" ht="15">
      <c r="A34" s="277">
        <v>24</v>
      </c>
      <c r="B34" s="390" t="s">
        <v>68</v>
      </c>
      <c r="C34" s="277" t="s">
        <v>69</v>
      </c>
      <c r="D34" s="316">
        <v>529.6</v>
      </c>
      <c r="E34" s="316">
        <v>532.33333333333337</v>
      </c>
      <c r="F34" s="317">
        <v>523.2166666666667</v>
      </c>
      <c r="G34" s="317">
        <v>516.83333333333337</v>
      </c>
      <c r="H34" s="317">
        <v>507.7166666666667</v>
      </c>
      <c r="I34" s="317">
        <v>538.7166666666667</v>
      </c>
      <c r="J34" s="317">
        <v>547.83333333333326</v>
      </c>
      <c r="K34" s="317">
        <v>554.2166666666667</v>
      </c>
      <c r="L34" s="304">
        <v>541.45000000000005</v>
      </c>
      <c r="M34" s="304">
        <v>525.95000000000005</v>
      </c>
      <c r="N34" s="319">
        <v>95809611</v>
      </c>
      <c r="O34" s="320">
        <v>4.4284388492111526E-2</v>
      </c>
    </row>
    <row r="35" spans="1:15" ht="15">
      <c r="A35" s="277">
        <v>25</v>
      </c>
      <c r="B35" s="390" t="s">
        <v>64</v>
      </c>
      <c r="C35" s="277" t="s">
        <v>70</v>
      </c>
      <c r="D35" s="316">
        <v>37.5</v>
      </c>
      <c r="E35" s="316">
        <v>37.883333333333333</v>
      </c>
      <c r="F35" s="317">
        <v>36.416666666666664</v>
      </c>
      <c r="G35" s="317">
        <v>35.333333333333329</v>
      </c>
      <c r="H35" s="317">
        <v>33.86666666666666</v>
      </c>
      <c r="I35" s="317">
        <v>38.966666666666669</v>
      </c>
      <c r="J35" s="317">
        <v>40.433333333333337</v>
      </c>
      <c r="K35" s="317">
        <v>41.516666666666673</v>
      </c>
      <c r="L35" s="304">
        <v>39.35</v>
      </c>
      <c r="M35" s="304">
        <v>36.799999999999997</v>
      </c>
      <c r="N35" s="319">
        <v>62391000</v>
      </c>
      <c r="O35" s="320">
        <v>-0.14650962367135881</v>
      </c>
    </row>
    <row r="36" spans="1:15" ht="15">
      <c r="A36" s="277">
        <v>26</v>
      </c>
      <c r="B36" s="390" t="s">
        <v>52</v>
      </c>
      <c r="C36" s="277" t="s">
        <v>71</v>
      </c>
      <c r="D36" s="316">
        <v>396.1</v>
      </c>
      <c r="E36" s="316">
        <v>397.56666666666666</v>
      </c>
      <c r="F36" s="317">
        <v>391.08333333333331</v>
      </c>
      <c r="G36" s="317">
        <v>386.06666666666666</v>
      </c>
      <c r="H36" s="317">
        <v>379.58333333333331</v>
      </c>
      <c r="I36" s="317">
        <v>402.58333333333331</v>
      </c>
      <c r="J36" s="317">
        <v>409.06666666666666</v>
      </c>
      <c r="K36" s="317">
        <v>414.08333333333331</v>
      </c>
      <c r="L36" s="304">
        <v>404.05</v>
      </c>
      <c r="M36" s="304">
        <v>392.55</v>
      </c>
      <c r="N36" s="319">
        <v>17130400</v>
      </c>
      <c r="O36" s="320">
        <v>-3.6120401337792641E-3</v>
      </c>
    </row>
    <row r="37" spans="1:15" ht="15">
      <c r="A37" s="277">
        <v>27</v>
      </c>
      <c r="B37" s="390" t="s">
        <v>44</v>
      </c>
      <c r="C37" s="277" t="s">
        <v>72</v>
      </c>
      <c r="D37" s="316">
        <v>13726.55</v>
      </c>
      <c r="E37" s="316">
        <v>13935.233333333332</v>
      </c>
      <c r="F37" s="317">
        <v>13462.216666666664</v>
      </c>
      <c r="G37" s="317">
        <v>13197.883333333331</v>
      </c>
      <c r="H37" s="317">
        <v>12724.866666666663</v>
      </c>
      <c r="I37" s="317">
        <v>14199.566666666664</v>
      </c>
      <c r="J37" s="317">
        <v>14672.58333333333</v>
      </c>
      <c r="K37" s="317">
        <v>14936.916666666664</v>
      </c>
      <c r="L37" s="304">
        <v>14408.25</v>
      </c>
      <c r="M37" s="304">
        <v>13670.9</v>
      </c>
      <c r="N37" s="319">
        <v>107400</v>
      </c>
      <c r="O37" s="320">
        <v>-3.8065382892969103E-2</v>
      </c>
    </row>
    <row r="38" spans="1:15" ht="15">
      <c r="A38" s="277">
        <v>28</v>
      </c>
      <c r="B38" s="390" t="s">
        <v>73</v>
      </c>
      <c r="C38" s="277" t="s">
        <v>74</v>
      </c>
      <c r="D38" s="316">
        <v>413.35</v>
      </c>
      <c r="E38" s="316">
        <v>416.73333333333335</v>
      </c>
      <c r="F38" s="317">
        <v>406.36666666666667</v>
      </c>
      <c r="G38" s="317">
        <v>399.38333333333333</v>
      </c>
      <c r="H38" s="317">
        <v>389.01666666666665</v>
      </c>
      <c r="I38" s="317">
        <v>423.7166666666667</v>
      </c>
      <c r="J38" s="317">
        <v>434.08333333333337</v>
      </c>
      <c r="K38" s="317">
        <v>441.06666666666672</v>
      </c>
      <c r="L38" s="304">
        <v>427.1</v>
      </c>
      <c r="M38" s="304">
        <v>409.75</v>
      </c>
      <c r="N38" s="319">
        <v>18802800</v>
      </c>
      <c r="O38" s="320">
        <v>2.8554549035053171E-2</v>
      </c>
    </row>
    <row r="39" spans="1:15" ht="15">
      <c r="A39" s="277">
        <v>29</v>
      </c>
      <c r="B39" s="390" t="s">
        <v>50</v>
      </c>
      <c r="C39" s="277" t="s">
        <v>75</v>
      </c>
      <c r="D39" s="316">
        <v>3803.65</v>
      </c>
      <c r="E39" s="316">
        <v>3800.65</v>
      </c>
      <c r="F39" s="317">
        <v>3755.7000000000003</v>
      </c>
      <c r="G39" s="317">
        <v>3707.75</v>
      </c>
      <c r="H39" s="317">
        <v>3662.8</v>
      </c>
      <c r="I39" s="317">
        <v>3848.6000000000004</v>
      </c>
      <c r="J39" s="317">
        <v>3893.55</v>
      </c>
      <c r="K39" s="317">
        <v>3941.5000000000005</v>
      </c>
      <c r="L39" s="304">
        <v>3845.6</v>
      </c>
      <c r="M39" s="304">
        <v>3752.7</v>
      </c>
      <c r="N39" s="319">
        <v>1293600</v>
      </c>
      <c r="O39" s="320">
        <v>2.4798512089274642E-3</v>
      </c>
    </row>
    <row r="40" spans="1:15" ht="15">
      <c r="A40" s="277">
        <v>30</v>
      </c>
      <c r="B40" s="390" t="s">
        <v>52</v>
      </c>
      <c r="C40" s="277" t="s">
        <v>76</v>
      </c>
      <c r="D40" s="316">
        <v>397.15</v>
      </c>
      <c r="E40" s="316">
        <v>395.0333333333333</v>
      </c>
      <c r="F40" s="317">
        <v>388.21666666666658</v>
      </c>
      <c r="G40" s="317">
        <v>379.2833333333333</v>
      </c>
      <c r="H40" s="317">
        <v>372.46666666666658</v>
      </c>
      <c r="I40" s="317">
        <v>403.96666666666658</v>
      </c>
      <c r="J40" s="317">
        <v>410.7833333333333</v>
      </c>
      <c r="K40" s="317">
        <v>419.71666666666658</v>
      </c>
      <c r="L40" s="304">
        <v>401.85</v>
      </c>
      <c r="M40" s="304">
        <v>386.1</v>
      </c>
      <c r="N40" s="319">
        <v>9880200</v>
      </c>
      <c r="O40" s="320">
        <v>0.10100514832066683</v>
      </c>
    </row>
    <row r="41" spans="1:15" ht="15">
      <c r="A41" s="277">
        <v>31</v>
      </c>
      <c r="B41" s="390" t="s">
        <v>54</v>
      </c>
      <c r="C41" s="277" t="s">
        <v>77</v>
      </c>
      <c r="D41" s="316">
        <v>99.5</v>
      </c>
      <c r="E41" s="316">
        <v>100.13333333333333</v>
      </c>
      <c r="F41" s="317">
        <v>98.366666666666646</v>
      </c>
      <c r="G41" s="317">
        <v>97.23333333333332</v>
      </c>
      <c r="H41" s="317">
        <v>95.46666666666664</v>
      </c>
      <c r="I41" s="317">
        <v>101.26666666666665</v>
      </c>
      <c r="J41" s="317">
        <v>103.03333333333333</v>
      </c>
      <c r="K41" s="317">
        <v>104.16666666666666</v>
      </c>
      <c r="L41" s="304">
        <v>101.9</v>
      </c>
      <c r="M41" s="304">
        <v>99</v>
      </c>
      <c r="N41" s="319">
        <v>11265000</v>
      </c>
      <c r="O41" s="320">
        <v>-5.3758924821503573E-2</v>
      </c>
    </row>
    <row r="42" spans="1:15" ht="15">
      <c r="A42" s="277">
        <v>32</v>
      </c>
      <c r="B42" s="390" t="s">
        <v>79</v>
      </c>
      <c r="C42" s="277" t="s">
        <v>80</v>
      </c>
      <c r="D42" s="316">
        <v>310.64999999999998</v>
      </c>
      <c r="E42" s="316">
        <v>310.21666666666664</v>
      </c>
      <c r="F42" s="317">
        <v>297.43333333333328</v>
      </c>
      <c r="G42" s="317">
        <v>284.21666666666664</v>
      </c>
      <c r="H42" s="317">
        <v>271.43333333333328</v>
      </c>
      <c r="I42" s="317">
        <v>323.43333333333328</v>
      </c>
      <c r="J42" s="317">
        <v>336.2166666666667</v>
      </c>
      <c r="K42" s="317">
        <v>349.43333333333328</v>
      </c>
      <c r="L42" s="304">
        <v>323</v>
      </c>
      <c r="M42" s="304">
        <v>297</v>
      </c>
      <c r="N42" s="319">
        <v>2312800</v>
      </c>
      <c r="O42" s="320">
        <v>-0.12731114632857898</v>
      </c>
    </row>
    <row r="43" spans="1:15" ht="15">
      <c r="A43" s="277">
        <v>33</v>
      </c>
      <c r="B43" s="390" t="s">
        <v>57</v>
      </c>
      <c r="C43" s="277" t="s">
        <v>82</v>
      </c>
      <c r="D43" s="316">
        <v>217.6</v>
      </c>
      <c r="E43" s="316">
        <v>221.43333333333331</v>
      </c>
      <c r="F43" s="317">
        <v>212.46666666666661</v>
      </c>
      <c r="G43" s="317">
        <v>207.33333333333331</v>
      </c>
      <c r="H43" s="317">
        <v>198.36666666666662</v>
      </c>
      <c r="I43" s="317">
        <v>226.56666666666661</v>
      </c>
      <c r="J43" s="317">
        <v>235.5333333333333</v>
      </c>
      <c r="K43" s="317">
        <v>240.6666666666666</v>
      </c>
      <c r="L43" s="304">
        <v>230.4</v>
      </c>
      <c r="M43" s="304">
        <v>216.3</v>
      </c>
      <c r="N43" s="319">
        <v>5262500</v>
      </c>
      <c r="O43" s="320">
        <v>-0.10157917200170721</v>
      </c>
    </row>
    <row r="44" spans="1:15" ht="15">
      <c r="A44" s="277">
        <v>34</v>
      </c>
      <c r="B44" s="390" t="s">
        <v>52</v>
      </c>
      <c r="C44" s="277" t="s">
        <v>83</v>
      </c>
      <c r="D44" s="316">
        <v>774.7</v>
      </c>
      <c r="E44" s="316">
        <v>773.36666666666679</v>
      </c>
      <c r="F44" s="317">
        <v>756.38333333333355</v>
      </c>
      <c r="G44" s="317">
        <v>738.06666666666672</v>
      </c>
      <c r="H44" s="317">
        <v>721.08333333333348</v>
      </c>
      <c r="I44" s="317">
        <v>791.68333333333362</v>
      </c>
      <c r="J44" s="317">
        <v>808.66666666666674</v>
      </c>
      <c r="K44" s="317">
        <v>826.98333333333369</v>
      </c>
      <c r="L44" s="304">
        <v>790.35</v>
      </c>
      <c r="M44" s="304">
        <v>755.05</v>
      </c>
      <c r="N44" s="319">
        <v>14244100</v>
      </c>
      <c r="O44" s="320">
        <v>-3.3092128485704198E-2</v>
      </c>
    </row>
    <row r="45" spans="1:15" ht="15">
      <c r="A45" s="277">
        <v>35</v>
      </c>
      <c r="B45" s="390" t="s">
        <v>39</v>
      </c>
      <c r="C45" s="277" t="s">
        <v>84</v>
      </c>
      <c r="D45" s="316">
        <v>132.19999999999999</v>
      </c>
      <c r="E45" s="316">
        <v>132.16666666666666</v>
      </c>
      <c r="F45" s="317">
        <v>129.58333333333331</v>
      </c>
      <c r="G45" s="317">
        <v>126.96666666666667</v>
      </c>
      <c r="H45" s="317">
        <v>124.38333333333333</v>
      </c>
      <c r="I45" s="317">
        <v>134.7833333333333</v>
      </c>
      <c r="J45" s="317">
        <v>137.36666666666662</v>
      </c>
      <c r="K45" s="317">
        <v>139.98333333333329</v>
      </c>
      <c r="L45" s="304">
        <v>134.75</v>
      </c>
      <c r="M45" s="304">
        <v>129.55000000000001</v>
      </c>
      <c r="N45" s="319">
        <v>32900400</v>
      </c>
      <c r="O45" s="320">
        <v>-2.7239908106334098E-2</v>
      </c>
    </row>
    <row r="46" spans="1:15" ht="15">
      <c r="A46" s="277">
        <v>36</v>
      </c>
      <c r="B46" s="390" t="s">
        <v>50</v>
      </c>
      <c r="C46" s="277" t="s">
        <v>85</v>
      </c>
      <c r="D46" s="316">
        <v>1417.05</v>
      </c>
      <c r="E46" s="316">
        <v>1425.3999999999999</v>
      </c>
      <c r="F46" s="317">
        <v>1402.9499999999998</v>
      </c>
      <c r="G46" s="317">
        <v>1388.85</v>
      </c>
      <c r="H46" s="317">
        <v>1366.3999999999999</v>
      </c>
      <c r="I46" s="317">
        <v>1439.4999999999998</v>
      </c>
      <c r="J46" s="317">
        <v>1461.95</v>
      </c>
      <c r="K46" s="317">
        <v>1476.0499999999997</v>
      </c>
      <c r="L46" s="304">
        <v>1447.85</v>
      </c>
      <c r="M46" s="304">
        <v>1411.3</v>
      </c>
      <c r="N46" s="319">
        <v>2842700</v>
      </c>
      <c r="O46" s="320">
        <v>2.8101265822784809E-2</v>
      </c>
    </row>
    <row r="47" spans="1:15" ht="15">
      <c r="A47" s="277">
        <v>37</v>
      </c>
      <c r="B47" s="390" t="s">
        <v>39</v>
      </c>
      <c r="C47" s="277" t="s">
        <v>86</v>
      </c>
      <c r="D47" s="316">
        <v>379.35</v>
      </c>
      <c r="E47" s="316">
        <v>379.34999999999997</v>
      </c>
      <c r="F47" s="317">
        <v>372.29999999999995</v>
      </c>
      <c r="G47" s="317">
        <v>365.25</v>
      </c>
      <c r="H47" s="317">
        <v>358.2</v>
      </c>
      <c r="I47" s="317">
        <v>386.39999999999992</v>
      </c>
      <c r="J47" s="317">
        <v>393.45</v>
      </c>
      <c r="K47" s="317">
        <v>400.49999999999989</v>
      </c>
      <c r="L47" s="304">
        <v>386.4</v>
      </c>
      <c r="M47" s="304">
        <v>372.3</v>
      </c>
      <c r="N47" s="319">
        <v>6791235</v>
      </c>
      <c r="O47" s="320">
        <v>-0.11883999188805516</v>
      </c>
    </row>
    <row r="48" spans="1:15" ht="15">
      <c r="A48" s="277">
        <v>38</v>
      </c>
      <c r="B48" s="390" t="s">
        <v>64</v>
      </c>
      <c r="C48" s="277" t="s">
        <v>87</v>
      </c>
      <c r="D48" s="316">
        <v>443</v>
      </c>
      <c r="E48" s="316">
        <v>439.75</v>
      </c>
      <c r="F48" s="317">
        <v>425.65</v>
      </c>
      <c r="G48" s="317">
        <v>408.29999999999995</v>
      </c>
      <c r="H48" s="317">
        <v>394.19999999999993</v>
      </c>
      <c r="I48" s="317">
        <v>457.1</v>
      </c>
      <c r="J48" s="317">
        <v>471.20000000000005</v>
      </c>
      <c r="K48" s="317">
        <v>488.55000000000007</v>
      </c>
      <c r="L48" s="304">
        <v>453.85</v>
      </c>
      <c r="M48" s="304">
        <v>422.4</v>
      </c>
      <c r="N48" s="319">
        <v>2208000</v>
      </c>
      <c r="O48" s="320">
        <v>1.043382756727073E-2</v>
      </c>
    </row>
    <row r="49" spans="1:15" ht="15">
      <c r="A49" s="277">
        <v>39</v>
      </c>
      <c r="B49" s="390" t="s">
        <v>50</v>
      </c>
      <c r="C49" s="277" t="s">
        <v>88</v>
      </c>
      <c r="D49" s="316">
        <v>497</v>
      </c>
      <c r="E49" s="316">
        <v>496.33333333333331</v>
      </c>
      <c r="F49" s="317">
        <v>489.56666666666661</v>
      </c>
      <c r="G49" s="317">
        <v>482.13333333333327</v>
      </c>
      <c r="H49" s="317">
        <v>475.36666666666656</v>
      </c>
      <c r="I49" s="317">
        <v>503.76666666666665</v>
      </c>
      <c r="J49" s="317">
        <v>510.53333333333342</v>
      </c>
      <c r="K49" s="317">
        <v>517.9666666666667</v>
      </c>
      <c r="L49" s="304">
        <v>503.1</v>
      </c>
      <c r="M49" s="304">
        <v>488.9</v>
      </c>
      <c r="N49" s="319">
        <v>10796250</v>
      </c>
      <c r="O49" s="320">
        <v>-2.2521502942507921E-2</v>
      </c>
    </row>
    <row r="50" spans="1:15" ht="15">
      <c r="A50" s="277">
        <v>40</v>
      </c>
      <c r="B50" s="390" t="s">
        <v>52</v>
      </c>
      <c r="C50" s="277" t="s">
        <v>91</v>
      </c>
      <c r="D50" s="316">
        <v>3101.25</v>
      </c>
      <c r="E50" s="316">
        <v>3123.2666666666664</v>
      </c>
      <c r="F50" s="317">
        <v>3050.5333333333328</v>
      </c>
      <c r="G50" s="317">
        <v>2999.8166666666666</v>
      </c>
      <c r="H50" s="317">
        <v>2927.083333333333</v>
      </c>
      <c r="I50" s="317">
        <v>3173.9833333333327</v>
      </c>
      <c r="J50" s="317">
        <v>3246.7166666666662</v>
      </c>
      <c r="K50" s="317">
        <v>3297.4333333333325</v>
      </c>
      <c r="L50" s="304">
        <v>3196</v>
      </c>
      <c r="M50" s="304">
        <v>3072.55</v>
      </c>
      <c r="N50" s="319">
        <v>3632800</v>
      </c>
      <c r="O50" s="320">
        <v>-1.8586557164469417E-2</v>
      </c>
    </row>
    <row r="51" spans="1:15" ht="15">
      <c r="A51" s="277">
        <v>41</v>
      </c>
      <c r="B51" s="390" t="s">
        <v>92</v>
      </c>
      <c r="C51" s="277" t="s">
        <v>93</v>
      </c>
      <c r="D51" s="316">
        <v>142.44999999999999</v>
      </c>
      <c r="E51" s="316">
        <v>144.38333333333333</v>
      </c>
      <c r="F51" s="317">
        <v>138.51666666666665</v>
      </c>
      <c r="G51" s="317">
        <v>134.58333333333331</v>
      </c>
      <c r="H51" s="317">
        <v>128.71666666666664</v>
      </c>
      <c r="I51" s="317">
        <v>148.31666666666666</v>
      </c>
      <c r="J51" s="317">
        <v>154.18333333333334</v>
      </c>
      <c r="K51" s="317">
        <v>158.11666666666667</v>
      </c>
      <c r="L51" s="304">
        <v>150.25</v>
      </c>
      <c r="M51" s="304">
        <v>140.44999999999999</v>
      </c>
      <c r="N51" s="319">
        <v>26914800</v>
      </c>
      <c r="O51" s="320">
        <v>4.4334975369458131E-3</v>
      </c>
    </row>
    <row r="52" spans="1:15" ht="15">
      <c r="A52" s="277">
        <v>42</v>
      </c>
      <c r="B52" s="390" t="s">
        <v>52</v>
      </c>
      <c r="C52" s="277" t="s">
        <v>94</v>
      </c>
      <c r="D52" s="316">
        <v>4537.7</v>
      </c>
      <c r="E52" s="316">
        <v>4542.5666666666666</v>
      </c>
      <c r="F52" s="317">
        <v>4479.1333333333332</v>
      </c>
      <c r="G52" s="317">
        <v>4420.5666666666666</v>
      </c>
      <c r="H52" s="317">
        <v>4357.1333333333332</v>
      </c>
      <c r="I52" s="317">
        <v>4601.1333333333332</v>
      </c>
      <c r="J52" s="317">
        <v>4664.5666666666657</v>
      </c>
      <c r="K52" s="317">
        <v>4723.1333333333332</v>
      </c>
      <c r="L52" s="304">
        <v>4606</v>
      </c>
      <c r="M52" s="304">
        <v>4484</v>
      </c>
      <c r="N52" s="319">
        <v>3349750</v>
      </c>
      <c r="O52" s="320">
        <v>3.7154578527749824E-2</v>
      </c>
    </row>
    <row r="53" spans="1:15" ht="15">
      <c r="A53" s="277">
        <v>43</v>
      </c>
      <c r="B53" s="390" t="s">
        <v>44</v>
      </c>
      <c r="C53" s="277" t="s">
        <v>95</v>
      </c>
      <c r="D53" s="316">
        <v>20196.900000000001</v>
      </c>
      <c r="E53" s="316">
        <v>20687.983333333334</v>
      </c>
      <c r="F53" s="317">
        <v>19625.966666666667</v>
      </c>
      <c r="G53" s="317">
        <v>19055.033333333333</v>
      </c>
      <c r="H53" s="317">
        <v>17993.016666666666</v>
      </c>
      <c r="I53" s="317">
        <v>21258.916666666668</v>
      </c>
      <c r="J53" s="317">
        <v>22320.933333333338</v>
      </c>
      <c r="K53" s="317">
        <v>22891.866666666669</v>
      </c>
      <c r="L53" s="304">
        <v>21750</v>
      </c>
      <c r="M53" s="304">
        <v>20117.05</v>
      </c>
      <c r="N53" s="319">
        <v>319655</v>
      </c>
      <c r="O53" s="320">
        <v>0.24055963053518065</v>
      </c>
    </row>
    <row r="54" spans="1:15" ht="15">
      <c r="A54" s="277">
        <v>44</v>
      </c>
      <c r="B54" s="390" t="s">
        <v>57</v>
      </c>
      <c r="C54" s="277" t="s">
        <v>96</v>
      </c>
      <c r="D54" s="316">
        <v>52</v>
      </c>
      <c r="E54" s="316">
        <v>52.233333333333327</v>
      </c>
      <c r="F54" s="317">
        <v>50.666666666666657</v>
      </c>
      <c r="G54" s="317">
        <v>49.333333333333329</v>
      </c>
      <c r="H54" s="317">
        <v>47.766666666666659</v>
      </c>
      <c r="I54" s="317">
        <v>53.566666666666656</v>
      </c>
      <c r="J54" s="317">
        <v>55.133333333333333</v>
      </c>
      <c r="K54" s="317">
        <v>56.466666666666654</v>
      </c>
      <c r="L54" s="304">
        <v>53.8</v>
      </c>
      <c r="M54" s="304">
        <v>50.9</v>
      </c>
      <c r="N54" s="319">
        <v>11977600</v>
      </c>
      <c r="O54" s="320">
        <v>4.9267643142476697E-2</v>
      </c>
    </row>
    <row r="55" spans="1:15" ht="15">
      <c r="A55" s="277">
        <v>45</v>
      </c>
      <c r="B55" s="390" t="s">
        <v>44</v>
      </c>
      <c r="C55" s="277" t="s">
        <v>97</v>
      </c>
      <c r="D55" s="316">
        <v>1101.45</v>
      </c>
      <c r="E55" s="316">
        <v>1118.0333333333333</v>
      </c>
      <c r="F55" s="317">
        <v>1062.5666666666666</v>
      </c>
      <c r="G55" s="317">
        <v>1023.6833333333334</v>
      </c>
      <c r="H55" s="317">
        <v>968.2166666666667</v>
      </c>
      <c r="I55" s="317">
        <v>1156.9166666666665</v>
      </c>
      <c r="J55" s="317">
        <v>1212.3833333333332</v>
      </c>
      <c r="K55" s="317">
        <v>1251.2666666666664</v>
      </c>
      <c r="L55" s="304">
        <v>1173.5</v>
      </c>
      <c r="M55" s="304">
        <v>1079.1500000000001</v>
      </c>
      <c r="N55" s="319">
        <v>2275900</v>
      </c>
      <c r="O55" s="320">
        <v>-7.7574676772180121E-2</v>
      </c>
    </row>
    <row r="56" spans="1:15" ht="15">
      <c r="A56" s="277">
        <v>46</v>
      </c>
      <c r="B56" s="390" t="s">
        <v>44</v>
      </c>
      <c r="C56" s="277" t="s">
        <v>98</v>
      </c>
      <c r="D56" s="316">
        <v>163.35</v>
      </c>
      <c r="E56" s="316">
        <v>164.56666666666669</v>
      </c>
      <c r="F56" s="317">
        <v>160.38333333333338</v>
      </c>
      <c r="G56" s="317">
        <v>157.41666666666669</v>
      </c>
      <c r="H56" s="317">
        <v>153.23333333333338</v>
      </c>
      <c r="I56" s="317">
        <v>167.53333333333339</v>
      </c>
      <c r="J56" s="317">
        <v>171.71666666666673</v>
      </c>
      <c r="K56" s="317">
        <v>174.68333333333339</v>
      </c>
      <c r="L56" s="304">
        <v>168.75</v>
      </c>
      <c r="M56" s="304">
        <v>161.6</v>
      </c>
      <c r="N56" s="319">
        <v>12074400</v>
      </c>
      <c r="O56" s="320">
        <v>-7.104795737122558E-3</v>
      </c>
    </row>
    <row r="57" spans="1:15" ht="15">
      <c r="A57" s="277">
        <v>47</v>
      </c>
      <c r="B57" s="390" t="s">
        <v>54</v>
      </c>
      <c r="C57" s="277" t="s">
        <v>99</v>
      </c>
      <c r="D57" s="316">
        <v>52.65</v>
      </c>
      <c r="E57" s="316">
        <v>53.1</v>
      </c>
      <c r="F57" s="317">
        <v>51.550000000000004</v>
      </c>
      <c r="G57" s="317">
        <v>50.45</v>
      </c>
      <c r="H57" s="317">
        <v>48.900000000000006</v>
      </c>
      <c r="I57" s="317">
        <v>54.2</v>
      </c>
      <c r="J57" s="317">
        <v>55.75</v>
      </c>
      <c r="K57" s="317">
        <v>56.85</v>
      </c>
      <c r="L57" s="304">
        <v>54.65</v>
      </c>
      <c r="M57" s="304">
        <v>52</v>
      </c>
      <c r="N57" s="319">
        <v>84379500</v>
      </c>
      <c r="O57" s="320">
        <v>-2.475685234305924E-2</v>
      </c>
    </row>
    <row r="58" spans="1:15" ht="15">
      <c r="A58" s="277">
        <v>48</v>
      </c>
      <c r="B58" s="390" t="s">
        <v>73</v>
      </c>
      <c r="C58" s="277" t="s">
        <v>100</v>
      </c>
      <c r="D58" s="316">
        <v>96.05</v>
      </c>
      <c r="E58" s="316">
        <v>97.11666666666666</v>
      </c>
      <c r="F58" s="317">
        <v>94.633333333333326</v>
      </c>
      <c r="G58" s="317">
        <v>93.216666666666669</v>
      </c>
      <c r="H58" s="317">
        <v>90.733333333333334</v>
      </c>
      <c r="I58" s="317">
        <v>98.533333333333317</v>
      </c>
      <c r="J58" s="317">
        <v>101.01666666666664</v>
      </c>
      <c r="K58" s="317">
        <v>102.43333333333331</v>
      </c>
      <c r="L58" s="304">
        <v>99.6</v>
      </c>
      <c r="M58" s="304">
        <v>95.7</v>
      </c>
      <c r="N58" s="319">
        <v>28426000</v>
      </c>
      <c r="O58" s="320">
        <v>2.0810514786418401E-2</v>
      </c>
    </row>
    <row r="59" spans="1:15" ht="15">
      <c r="A59" s="277">
        <v>49</v>
      </c>
      <c r="B59" s="390" t="s">
        <v>52</v>
      </c>
      <c r="C59" s="277" t="s">
        <v>101</v>
      </c>
      <c r="D59" s="316">
        <v>477.45</v>
      </c>
      <c r="E59" s="316">
        <v>473.15000000000003</v>
      </c>
      <c r="F59" s="317">
        <v>461.30000000000007</v>
      </c>
      <c r="G59" s="317">
        <v>445.15000000000003</v>
      </c>
      <c r="H59" s="317">
        <v>433.30000000000007</v>
      </c>
      <c r="I59" s="317">
        <v>489.30000000000007</v>
      </c>
      <c r="J59" s="317">
        <v>501.15000000000009</v>
      </c>
      <c r="K59" s="317">
        <v>517.30000000000007</v>
      </c>
      <c r="L59" s="304">
        <v>485</v>
      </c>
      <c r="M59" s="304">
        <v>457</v>
      </c>
      <c r="N59" s="319">
        <v>6511300</v>
      </c>
      <c r="O59" s="320">
        <v>-0.11198243412797992</v>
      </c>
    </row>
    <row r="60" spans="1:15" ht="15">
      <c r="A60" s="277">
        <v>50</v>
      </c>
      <c r="B60" s="390" t="s">
        <v>102</v>
      </c>
      <c r="C60" s="277" t="s">
        <v>103</v>
      </c>
      <c r="D60" s="316">
        <v>21</v>
      </c>
      <c r="E60" s="316">
        <v>21.150000000000002</v>
      </c>
      <c r="F60" s="317">
        <v>20.650000000000006</v>
      </c>
      <c r="G60" s="317">
        <v>20.300000000000004</v>
      </c>
      <c r="H60" s="317">
        <v>19.800000000000008</v>
      </c>
      <c r="I60" s="317">
        <v>21.500000000000004</v>
      </c>
      <c r="J60" s="317">
        <v>21.999999999999996</v>
      </c>
      <c r="K60" s="317">
        <v>22.35</v>
      </c>
      <c r="L60" s="304">
        <v>21.65</v>
      </c>
      <c r="M60" s="304">
        <v>20.8</v>
      </c>
      <c r="N60" s="319">
        <v>85680000</v>
      </c>
      <c r="O60" s="320">
        <v>-9.8803952158086315E-3</v>
      </c>
    </row>
    <row r="61" spans="1:15" ht="15">
      <c r="A61" s="277">
        <v>51</v>
      </c>
      <c r="B61" s="390" t="s">
        <v>50</v>
      </c>
      <c r="C61" s="277" t="s">
        <v>104</v>
      </c>
      <c r="D61" s="316">
        <v>684.8</v>
      </c>
      <c r="E61" s="316">
        <v>693.31666666666661</v>
      </c>
      <c r="F61" s="317">
        <v>671.48333333333323</v>
      </c>
      <c r="G61" s="317">
        <v>658.16666666666663</v>
      </c>
      <c r="H61" s="317">
        <v>636.33333333333326</v>
      </c>
      <c r="I61" s="317">
        <v>706.63333333333321</v>
      </c>
      <c r="J61" s="317">
        <v>728.4666666666667</v>
      </c>
      <c r="K61" s="317">
        <v>741.78333333333319</v>
      </c>
      <c r="L61" s="304">
        <v>715.15</v>
      </c>
      <c r="M61" s="304">
        <v>680</v>
      </c>
      <c r="N61" s="319">
        <v>4187000</v>
      </c>
      <c r="O61" s="320">
        <v>4.206072672971628E-2</v>
      </c>
    </row>
    <row r="62" spans="1:15" ht="15">
      <c r="A62" s="277">
        <v>52</v>
      </c>
      <c r="B62" s="433" t="s">
        <v>39</v>
      </c>
      <c r="C62" s="277" t="s">
        <v>248</v>
      </c>
      <c r="D62" s="316">
        <v>862.65</v>
      </c>
      <c r="E62" s="316">
        <v>863.83333333333337</v>
      </c>
      <c r="F62" s="317">
        <v>846.86666666666679</v>
      </c>
      <c r="G62" s="317">
        <v>831.08333333333337</v>
      </c>
      <c r="H62" s="317">
        <v>814.11666666666679</v>
      </c>
      <c r="I62" s="317">
        <v>879.61666666666679</v>
      </c>
      <c r="J62" s="317">
        <v>896.58333333333326</v>
      </c>
      <c r="K62" s="317">
        <v>912.36666666666679</v>
      </c>
      <c r="L62" s="304">
        <v>880.8</v>
      </c>
      <c r="M62" s="304">
        <v>848.05</v>
      </c>
      <c r="N62" s="319">
        <v>386750</v>
      </c>
      <c r="O62" s="320">
        <v>-5.8544303797468354E-2</v>
      </c>
    </row>
    <row r="63" spans="1:15" ht="15">
      <c r="A63" s="277">
        <v>53</v>
      </c>
      <c r="B63" s="390" t="s">
        <v>37</v>
      </c>
      <c r="C63" s="277" t="s">
        <v>105</v>
      </c>
      <c r="D63" s="316">
        <v>625.75</v>
      </c>
      <c r="E63" s="316">
        <v>628.9666666666667</v>
      </c>
      <c r="F63" s="317">
        <v>617.93333333333339</v>
      </c>
      <c r="G63" s="317">
        <v>610.11666666666667</v>
      </c>
      <c r="H63" s="317">
        <v>599.08333333333337</v>
      </c>
      <c r="I63" s="317">
        <v>636.78333333333342</v>
      </c>
      <c r="J63" s="317">
        <v>647.81666666666672</v>
      </c>
      <c r="K63" s="317">
        <v>655.63333333333344</v>
      </c>
      <c r="L63" s="304">
        <v>640</v>
      </c>
      <c r="M63" s="304">
        <v>621.15</v>
      </c>
      <c r="N63" s="319">
        <v>18510750</v>
      </c>
      <c r="O63" s="320">
        <v>2.0958868221116058E-2</v>
      </c>
    </row>
    <row r="64" spans="1:15" ht="15">
      <c r="A64" s="277">
        <v>54</v>
      </c>
      <c r="B64" s="390" t="s">
        <v>39</v>
      </c>
      <c r="C64" s="277" t="s">
        <v>106</v>
      </c>
      <c r="D64" s="316">
        <v>611.20000000000005</v>
      </c>
      <c r="E64" s="316">
        <v>612.91666666666663</v>
      </c>
      <c r="F64" s="317">
        <v>602.33333333333326</v>
      </c>
      <c r="G64" s="317">
        <v>593.46666666666658</v>
      </c>
      <c r="H64" s="317">
        <v>582.88333333333321</v>
      </c>
      <c r="I64" s="317">
        <v>621.7833333333333</v>
      </c>
      <c r="J64" s="317">
        <v>632.36666666666656</v>
      </c>
      <c r="K64" s="317">
        <v>641.23333333333335</v>
      </c>
      <c r="L64" s="304">
        <v>623.5</v>
      </c>
      <c r="M64" s="304">
        <v>604.04999999999995</v>
      </c>
      <c r="N64" s="319">
        <v>5034000</v>
      </c>
      <c r="O64" s="320">
        <v>-4.4781783681214424E-2</v>
      </c>
    </row>
    <row r="65" spans="1:15" ht="15">
      <c r="A65" s="277">
        <v>55</v>
      </c>
      <c r="B65" s="390" t="s">
        <v>107</v>
      </c>
      <c r="C65" s="277" t="s">
        <v>108</v>
      </c>
      <c r="D65" s="316">
        <v>711.75</v>
      </c>
      <c r="E65" s="316">
        <v>716.08333333333337</v>
      </c>
      <c r="F65" s="317">
        <v>705.7166666666667</v>
      </c>
      <c r="G65" s="317">
        <v>699.68333333333328</v>
      </c>
      <c r="H65" s="317">
        <v>689.31666666666661</v>
      </c>
      <c r="I65" s="317">
        <v>722.11666666666679</v>
      </c>
      <c r="J65" s="317">
        <v>732.48333333333335</v>
      </c>
      <c r="K65" s="317">
        <v>738.51666666666688</v>
      </c>
      <c r="L65" s="304">
        <v>726.45</v>
      </c>
      <c r="M65" s="304">
        <v>710.05</v>
      </c>
      <c r="N65" s="319">
        <v>14957600</v>
      </c>
      <c r="O65" s="320">
        <v>-1.1655874190564292E-2</v>
      </c>
    </row>
    <row r="66" spans="1:15" ht="15">
      <c r="A66" s="277">
        <v>56</v>
      </c>
      <c r="B66" s="390" t="s">
        <v>57</v>
      </c>
      <c r="C66" s="277" t="s">
        <v>109</v>
      </c>
      <c r="D66" s="316">
        <v>1793.2</v>
      </c>
      <c r="E66" s="316">
        <v>1798.9333333333334</v>
      </c>
      <c r="F66" s="317">
        <v>1769.2666666666669</v>
      </c>
      <c r="G66" s="317">
        <v>1745.3333333333335</v>
      </c>
      <c r="H66" s="317">
        <v>1715.666666666667</v>
      </c>
      <c r="I66" s="317">
        <v>1822.8666666666668</v>
      </c>
      <c r="J66" s="317">
        <v>1852.5333333333333</v>
      </c>
      <c r="K66" s="317">
        <v>1876.4666666666667</v>
      </c>
      <c r="L66" s="304">
        <v>1828.6</v>
      </c>
      <c r="M66" s="304">
        <v>1775</v>
      </c>
      <c r="N66" s="319">
        <v>28692300</v>
      </c>
      <c r="O66" s="320">
        <v>-9.6712399689360597E-3</v>
      </c>
    </row>
    <row r="67" spans="1:15" ht="15">
      <c r="A67" s="277">
        <v>57</v>
      </c>
      <c r="B67" s="390" t="s">
        <v>54</v>
      </c>
      <c r="C67" s="277" t="s">
        <v>110</v>
      </c>
      <c r="D67" s="316">
        <v>1034.6500000000001</v>
      </c>
      <c r="E67" s="316">
        <v>1042</v>
      </c>
      <c r="F67" s="317">
        <v>1021.25</v>
      </c>
      <c r="G67" s="317">
        <v>1007.8499999999999</v>
      </c>
      <c r="H67" s="317">
        <v>987.09999999999991</v>
      </c>
      <c r="I67" s="317">
        <v>1055.4000000000001</v>
      </c>
      <c r="J67" s="317">
        <v>1076.1500000000001</v>
      </c>
      <c r="K67" s="317">
        <v>1089.5500000000002</v>
      </c>
      <c r="L67" s="304">
        <v>1062.75</v>
      </c>
      <c r="M67" s="304">
        <v>1028.5999999999999</v>
      </c>
      <c r="N67" s="319">
        <v>35577850</v>
      </c>
      <c r="O67" s="320">
        <v>1.2553807623072708E-2</v>
      </c>
    </row>
    <row r="68" spans="1:15" ht="15">
      <c r="A68" s="277">
        <v>58</v>
      </c>
      <c r="B68" s="390" t="s">
        <v>57</v>
      </c>
      <c r="C68" s="277" t="s">
        <v>253</v>
      </c>
      <c r="D68" s="316">
        <v>589.45000000000005</v>
      </c>
      <c r="E68" s="316">
        <v>593.63333333333333</v>
      </c>
      <c r="F68" s="317">
        <v>583.26666666666665</v>
      </c>
      <c r="G68" s="317">
        <v>577.08333333333337</v>
      </c>
      <c r="H68" s="317">
        <v>566.7166666666667</v>
      </c>
      <c r="I68" s="317">
        <v>599.81666666666661</v>
      </c>
      <c r="J68" s="317">
        <v>610.18333333333317</v>
      </c>
      <c r="K68" s="317">
        <v>616.36666666666656</v>
      </c>
      <c r="L68" s="304">
        <v>604</v>
      </c>
      <c r="M68" s="304">
        <v>587.45000000000005</v>
      </c>
      <c r="N68" s="319">
        <v>11565400</v>
      </c>
      <c r="O68" s="320">
        <v>-5.4861899356791529E-3</v>
      </c>
    </row>
    <row r="69" spans="1:15" ht="15">
      <c r="A69" s="277">
        <v>59</v>
      </c>
      <c r="B69" s="390" t="s">
        <v>44</v>
      </c>
      <c r="C69" s="277" t="s">
        <v>111</v>
      </c>
      <c r="D69" s="316">
        <v>2802.95</v>
      </c>
      <c r="E69" s="316">
        <v>2803.5333333333333</v>
      </c>
      <c r="F69" s="317">
        <v>2759.5666666666666</v>
      </c>
      <c r="G69" s="317">
        <v>2716.1833333333334</v>
      </c>
      <c r="H69" s="317">
        <v>2672.2166666666667</v>
      </c>
      <c r="I69" s="317">
        <v>2846.9166666666665</v>
      </c>
      <c r="J69" s="317">
        <v>2890.8833333333328</v>
      </c>
      <c r="K69" s="317">
        <v>2934.2666666666664</v>
      </c>
      <c r="L69" s="304">
        <v>2847.5</v>
      </c>
      <c r="M69" s="304">
        <v>2760.15</v>
      </c>
      <c r="N69" s="319">
        <v>2308500</v>
      </c>
      <c r="O69" s="320">
        <v>-1.1560693641618497E-2</v>
      </c>
    </row>
    <row r="70" spans="1:15" ht="15">
      <c r="A70" s="277">
        <v>60</v>
      </c>
      <c r="B70" s="390" t="s">
        <v>113</v>
      </c>
      <c r="C70" s="277" t="s">
        <v>114</v>
      </c>
      <c r="D70" s="316">
        <v>185</v>
      </c>
      <c r="E70" s="316">
        <v>185.13333333333333</v>
      </c>
      <c r="F70" s="317">
        <v>180.56666666666666</v>
      </c>
      <c r="G70" s="317">
        <v>176.13333333333333</v>
      </c>
      <c r="H70" s="317">
        <v>171.56666666666666</v>
      </c>
      <c r="I70" s="317">
        <v>189.56666666666666</v>
      </c>
      <c r="J70" s="317">
        <v>194.13333333333333</v>
      </c>
      <c r="K70" s="317">
        <v>198.56666666666666</v>
      </c>
      <c r="L70" s="304">
        <v>189.7</v>
      </c>
      <c r="M70" s="304">
        <v>180.7</v>
      </c>
      <c r="N70" s="319">
        <v>28595000</v>
      </c>
      <c r="O70" s="320">
        <v>-3.6929761042722664E-2</v>
      </c>
    </row>
    <row r="71" spans="1:15" ht="15">
      <c r="A71" s="277">
        <v>61</v>
      </c>
      <c r="B71" s="390" t="s">
        <v>73</v>
      </c>
      <c r="C71" s="277" t="s">
        <v>115</v>
      </c>
      <c r="D71" s="316">
        <v>209.25</v>
      </c>
      <c r="E71" s="316">
        <v>210.81666666666669</v>
      </c>
      <c r="F71" s="317">
        <v>206.63333333333338</v>
      </c>
      <c r="G71" s="317">
        <v>204.01666666666668</v>
      </c>
      <c r="H71" s="317">
        <v>199.83333333333337</v>
      </c>
      <c r="I71" s="317">
        <v>213.43333333333339</v>
      </c>
      <c r="J71" s="317">
        <v>217.61666666666673</v>
      </c>
      <c r="K71" s="317">
        <v>220.23333333333341</v>
      </c>
      <c r="L71" s="304">
        <v>215</v>
      </c>
      <c r="M71" s="304">
        <v>208.2</v>
      </c>
      <c r="N71" s="319">
        <v>29208600</v>
      </c>
      <c r="O71" s="320">
        <v>4.6433878157503715E-3</v>
      </c>
    </row>
    <row r="72" spans="1:15" ht="15">
      <c r="A72" s="277">
        <v>62</v>
      </c>
      <c r="B72" s="390" t="s">
        <v>50</v>
      </c>
      <c r="C72" s="277" t="s">
        <v>116</v>
      </c>
      <c r="D72" s="316">
        <v>2180.6999999999998</v>
      </c>
      <c r="E72" s="316">
        <v>2190.4333333333329</v>
      </c>
      <c r="F72" s="317">
        <v>2158.3666666666659</v>
      </c>
      <c r="G72" s="317">
        <v>2136.0333333333328</v>
      </c>
      <c r="H72" s="317">
        <v>2103.9666666666658</v>
      </c>
      <c r="I72" s="317">
        <v>2212.766666666666</v>
      </c>
      <c r="J72" s="317">
        <v>2244.8333333333326</v>
      </c>
      <c r="K72" s="317">
        <v>2267.1666666666661</v>
      </c>
      <c r="L72" s="304">
        <v>2222.5</v>
      </c>
      <c r="M72" s="304">
        <v>2168.1</v>
      </c>
      <c r="N72" s="319">
        <v>15001800</v>
      </c>
      <c r="O72" s="320">
        <v>3.2300130404253184E-3</v>
      </c>
    </row>
    <row r="73" spans="1:15" ht="15">
      <c r="A73" s="277">
        <v>63</v>
      </c>
      <c r="B73" s="390" t="s">
        <v>57</v>
      </c>
      <c r="C73" s="277" t="s">
        <v>117</v>
      </c>
      <c r="D73" s="316">
        <v>204.7</v>
      </c>
      <c r="E73" s="316">
        <v>205.83333333333334</v>
      </c>
      <c r="F73" s="317">
        <v>198.9666666666667</v>
      </c>
      <c r="G73" s="317">
        <v>193.23333333333335</v>
      </c>
      <c r="H73" s="317">
        <v>186.3666666666667</v>
      </c>
      <c r="I73" s="317">
        <v>211.56666666666669</v>
      </c>
      <c r="J73" s="317">
        <v>218.43333333333331</v>
      </c>
      <c r="K73" s="317">
        <v>224.16666666666669</v>
      </c>
      <c r="L73" s="304">
        <v>212.7</v>
      </c>
      <c r="M73" s="304">
        <v>200.1</v>
      </c>
      <c r="N73" s="319">
        <v>13804300</v>
      </c>
      <c r="O73" s="320">
        <v>-4.1747363890682163E-2</v>
      </c>
    </row>
    <row r="74" spans="1:15" ht="15">
      <c r="A74" s="277">
        <v>64</v>
      </c>
      <c r="B74" s="390" t="s">
        <v>54</v>
      </c>
      <c r="C74" s="277" t="s">
        <v>118</v>
      </c>
      <c r="D74" s="316">
        <v>361.65</v>
      </c>
      <c r="E74" s="316">
        <v>362.84999999999997</v>
      </c>
      <c r="F74" s="317">
        <v>353.09999999999991</v>
      </c>
      <c r="G74" s="317">
        <v>344.54999999999995</v>
      </c>
      <c r="H74" s="317">
        <v>334.7999999999999</v>
      </c>
      <c r="I74" s="317">
        <v>371.39999999999992</v>
      </c>
      <c r="J74" s="317">
        <v>381.15000000000003</v>
      </c>
      <c r="K74" s="317">
        <v>389.69999999999993</v>
      </c>
      <c r="L74" s="304">
        <v>372.6</v>
      </c>
      <c r="M74" s="304">
        <v>354.3</v>
      </c>
      <c r="N74" s="319">
        <v>137755750</v>
      </c>
      <c r="O74" s="320">
        <v>1.2112701667895784E-2</v>
      </c>
    </row>
    <row r="75" spans="1:15" ht="15">
      <c r="A75" s="277">
        <v>65</v>
      </c>
      <c r="B75" s="390" t="s">
        <v>57</v>
      </c>
      <c r="C75" s="277" t="s">
        <v>119</v>
      </c>
      <c r="D75" s="316">
        <v>458.95</v>
      </c>
      <c r="E75" s="316">
        <v>461.98333333333335</v>
      </c>
      <c r="F75" s="317">
        <v>452.76666666666671</v>
      </c>
      <c r="G75" s="317">
        <v>446.58333333333337</v>
      </c>
      <c r="H75" s="317">
        <v>437.36666666666673</v>
      </c>
      <c r="I75" s="317">
        <v>468.16666666666669</v>
      </c>
      <c r="J75" s="317">
        <v>477.38333333333338</v>
      </c>
      <c r="K75" s="317">
        <v>483.56666666666666</v>
      </c>
      <c r="L75" s="304">
        <v>471.2</v>
      </c>
      <c r="M75" s="304">
        <v>455.8</v>
      </c>
      <c r="N75" s="319">
        <v>8880000</v>
      </c>
      <c r="O75" s="320">
        <v>-6.5447222688370535E-3</v>
      </c>
    </row>
    <row r="76" spans="1:15" ht="15">
      <c r="A76" s="277">
        <v>66</v>
      </c>
      <c r="B76" s="390" t="s">
        <v>68</v>
      </c>
      <c r="C76" s="277" t="s">
        <v>120</v>
      </c>
      <c r="D76" s="316">
        <v>9.0500000000000007</v>
      </c>
      <c r="E76" s="316">
        <v>9.0333333333333332</v>
      </c>
      <c r="F76" s="317">
        <v>8.8166666666666664</v>
      </c>
      <c r="G76" s="317">
        <v>8.5833333333333339</v>
      </c>
      <c r="H76" s="317">
        <v>8.3666666666666671</v>
      </c>
      <c r="I76" s="317">
        <v>9.2666666666666657</v>
      </c>
      <c r="J76" s="317">
        <v>9.4833333333333307</v>
      </c>
      <c r="K76" s="317">
        <v>9.716666666666665</v>
      </c>
      <c r="L76" s="304">
        <v>9.25</v>
      </c>
      <c r="M76" s="304">
        <v>8.8000000000000007</v>
      </c>
      <c r="N76" s="319">
        <v>357700000</v>
      </c>
      <c r="O76" s="320">
        <v>-2.7037319116527039E-2</v>
      </c>
    </row>
    <row r="77" spans="1:15" ht="15">
      <c r="A77" s="277">
        <v>67</v>
      </c>
      <c r="B77" s="390" t="s">
        <v>54</v>
      </c>
      <c r="C77" s="277" t="s">
        <v>121</v>
      </c>
      <c r="D77" s="316">
        <v>30.3</v>
      </c>
      <c r="E77" s="316">
        <v>30.633333333333336</v>
      </c>
      <c r="F77" s="317">
        <v>29.616666666666674</v>
      </c>
      <c r="G77" s="317">
        <v>28.933333333333337</v>
      </c>
      <c r="H77" s="317">
        <v>27.916666666666675</v>
      </c>
      <c r="I77" s="317">
        <v>31.316666666666674</v>
      </c>
      <c r="J77" s="317">
        <v>32.333333333333329</v>
      </c>
      <c r="K77" s="317">
        <v>33.016666666666673</v>
      </c>
      <c r="L77" s="304">
        <v>31.65</v>
      </c>
      <c r="M77" s="304">
        <v>29.95</v>
      </c>
      <c r="N77" s="319">
        <v>119320000</v>
      </c>
      <c r="O77" s="320">
        <v>-1.3664206062509817E-2</v>
      </c>
    </row>
    <row r="78" spans="1:15" ht="15">
      <c r="A78" s="277">
        <v>68</v>
      </c>
      <c r="B78" s="390" t="s">
        <v>73</v>
      </c>
      <c r="C78" s="277" t="s">
        <v>122</v>
      </c>
      <c r="D78" s="316">
        <v>388.5</v>
      </c>
      <c r="E78" s="316">
        <v>390.59999999999997</v>
      </c>
      <c r="F78" s="317">
        <v>384.69999999999993</v>
      </c>
      <c r="G78" s="317">
        <v>380.9</v>
      </c>
      <c r="H78" s="317">
        <v>374.99999999999994</v>
      </c>
      <c r="I78" s="317">
        <v>394.39999999999992</v>
      </c>
      <c r="J78" s="317">
        <v>400.2999999999999</v>
      </c>
      <c r="K78" s="317">
        <v>404.09999999999991</v>
      </c>
      <c r="L78" s="304">
        <v>396.5</v>
      </c>
      <c r="M78" s="304">
        <v>386.8</v>
      </c>
      <c r="N78" s="319">
        <v>9864250</v>
      </c>
      <c r="O78" s="320">
        <v>-1.5507067380266228E-2</v>
      </c>
    </row>
    <row r="79" spans="1:15" ht="15">
      <c r="A79" s="277">
        <v>69</v>
      </c>
      <c r="B79" s="390" t="s">
        <v>39</v>
      </c>
      <c r="C79" s="277" t="s">
        <v>123</v>
      </c>
      <c r="D79" s="316">
        <v>1131.75</v>
      </c>
      <c r="E79" s="316">
        <v>1147.2833333333333</v>
      </c>
      <c r="F79" s="317">
        <v>1095.5666666666666</v>
      </c>
      <c r="G79" s="317">
        <v>1059.3833333333332</v>
      </c>
      <c r="H79" s="317">
        <v>1007.6666666666665</v>
      </c>
      <c r="I79" s="317">
        <v>1183.4666666666667</v>
      </c>
      <c r="J79" s="317">
        <v>1235.1833333333334</v>
      </c>
      <c r="K79" s="317">
        <v>1271.3666666666668</v>
      </c>
      <c r="L79" s="304">
        <v>1199</v>
      </c>
      <c r="M79" s="304">
        <v>1111.0999999999999</v>
      </c>
      <c r="N79" s="319">
        <v>3009500</v>
      </c>
      <c r="O79" s="320">
        <v>-0.13057922865809621</v>
      </c>
    </row>
    <row r="80" spans="1:15" ht="15">
      <c r="A80" s="277">
        <v>70</v>
      </c>
      <c r="B80" s="390" t="s">
        <v>54</v>
      </c>
      <c r="C80" s="277" t="s">
        <v>124</v>
      </c>
      <c r="D80" s="316">
        <v>508</v>
      </c>
      <c r="E80" s="316">
        <v>511.5</v>
      </c>
      <c r="F80" s="317">
        <v>497.04999999999995</v>
      </c>
      <c r="G80" s="317">
        <v>486.09999999999997</v>
      </c>
      <c r="H80" s="317">
        <v>471.64999999999992</v>
      </c>
      <c r="I80" s="317">
        <v>522.45000000000005</v>
      </c>
      <c r="J80" s="317">
        <v>536.90000000000009</v>
      </c>
      <c r="K80" s="317">
        <v>547.85</v>
      </c>
      <c r="L80" s="304">
        <v>525.95000000000005</v>
      </c>
      <c r="M80" s="304">
        <v>500.55</v>
      </c>
      <c r="N80" s="319">
        <v>30928000</v>
      </c>
      <c r="O80" s="320">
        <v>-8.8704301902271451E-3</v>
      </c>
    </row>
    <row r="81" spans="1:15" ht="15">
      <c r="A81" s="277">
        <v>71</v>
      </c>
      <c r="B81" s="390" t="s">
        <v>68</v>
      </c>
      <c r="C81" s="277" t="s">
        <v>125</v>
      </c>
      <c r="D81" s="316">
        <v>199.4</v>
      </c>
      <c r="E81" s="316">
        <v>200.78333333333333</v>
      </c>
      <c r="F81" s="317">
        <v>196.11666666666667</v>
      </c>
      <c r="G81" s="317">
        <v>192.83333333333334</v>
      </c>
      <c r="H81" s="317">
        <v>188.16666666666669</v>
      </c>
      <c r="I81" s="317">
        <v>204.06666666666666</v>
      </c>
      <c r="J81" s="317">
        <v>208.73333333333335</v>
      </c>
      <c r="K81" s="317">
        <v>212.01666666666665</v>
      </c>
      <c r="L81" s="304">
        <v>205.45</v>
      </c>
      <c r="M81" s="304">
        <v>197.5</v>
      </c>
      <c r="N81" s="319">
        <v>12558000</v>
      </c>
      <c r="O81" s="320">
        <v>-7.3347107438016534E-2</v>
      </c>
    </row>
    <row r="82" spans="1:15" ht="15">
      <c r="A82" s="277">
        <v>72</v>
      </c>
      <c r="B82" s="390" t="s">
        <v>107</v>
      </c>
      <c r="C82" s="277" t="s">
        <v>126</v>
      </c>
      <c r="D82" s="316">
        <v>957.4</v>
      </c>
      <c r="E82" s="316">
        <v>959.85</v>
      </c>
      <c r="F82" s="317">
        <v>952.95</v>
      </c>
      <c r="G82" s="317">
        <v>948.5</v>
      </c>
      <c r="H82" s="317">
        <v>941.6</v>
      </c>
      <c r="I82" s="317">
        <v>964.30000000000007</v>
      </c>
      <c r="J82" s="317">
        <v>971.19999999999993</v>
      </c>
      <c r="K82" s="317">
        <v>975.65000000000009</v>
      </c>
      <c r="L82" s="304">
        <v>966.75</v>
      </c>
      <c r="M82" s="304">
        <v>955.4</v>
      </c>
      <c r="N82" s="319">
        <v>45010800</v>
      </c>
      <c r="O82" s="320">
        <v>-2.4202127659574469E-3</v>
      </c>
    </row>
    <row r="83" spans="1:15" ht="15">
      <c r="A83" s="277">
        <v>73</v>
      </c>
      <c r="B83" s="390" t="s">
        <v>73</v>
      </c>
      <c r="C83" s="277" t="s">
        <v>127</v>
      </c>
      <c r="D83" s="316">
        <v>85.1</v>
      </c>
      <c r="E83" s="316">
        <v>85.866666666666674</v>
      </c>
      <c r="F83" s="317">
        <v>84.083333333333343</v>
      </c>
      <c r="G83" s="317">
        <v>83.066666666666663</v>
      </c>
      <c r="H83" s="317">
        <v>81.283333333333331</v>
      </c>
      <c r="I83" s="317">
        <v>86.883333333333354</v>
      </c>
      <c r="J83" s="317">
        <v>88.666666666666686</v>
      </c>
      <c r="K83" s="317">
        <v>89.683333333333366</v>
      </c>
      <c r="L83" s="304">
        <v>87.65</v>
      </c>
      <c r="M83" s="304">
        <v>84.85</v>
      </c>
      <c r="N83" s="319">
        <v>51066300</v>
      </c>
      <c r="O83" s="320">
        <v>3.2499711881986859E-2</v>
      </c>
    </row>
    <row r="84" spans="1:15" ht="15">
      <c r="A84" s="277">
        <v>74</v>
      </c>
      <c r="B84" s="390" t="s">
        <v>50</v>
      </c>
      <c r="C84" s="277" t="s">
        <v>128</v>
      </c>
      <c r="D84" s="316">
        <v>197.2</v>
      </c>
      <c r="E84" s="316">
        <v>199.08333333333334</v>
      </c>
      <c r="F84" s="317">
        <v>194.31666666666669</v>
      </c>
      <c r="G84" s="317">
        <v>191.43333333333334</v>
      </c>
      <c r="H84" s="317">
        <v>186.66666666666669</v>
      </c>
      <c r="I84" s="317">
        <v>201.9666666666667</v>
      </c>
      <c r="J84" s="317">
        <v>206.73333333333335</v>
      </c>
      <c r="K84" s="317">
        <v>209.6166666666667</v>
      </c>
      <c r="L84" s="304">
        <v>203.85</v>
      </c>
      <c r="M84" s="304">
        <v>196.2</v>
      </c>
      <c r="N84" s="319">
        <v>93843200</v>
      </c>
      <c r="O84" s="320">
        <v>3.2133178474641887E-2</v>
      </c>
    </row>
    <row r="85" spans="1:15" ht="15">
      <c r="A85" s="277">
        <v>75</v>
      </c>
      <c r="B85" s="390" t="s">
        <v>113</v>
      </c>
      <c r="C85" s="277" t="s">
        <v>129</v>
      </c>
      <c r="D85" s="316">
        <v>212.8</v>
      </c>
      <c r="E85" s="316">
        <v>214.73333333333335</v>
      </c>
      <c r="F85" s="317">
        <v>206.51666666666671</v>
      </c>
      <c r="G85" s="317">
        <v>200.23333333333335</v>
      </c>
      <c r="H85" s="317">
        <v>192.01666666666671</v>
      </c>
      <c r="I85" s="317">
        <v>221.01666666666671</v>
      </c>
      <c r="J85" s="317">
        <v>229.23333333333335</v>
      </c>
      <c r="K85" s="317">
        <v>235.51666666666671</v>
      </c>
      <c r="L85" s="304">
        <v>222.95</v>
      </c>
      <c r="M85" s="304">
        <v>208.45</v>
      </c>
      <c r="N85" s="319">
        <v>20255000</v>
      </c>
      <c r="O85" s="320">
        <v>2.8433612592028434E-2</v>
      </c>
    </row>
    <row r="86" spans="1:15" ht="15">
      <c r="A86" s="277">
        <v>76</v>
      </c>
      <c r="B86" s="390" t="s">
        <v>113</v>
      </c>
      <c r="C86" s="277" t="s">
        <v>130</v>
      </c>
      <c r="D86" s="316">
        <v>265.45</v>
      </c>
      <c r="E86" s="316">
        <v>263.76666666666665</v>
      </c>
      <c r="F86" s="317">
        <v>259.68333333333328</v>
      </c>
      <c r="G86" s="317">
        <v>253.91666666666663</v>
      </c>
      <c r="H86" s="317">
        <v>249.83333333333326</v>
      </c>
      <c r="I86" s="317">
        <v>269.5333333333333</v>
      </c>
      <c r="J86" s="317">
        <v>273.61666666666667</v>
      </c>
      <c r="K86" s="317">
        <v>279.38333333333333</v>
      </c>
      <c r="L86" s="304">
        <v>267.85000000000002</v>
      </c>
      <c r="M86" s="304">
        <v>258</v>
      </c>
      <c r="N86" s="319">
        <v>49312800</v>
      </c>
      <c r="O86" s="320">
        <v>4.3418647166361977E-2</v>
      </c>
    </row>
    <row r="87" spans="1:15" ht="15">
      <c r="A87" s="277">
        <v>77</v>
      </c>
      <c r="B87" s="390" t="s">
        <v>39</v>
      </c>
      <c r="C87" s="277" t="s">
        <v>131</v>
      </c>
      <c r="D87" s="316">
        <v>1864.05</v>
      </c>
      <c r="E87" s="316">
        <v>1879.2166666666665</v>
      </c>
      <c r="F87" s="317">
        <v>1842.4333333333329</v>
      </c>
      <c r="G87" s="317">
        <v>1820.8166666666664</v>
      </c>
      <c r="H87" s="317">
        <v>1784.0333333333328</v>
      </c>
      <c r="I87" s="317">
        <v>1900.833333333333</v>
      </c>
      <c r="J87" s="317">
        <v>1937.6166666666663</v>
      </c>
      <c r="K87" s="317">
        <v>1959.2333333333331</v>
      </c>
      <c r="L87" s="304">
        <v>1916</v>
      </c>
      <c r="M87" s="304">
        <v>1857.6</v>
      </c>
      <c r="N87" s="319">
        <v>2563500</v>
      </c>
      <c r="O87" s="320">
        <v>2.7381185214159984E-3</v>
      </c>
    </row>
    <row r="88" spans="1:15" ht="15">
      <c r="A88" s="277">
        <v>78</v>
      </c>
      <c r="B88" s="390" t="s">
        <v>54</v>
      </c>
      <c r="C88" s="277" t="s">
        <v>133</v>
      </c>
      <c r="D88" s="316">
        <v>1306.0999999999999</v>
      </c>
      <c r="E88" s="316">
        <v>1317.9333333333332</v>
      </c>
      <c r="F88" s="317">
        <v>1289.8166666666664</v>
      </c>
      <c r="G88" s="317">
        <v>1273.5333333333333</v>
      </c>
      <c r="H88" s="317">
        <v>1245.4166666666665</v>
      </c>
      <c r="I88" s="317">
        <v>1334.2166666666662</v>
      </c>
      <c r="J88" s="317">
        <v>1362.333333333333</v>
      </c>
      <c r="K88" s="317">
        <v>1378.6166666666661</v>
      </c>
      <c r="L88" s="304">
        <v>1346.05</v>
      </c>
      <c r="M88" s="304">
        <v>1301.6500000000001</v>
      </c>
      <c r="N88" s="319">
        <v>9158800</v>
      </c>
      <c r="O88" s="320">
        <v>4.4142459756486847E-2</v>
      </c>
    </row>
    <row r="89" spans="1:15" ht="15">
      <c r="A89" s="277">
        <v>79</v>
      </c>
      <c r="B89" s="390" t="s">
        <v>57</v>
      </c>
      <c r="C89" s="277" t="s">
        <v>134</v>
      </c>
      <c r="D89" s="316">
        <v>64.3</v>
      </c>
      <c r="E89" s="316">
        <v>65</v>
      </c>
      <c r="F89" s="317">
        <v>63</v>
      </c>
      <c r="G89" s="317">
        <v>61.7</v>
      </c>
      <c r="H89" s="317">
        <v>59.7</v>
      </c>
      <c r="I89" s="317">
        <v>66.3</v>
      </c>
      <c r="J89" s="317">
        <v>68.3</v>
      </c>
      <c r="K89" s="317">
        <v>69.599999999999994</v>
      </c>
      <c r="L89" s="304">
        <v>67</v>
      </c>
      <c r="M89" s="304">
        <v>63.7</v>
      </c>
      <c r="N89" s="319">
        <v>28573600</v>
      </c>
      <c r="O89" s="320">
        <v>-2.7539921314510531E-2</v>
      </c>
    </row>
    <row r="90" spans="1:15" ht="15">
      <c r="A90" s="277">
        <v>80</v>
      </c>
      <c r="B90" s="390" t="s">
        <v>57</v>
      </c>
      <c r="C90" s="277" t="s">
        <v>135</v>
      </c>
      <c r="D90" s="316">
        <v>263.7</v>
      </c>
      <c r="E90" s="316">
        <v>266.11666666666667</v>
      </c>
      <c r="F90" s="317">
        <v>258.93333333333334</v>
      </c>
      <c r="G90" s="317">
        <v>254.16666666666669</v>
      </c>
      <c r="H90" s="317">
        <v>246.98333333333335</v>
      </c>
      <c r="I90" s="317">
        <v>270.88333333333333</v>
      </c>
      <c r="J90" s="317">
        <v>278.06666666666672</v>
      </c>
      <c r="K90" s="317">
        <v>282.83333333333331</v>
      </c>
      <c r="L90" s="304">
        <v>273.3</v>
      </c>
      <c r="M90" s="304">
        <v>261.35000000000002</v>
      </c>
      <c r="N90" s="319">
        <v>12106000</v>
      </c>
      <c r="O90" s="320">
        <v>-8.6799868981329836E-3</v>
      </c>
    </row>
    <row r="91" spans="1:15" ht="15">
      <c r="A91" s="277">
        <v>81</v>
      </c>
      <c r="B91" s="390" t="s">
        <v>64</v>
      </c>
      <c r="C91" s="277" t="s">
        <v>136</v>
      </c>
      <c r="D91" s="316">
        <v>985.1</v>
      </c>
      <c r="E91" s="316">
        <v>992.63333333333321</v>
      </c>
      <c r="F91" s="317">
        <v>967.26666666666642</v>
      </c>
      <c r="G91" s="317">
        <v>949.43333333333317</v>
      </c>
      <c r="H91" s="317">
        <v>924.06666666666638</v>
      </c>
      <c r="I91" s="317">
        <v>1010.4666666666665</v>
      </c>
      <c r="J91" s="317">
        <v>1035.8333333333333</v>
      </c>
      <c r="K91" s="317">
        <v>1053.6666666666665</v>
      </c>
      <c r="L91" s="304">
        <v>1018</v>
      </c>
      <c r="M91" s="304">
        <v>974.8</v>
      </c>
      <c r="N91" s="319">
        <v>10676050</v>
      </c>
      <c r="O91" s="320">
        <v>-2.8818732175914345E-2</v>
      </c>
    </row>
    <row r="92" spans="1:15" ht="15">
      <c r="A92" s="277">
        <v>82</v>
      </c>
      <c r="B92" s="390" t="s">
        <v>52</v>
      </c>
      <c r="C92" s="277" t="s">
        <v>137</v>
      </c>
      <c r="D92" s="316">
        <v>1021.2</v>
      </c>
      <c r="E92" s="316">
        <v>993.2166666666667</v>
      </c>
      <c r="F92" s="317">
        <v>961.48333333333335</v>
      </c>
      <c r="G92" s="317">
        <v>901.76666666666665</v>
      </c>
      <c r="H92" s="317">
        <v>870.0333333333333</v>
      </c>
      <c r="I92" s="317">
        <v>1052.9333333333334</v>
      </c>
      <c r="J92" s="317">
        <v>1084.6666666666667</v>
      </c>
      <c r="K92" s="317">
        <v>1144.3833333333334</v>
      </c>
      <c r="L92" s="304">
        <v>1024.95</v>
      </c>
      <c r="M92" s="304">
        <v>933.5</v>
      </c>
      <c r="N92" s="319">
        <v>8364000</v>
      </c>
      <c r="O92" s="320">
        <v>6.7476676068561517E-2</v>
      </c>
    </row>
    <row r="93" spans="1:15" ht="15">
      <c r="A93" s="277">
        <v>83</v>
      </c>
      <c r="B93" s="390" t="s">
        <v>44</v>
      </c>
      <c r="C93" s="277" t="s">
        <v>138</v>
      </c>
      <c r="D93" s="316">
        <v>615.95000000000005</v>
      </c>
      <c r="E93" s="316">
        <v>622.23333333333335</v>
      </c>
      <c r="F93" s="317">
        <v>604.51666666666665</v>
      </c>
      <c r="G93" s="317">
        <v>593.08333333333326</v>
      </c>
      <c r="H93" s="317">
        <v>575.36666666666656</v>
      </c>
      <c r="I93" s="317">
        <v>633.66666666666674</v>
      </c>
      <c r="J93" s="317">
        <v>651.38333333333344</v>
      </c>
      <c r="K93" s="317">
        <v>662.81666666666683</v>
      </c>
      <c r="L93" s="304">
        <v>639.95000000000005</v>
      </c>
      <c r="M93" s="304">
        <v>610.79999999999995</v>
      </c>
      <c r="N93" s="319">
        <v>14995400</v>
      </c>
      <c r="O93" s="320">
        <v>-1.8599963349825912E-2</v>
      </c>
    </row>
    <row r="94" spans="1:15" ht="15">
      <c r="A94" s="277">
        <v>84</v>
      </c>
      <c r="B94" s="390" t="s">
        <v>57</v>
      </c>
      <c r="C94" s="277" t="s">
        <v>139</v>
      </c>
      <c r="D94" s="316">
        <v>132.19999999999999</v>
      </c>
      <c r="E94" s="316">
        <v>133.85</v>
      </c>
      <c r="F94" s="317">
        <v>128.69999999999999</v>
      </c>
      <c r="G94" s="317">
        <v>125.19999999999999</v>
      </c>
      <c r="H94" s="317">
        <v>120.04999999999998</v>
      </c>
      <c r="I94" s="317">
        <v>137.35</v>
      </c>
      <c r="J94" s="317">
        <v>142.50000000000003</v>
      </c>
      <c r="K94" s="317">
        <v>146</v>
      </c>
      <c r="L94" s="304">
        <v>139</v>
      </c>
      <c r="M94" s="304">
        <v>130.35</v>
      </c>
      <c r="N94" s="319">
        <v>19623912</v>
      </c>
      <c r="O94" s="320">
        <v>-7.9928952042628773E-2</v>
      </c>
    </row>
    <row r="95" spans="1:15" ht="15">
      <c r="A95" s="277">
        <v>85</v>
      </c>
      <c r="B95" s="390" t="s">
        <v>57</v>
      </c>
      <c r="C95" s="277" t="s">
        <v>140</v>
      </c>
      <c r="D95" s="316">
        <v>155</v>
      </c>
      <c r="E95" s="316">
        <v>156.21666666666667</v>
      </c>
      <c r="F95" s="317">
        <v>151.98333333333335</v>
      </c>
      <c r="G95" s="317">
        <v>148.96666666666667</v>
      </c>
      <c r="H95" s="317">
        <v>144.73333333333335</v>
      </c>
      <c r="I95" s="317">
        <v>159.23333333333335</v>
      </c>
      <c r="J95" s="317">
        <v>163.46666666666664</v>
      </c>
      <c r="K95" s="317">
        <v>166.48333333333335</v>
      </c>
      <c r="L95" s="304">
        <v>160.44999999999999</v>
      </c>
      <c r="M95" s="304">
        <v>153.19999999999999</v>
      </c>
      <c r="N95" s="319">
        <v>23940000</v>
      </c>
      <c r="O95" s="320">
        <v>-9.433962264150943E-3</v>
      </c>
    </row>
    <row r="96" spans="1:15" ht="15">
      <c r="A96" s="277">
        <v>86</v>
      </c>
      <c r="B96" s="390" t="s">
        <v>50</v>
      </c>
      <c r="C96" s="277" t="s">
        <v>141</v>
      </c>
      <c r="D96" s="316">
        <v>366.45</v>
      </c>
      <c r="E96" s="316">
        <v>366.98333333333329</v>
      </c>
      <c r="F96" s="317">
        <v>363.86666666666656</v>
      </c>
      <c r="G96" s="317">
        <v>361.28333333333325</v>
      </c>
      <c r="H96" s="317">
        <v>358.16666666666652</v>
      </c>
      <c r="I96" s="317">
        <v>369.56666666666661</v>
      </c>
      <c r="J96" s="317">
        <v>372.68333333333328</v>
      </c>
      <c r="K96" s="317">
        <v>375.26666666666665</v>
      </c>
      <c r="L96" s="304">
        <v>370.1</v>
      </c>
      <c r="M96" s="304">
        <v>364.4</v>
      </c>
      <c r="N96" s="319">
        <v>9756000</v>
      </c>
      <c r="O96" s="320">
        <v>-2.8286852589641434E-2</v>
      </c>
    </row>
    <row r="97" spans="1:15" ht="15">
      <c r="A97" s="277">
        <v>87</v>
      </c>
      <c r="B97" s="390" t="s">
        <v>44</v>
      </c>
      <c r="C97" s="277" t="s">
        <v>142</v>
      </c>
      <c r="D97" s="316">
        <v>6611.75</v>
      </c>
      <c r="E97" s="316">
        <v>6638.45</v>
      </c>
      <c r="F97" s="317">
        <v>6535.2</v>
      </c>
      <c r="G97" s="317">
        <v>6458.65</v>
      </c>
      <c r="H97" s="317">
        <v>6355.4</v>
      </c>
      <c r="I97" s="317">
        <v>6715</v>
      </c>
      <c r="J97" s="317">
        <v>6818.25</v>
      </c>
      <c r="K97" s="317">
        <v>6894.8</v>
      </c>
      <c r="L97" s="304">
        <v>6741.7</v>
      </c>
      <c r="M97" s="304">
        <v>6561.9</v>
      </c>
      <c r="N97" s="319">
        <v>2311100</v>
      </c>
      <c r="O97" s="320">
        <v>-1.9390699253224713E-2</v>
      </c>
    </row>
    <row r="98" spans="1:15" ht="15">
      <c r="A98" s="277">
        <v>88</v>
      </c>
      <c r="B98" s="390" t="s">
        <v>50</v>
      </c>
      <c r="C98" s="277" t="s">
        <v>143</v>
      </c>
      <c r="D98" s="316">
        <v>585</v>
      </c>
      <c r="E98" s="316">
        <v>590.2833333333333</v>
      </c>
      <c r="F98" s="317">
        <v>575.76666666666665</v>
      </c>
      <c r="G98" s="317">
        <v>566.5333333333333</v>
      </c>
      <c r="H98" s="317">
        <v>552.01666666666665</v>
      </c>
      <c r="I98" s="317">
        <v>599.51666666666665</v>
      </c>
      <c r="J98" s="317">
        <v>614.0333333333333</v>
      </c>
      <c r="K98" s="317">
        <v>623.26666666666665</v>
      </c>
      <c r="L98" s="304">
        <v>604.79999999999995</v>
      </c>
      <c r="M98" s="304">
        <v>581.04999999999995</v>
      </c>
      <c r="N98" s="319">
        <v>15893750</v>
      </c>
      <c r="O98" s="320">
        <v>-1.0351805728518057E-2</v>
      </c>
    </row>
    <row r="99" spans="1:15" ht="15">
      <c r="A99" s="277">
        <v>89</v>
      </c>
      <c r="B99" s="390" t="s">
        <v>57</v>
      </c>
      <c r="C99" s="277" t="s">
        <v>144</v>
      </c>
      <c r="D99" s="316">
        <v>524.54999999999995</v>
      </c>
      <c r="E99" s="316">
        <v>528.73333333333323</v>
      </c>
      <c r="F99" s="317">
        <v>517.81666666666649</v>
      </c>
      <c r="G99" s="317">
        <v>511.08333333333326</v>
      </c>
      <c r="H99" s="317">
        <v>500.16666666666652</v>
      </c>
      <c r="I99" s="317">
        <v>535.46666666666647</v>
      </c>
      <c r="J99" s="317">
        <v>546.38333333333321</v>
      </c>
      <c r="K99" s="317">
        <v>553.11666666666645</v>
      </c>
      <c r="L99" s="304">
        <v>539.65</v>
      </c>
      <c r="M99" s="304">
        <v>522</v>
      </c>
      <c r="N99" s="319">
        <v>2408900</v>
      </c>
      <c r="O99" s="320">
        <v>-2.5249868490268279E-2</v>
      </c>
    </row>
    <row r="100" spans="1:15" ht="15">
      <c r="A100" s="277">
        <v>90</v>
      </c>
      <c r="B100" s="390" t="s">
        <v>73</v>
      </c>
      <c r="C100" s="277" t="s">
        <v>145</v>
      </c>
      <c r="D100" s="316">
        <v>973.1</v>
      </c>
      <c r="E100" s="316">
        <v>977.56666666666661</v>
      </c>
      <c r="F100" s="317">
        <v>963.53333333333319</v>
      </c>
      <c r="G100" s="317">
        <v>953.96666666666658</v>
      </c>
      <c r="H100" s="317">
        <v>939.93333333333317</v>
      </c>
      <c r="I100" s="317">
        <v>987.13333333333321</v>
      </c>
      <c r="J100" s="317">
        <v>1001.1666666666665</v>
      </c>
      <c r="K100" s="317">
        <v>1010.7333333333332</v>
      </c>
      <c r="L100" s="304">
        <v>991.6</v>
      </c>
      <c r="M100" s="304">
        <v>968</v>
      </c>
      <c r="N100" s="319">
        <v>1236600</v>
      </c>
      <c r="O100" s="320">
        <v>-2.5992438563327031E-2</v>
      </c>
    </row>
    <row r="101" spans="1:15" ht="15">
      <c r="A101" s="277">
        <v>91</v>
      </c>
      <c r="B101" s="390" t="s">
        <v>107</v>
      </c>
      <c r="C101" s="277" t="s">
        <v>146</v>
      </c>
      <c r="D101" s="316">
        <v>1138.3</v>
      </c>
      <c r="E101" s="316">
        <v>1147.6833333333332</v>
      </c>
      <c r="F101" s="317">
        <v>1121.0166666666664</v>
      </c>
      <c r="G101" s="317">
        <v>1103.7333333333333</v>
      </c>
      <c r="H101" s="317">
        <v>1077.0666666666666</v>
      </c>
      <c r="I101" s="317">
        <v>1164.9666666666662</v>
      </c>
      <c r="J101" s="317">
        <v>1191.6333333333328</v>
      </c>
      <c r="K101" s="317">
        <v>1208.9166666666661</v>
      </c>
      <c r="L101" s="304">
        <v>1174.3499999999999</v>
      </c>
      <c r="M101" s="304">
        <v>1130.4000000000001</v>
      </c>
      <c r="N101" s="319">
        <v>1177600</v>
      </c>
      <c r="O101" s="320">
        <v>2.0422055820285907E-3</v>
      </c>
    </row>
    <row r="102" spans="1:15" ht="15">
      <c r="A102" s="277">
        <v>92</v>
      </c>
      <c r="B102" s="390" t="s">
        <v>44</v>
      </c>
      <c r="C102" s="277" t="s">
        <v>147</v>
      </c>
      <c r="D102" s="316">
        <v>120.4</v>
      </c>
      <c r="E102" s="316">
        <v>120.46666666666665</v>
      </c>
      <c r="F102" s="317">
        <v>118.58333333333331</v>
      </c>
      <c r="G102" s="317">
        <v>116.76666666666667</v>
      </c>
      <c r="H102" s="317">
        <v>114.88333333333333</v>
      </c>
      <c r="I102" s="317">
        <v>122.2833333333333</v>
      </c>
      <c r="J102" s="317">
        <v>124.16666666666666</v>
      </c>
      <c r="K102" s="317">
        <v>125.98333333333329</v>
      </c>
      <c r="L102" s="304">
        <v>122.35</v>
      </c>
      <c r="M102" s="304">
        <v>118.65</v>
      </c>
      <c r="N102" s="319">
        <v>25431000</v>
      </c>
      <c r="O102" s="320">
        <v>-1.4378730330982095E-2</v>
      </c>
    </row>
    <row r="103" spans="1:15" ht="15">
      <c r="A103" s="277">
        <v>93</v>
      </c>
      <c r="B103" s="390" t="s">
        <v>44</v>
      </c>
      <c r="C103" s="277" t="s">
        <v>148</v>
      </c>
      <c r="D103" s="316">
        <v>61685.85</v>
      </c>
      <c r="E103" s="316">
        <v>62662.30000000001</v>
      </c>
      <c r="F103" s="317">
        <v>60378.85000000002</v>
      </c>
      <c r="G103" s="317">
        <v>59071.850000000013</v>
      </c>
      <c r="H103" s="317">
        <v>56788.400000000023</v>
      </c>
      <c r="I103" s="317">
        <v>63969.300000000017</v>
      </c>
      <c r="J103" s="317">
        <v>66252.750000000015</v>
      </c>
      <c r="K103" s="317">
        <v>67559.750000000015</v>
      </c>
      <c r="L103" s="304">
        <v>64945.75</v>
      </c>
      <c r="M103" s="304">
        <v>61355.3</v>
      </c>
      <c r="N103" s="319">
        <v>35200</v>
      </c>
      <c r="O103" s="320">
        <v>0.11392405063291139</v>
      </c>
    </row>
    <row r="104" spans="1:15" ht="15">
      <c r="A104" s="277">
        <v>94</v>
      </c>
      <c r="B104" s="390" t="s">
        <v>57</v>
      </c>
      <c r="C104" s="277" t="s">
        <v>149</v>
      </c>
      <c r="D104" s="316">
        <v>1211.4000000000001</v>
      </c>
      <c r="E104" s="316">
        <v>1201.5166666666667</v>
      </c>
      <c r="F104" s="317">
        <v>1180.0333333333333</v>
      </c>
      <c r="G104" s="317">
        <v>1148.6666666666667</v>
      </c>
      <c r="H104" s="317">
        <v>1127.1833333333334</v>
      </c>
      <c r="I104" s="317">
        <v>1232.8833333333332</v>
      </c>
      <c r="J104" s="317">
        <v>1254.3666666666663</v>
      </c>
      <c r="K104" s="317">
        <v>1285.7333333333331</v>
      </c>
      <c r="L104" s="304">
        <v>1223</v>
      </c>
      <c r="M104" s="304">
        <v>1170.1500000000001</v>
      </c>
      <c r="N104" s="319">
        <v>4406250</v>
      </c>
      <c r="O104" s="320">
        <v>-8.9006047449216932E-2</v>
      </c>
    </row>
    <row r="105" spans="1:15" ht="15">
      <c r="A105" s="277">
        <v>95</v>
      </c>
      <c r="B105" s="390" t="s">
        <v>113</v>
      </c>
      <c r="C105" s="277" t="s">
        <v>150</v>
      </c>
      <c r="D105" s="316">
        <v>35.25</v>
      </c>
      <c r="E105" s="316">
        <v>35.449999999999996</v>
      </c>
      <c r="F105" s="317">
        <v>34.54999999999999</v>
      </c>
      <c r="G105" s="317">
        <v>33.849999999999994</v>
      </c>
      <c r="H105" s="317">
        <v>32.949999999999989</v>
      </c>
      <c r="I105" s="317">
        <v>36.149999999999991</v>
      </c>
      <c r="J105" s="317">
        <v>37.049999999999997</v>
      </c>
      <c r="K105" s="317">
        <v>37.749999999999993</v>
      </c>
      <c r="L105" s="304">
        <v>36.35</v>
      </c>
      <c r="M105" s="304">
        <v>34.75</v>
      </c>
      <c r="N105" s="319">
        <v>42636000</v>
      </c>
      <c r="O105" s="320">
        <v>8.8495575221238937E-3</v>
      </c>
    </row>
    <row r="106" spans="1:15" ht="15">
      <c r="A106" s="277">
        <v>96</v>
      </c>
      <c r="B106" s="390" t="s">
        <v>39</v>
      </c>
      <c r="C106" s="277" t="s">
        <v>261</v>
      </c>
      <c r="D106" s="316">
        <v>3259.3</v>
      </c>
      <c r="E106" s="316">
        <v>3282.1</v>
      </c>
      <c r="F106" s="317">
        <v>3226.2</v>
      </c>
      <c r="G106" s="317">
        <v>3193.1</v>
      </c>
      <c r="H106" s="317">
        <v>3137.2</v>
      </c>
      <c r="I106" s="317">
        <v>3315.2</v>
      </c>
      <c r="J106" s="317">
        <v>3371.1000000000004</v>
      </c>
      <c r="K106" s="317">
        <v>3404.2</v>
      </c>
      <c r="L106" s="304">
        <v>3338</v>
      </c>
      <c r="M106" s="304">
        <v>3249</v>
      </c>
      <c r="N106" s="319">
        <v>814000</v>
      </c>
      <c r="O106" s="320">
        <v>-7.6196281621456873E-3</v>
      </c>
    </row>
    <row r="107" spans="1:15" ht="15">
      <c r="A107" s="277">
        <v>97</v>
      </c>
      <c r="B107" s="390" t="s">
        <v>50</v>
      </c>
      <c r="C107" s="277" t="s">
        <v>153</v>
      </c>
      <c r="D107" s="316">
        <v>16418.599999999999</v>
      </c>
      <c r="E107" s="316">
        <v>16457.883333333335</v>
      </c>
      <c r="F107" s="317">
        <v>16306.866666666669</v>
      </c>
      <c r="G107" s="317">
        <v>16195.133333333333</v>
      </c>
      <c r="H107" s="317">
        <v>16044.116666666667</v>
      </c>
      <c r="I107" s="317">
        <v>16569.616666666669</v>
      </c>
      <c r="J107" s="317">
        <v>16720.633333333339</v>
      </c>
      <c r="K107" s="317">
        <v>16832.366666666672</v>
      </c>
      <c r="L107" s="304">
        <v>16608.900000000001</v>
      </c>
      <c r="M107" s="304">
        <v>16346.15</v>
      </c>
      <c r="N107" s="319">
        <v>413350</v>
      </c>
      <c r="O107" s="320">
        <v>8.0477990488964767E-3</v>
      </c>
    </row>
    <row r="108" spans="1:15" ht="15">
      <c r="A108" s="277">
        <v>98</v>
      </c>
      <c r="B108" s="390" t="s">
        <v>107</v>
      </c>
      <c r="C108" s="277" t="s">
        <v>154</v>
      </c>
      <c r="D108" s="316">
        <v>1982.25</v>
      </c>
      <c r="E108" s="316">
        <v>1996.05</v>
      </c>
      <c r="F108" s="317">
        <v>1957.3</v>
      </c>
      <c r="G108" s="317">
        <v>1932.35</v>
      </c>
      <c r="H108" s="317">
        <v>1893.6</v>
      </c>
      <c r="I108" s="317">
        <v>2021</v>
      </c>
      <c r="J108" s="317">
        <v>2059.75</v>
      </c>
      <c r="K108" s="317">
        <v>2084.6999999999998</v>
      </c>
      <c r="L108" s="304">
        <v>2034.8</v>
      </c>
      <c r="M108" s="304">
        <v>1971.1</v>
      </c>
      <c r="N108" s="319">
        <v>417750</v>
      </c>
      <c r="O108" s="320">
        <v>-8.3881578947368418E-2</v>
      </c>
    </row>
    <row r="109" spans="1:15" ht="15">
      <c r="A109" s="277">
        <v>99</v>
      </c>
      <c r="B109" s="390" t="s">
        <v>113</v>
      </c>
      <c r="C109" s="277" t="s">
        <v>155</v>
      </c>
      <c r="D109" s="316">
        <v>93.15</v>
      </c>
      <c r="E109" s="316">
        <v>93.116666666666674</v>
      </c>
      <c r="F109" s="317">
        <v>91.533333333333346</v>
      </c>
      <c r="G109" s="317">
        <v>89.916666666666671</v>
      </c>
      <c r="H109" s="317">
        <v>88.333333333333343</v>
      </c>
      <c r="I109" s="317">
        <v>94.733333333333348</v>
      </c>
      <c r="J109" s="317">
        <v>96.316666666666663</v>
      </c>
      <c r="K109" s="317">
        <v>97.933333333333351</v>
      </c>
      <c r="L109" s="304">
        <v>94.7</v>
      </c>
      <c r="M109" s="304">
        <v>91.5</v>
      </c>
      <c r="N109" s="319">
        <v>31885300</v>
      </c>
      <c r="O109" s="320">
        <v>0</v>
      </c>
    </row>
    <row r="110" spans="1:15" ht="15">
      <c r="A110" s="277">
        <v>100</v>
      </c>
      <c r="B110" s="390" t="s">
        <v>42</v>
      </c>
      <c r="C110" s="277" t="s">
        <v>156</v>
      </c>
      <c r="D110" s="316">
        <v>88.65</v>
      </c>
      <c r="E110" s="316">
        <v>88.5</v>
      </c>
      <c r="F110" s="317">
        <v>86.95</v>
      </c>
      <c r="G110" s="317">
        <v>85.25</v>
      </c>
      <c r="H110" s="317">
        <v>83.7</v>
      </c>
      <c r="I110" s="317">
        <v>90.2</v>
      </c>
      <c r="J110" s="317">
        <v>91.750000000000014</v>
      </c>
      <c r="K110" s="317">
        <v>93.45</v>
      </c>
      <c r="L110" s="304">
        <v>90.05</v>
      </c>
      <c r="M110" s="304">
        <v>86.8</v>
      </c>
      <c r="N110" s="319">
        <v>57199500</v>
      </c>
      <c r="O110" s="320">
        <v>-3.6763294298329814E-2</v>
      </c>
    </row>
    <row r="111" spans="1:15" ht="15">
      <c r="A111" s="277">
        <v>101</v>
      </c>
      <c r="B111" s="390" t="s">
        <v>73</v>
      </c>
      <c r="C111" s="277" t="s">
        <v>158</v>
      </c>
      <c r="D111" s="316">
        <v>77.3</v>
      </c>
      <c r="E111" s="316">
        <v>77.86666666666666</v>
      </c>
      <c r="F111" s="317">
        <v>76.533333333333317</v>
      </c>
      <c r="G111" s="317">
        <v>75.766666666666652</v>
      </c>
      <c r="H111" s="317">
        <v>74.433333333333309</v>
      </c>
      <c r="I111" s="317">
        <v>78.633333333333326</v>
      </c>
      <c r="J111" s="317">
        <v>79.966666666666669</v>
      </c>
      <c r="K111" s="317">
        <v>80.733333333333334</v>
      </c>
      <c r="L111" s="304">
        <v>79.2</v>
      </c>
      <c r="M111" s="304">
        <v>77.099999999999994</v>
      </c>
      <c r="N111" s="319">
        <v>46484900</v>
      </c>
      <c r="O111" s="320">
        <v>2.0970742431929645E-2</v>
      </c>
    </row>
    <row r="112" spans="1:15" ht="15">
      <c r="A112" s="277">
        <v>102</v>
      </c>
      <c r="B112" s="390" t="s">
        <v>79</v>
      </c>
      <c r="C112" s="277" t="s">
        <v>159</v>
      </c>
      <c r="D112" s="316">
        <v>19022.05</v>
      </c>
      <c r="E112" s="316">
        <v>19074.016666666666</v>
      </c>
      <c r="F112" s="317">
        <v>18748.033333333333</v>
      </c>
      <c r="G112" s="317">
        <v>18474.016666666666</v>
      </c>
      <c r="H112" s="317">
        <v>18148.033333333333</v>
      </c>
      <c r="I112" s="317">
        <v>19348.033333333333</v>
      </c>
      <c r="J112" s="317">
        <v>19674.016666666663</v>
      </c>
      <c r="K112" s="317">
        <v>19948.033333333333</v>
      </c>
      <c r="L112" s="304">
        <v>19400</v>
      </c>
      <c r="M112" s="304">
        <v>18800</v>
      </c>
      <c r="N112" s="319">
        <v>102690</v>
      </c>
      <c r="O112" s="320">
        <v>-9.5486111111111119E-3</v>
      </c>
    </row>
    <row r="113" spans="1:15" ht="15">
      <c r="A113" s="277">
        <v>103</v>
      </c>
      <c r="B113" s="390" t="s">
        <v>52</v>
      </c>
      <c r="C113" s="277" t="s">
        <v>160</v>
      </c>
      <c r="D113" s="316">
        <v>1436.4</v>
      </c>
      <c r="E113" s="316">
        <v>1448.6666666666667</v>
      </c>
      <c r="F113" s="317">
        <v>1406.5333333333335</v>
      </c>
      <c r="G113" s="317">
        <v>1376.6666666666667</v>
      </c>
      <c r="H113" s="317">
        <v>1334.5333333333335</v>
      </c>
      <c r="I113" s="317">
        <v>1478.5333333333335</v>
      </c>
      <c r="J113" s="317">
        <v>1520.6666666666667</v>
      </c>
      <c r="K113" s="317">
        <v>1550.5333333333335</v>
      </c>
      <c r="L113" s="304">
        <v>1490.8</v>
      </c>
      <c r="M113" s="304">
        <v>1418.8</v>
      </c>
      <c r="N113" s="319">
        <v>3034350</v>
      </c>
      <c r="O113" s="320">
        <v>2.2234574763757644E-2</v>
      </c>
    </row>
    <row r="114" spans="1:15" ht="15">
      <c r="A114" s="277">
        <v>104</v>
      </c>
      <c r="B114" s="390" t="s">
        <v>73</v>
      </c>
      <c r="C114" s="277" t="s">
        <v>161</v>
      </c>
      <c r="D114" s="316">
        <v>260.2</v>
      </c>
      <c r="E114" s="316">
        <v>261.66666666666669</v>
      </c>
      <c r="F114" s="317">
        <v>255.83333333333337</v>
      </c>
      <c r="G114" s="317">
        <v>251.4666666666667</v>
      </c>
      <c r="H114" s="317">
        <v>245.63333333333338</v>
      </c>
      <c r="I114" s="317">
        <v>266.03333333333336</v>
      </c>
      <c r="J114" s="317">
        <v>271.86666666666673</v>
      </c>
      <c r="K114" s="317">
        <v>276.23333333333335</v>
      </c>
      <c r="L114" s="304">
        <v>267.5</v>
      </c>
      <c r="M114" s="304">
        <v>257.3</v>
      </c>
      <c r="N114" s="319">
        <v>11187000</v>
      </c>
      <c r="O114" s="320">
        <v>-6.6595631326584973E-3</v>
      </c>
    </row>
    <row r="115" spans="1:15" ht="15">
      <c r="A115" s="277">
        <v>105</v>
      </c>
      <c r="B115" s="390" t="s">
        <v>57</v>
      </c>
      <c r="C115" s="277" t="s">
        <v>162</v>
      </c>
      <c r="D115" s="316">
        <v>91.35</v>
      </c>
      <c r="E115" s="316">
        <v>92.666666666666671</v>
      </c>
      <c r="F115" s="317">
        <v>89.183333333333337</v>
      </c>
      <c r="G115" s="317">
        <v>87.016666666666666</v>
      </c>
      <c r="H115" s="317">
        <v>83.533333333333331</v>
      </c>
      <c r="I115" s="317">
        <v>94.833333333333343</v>
      </c>
      <c r="J115" s="317">
        <v>98.316666666666663</v>
      </c>
      <c r="K115" s="317">
        <v>100.48333333333335</v>
      </c>
      <c r="L115" s="304">
        <v>96.15</v>
      </c>
      <c r="M115" s="304">
        <v>90.5</v>
      </c>
      <c r="N115" s="319">
        <v>46555800</v>
      </c>
      <c r="O115" s="320">
        <v>-2.4678529679179113E-2</v>
      </c>
    </row>
    <row r="116" spans="1:15" ht="15">
      <c r="A116" s="277">
        <v>106</v>
      </c>
      <c r="B116" s="390" t="s">
        <v>50</v>
      </c>
      <c r="C116" s="277" t="s">
        <v>163</v>
      </c>
      <c r="D116" s="316">
        <v>1376.65</v>
      </c>
      <c r="E116" s="316">
        <v>1386.6499999999999</v>
      </c>
      <c r="F116" s="317">
        <v>1362.2999999999997</v>
      </c>
      <c r="G116" s="317">
        <v>1347.9499999999998</v>
      </c>
      <c r="H116" s="317">
        <v>1323.5999999999997</v>
      </c>
      <c r="I116" s="317">
        <v>1400.9999999999998</v>
      </c>
      <c r="J116" s="317">
        <v>1425.3499999999997</v>
      </c>
      <c r="K116" s="317">
        <v>1439.6999999999998</v>
      </c>
      <c r="L116" s="304">
        <v>1411</v>
      </c>
      <c r="M116" s="304">
        <v>1372.3</v>
      </c>
      <c r="N116" s="319">
        <v>3627000</v>
      </c>
      <c r="O116" s="320">
        <v>-4.2553191489361703E-3</v>
      </c>
    </row>
    <row r="117" spans="1:15" ht="15">
      <c r="A117" s="277">
        <v>107</v>
      </c>
      <c r="B117" s="390" t="s">
        <v>54</v>
      </c>
      <c r="C117" s="277" t="s">
        <v>164</v>
      </c>
      <c r="D117" s="316">
        <v>32.15</v>
      </c>
      <c r="E117" s="316">
        <v>32.5</v>
      </c>
      <c r="F117" s="317">
        <v>31.5</v>
      </c>
      <c r="G117" s="317">
        <v>30.85</v>
      </c>
      <c r="H117" s="317">
        <v>29.85</v>
      </c>
      <c r="I117" s="317">
        <v>33.15</v>
      </c>
      <c r="J117" s="317">
        <v>34.15</v>
      </c>
      <c r="K117" s="317">
        <v>34.799999999999997</v>
      </c>
      <c r="L117" s="304">
        <v>33.5</v>
      </c>
      <c r="M117" s="304">
        <v>31.85</v>
      </c>
      <c r="N117" s="319">
        <v>67858000</v>
      </c>
      <c r="O117" s="320">
        <v>1.9776982958131708E-2</v>
      </c>
    </row>
    <row r="118" spans="1:15" ht="15">
      <c r="A118" s="277">
        <v>108</v>
      </c>
      <c r="B118" s="390" t="s">
        <v>42</v>
      </c>
      <c r="C118" s="277" t="s">
        <v>165</v>
      </c>
      <c r="D118" s="316">
        <v>174.4</v>
      </c>
      <c r="E118" s="316">
        <v>175.68333333333331</v>
      </c>
      <c r="F118" s="317">
        <v>171.66666666666663</v>
      </c>
      <c r="G118" s="317">
        <v>168.93333333333331</v>
      </c>
      <c r="H118" s="317">
        <v>164.91666666666663</v>
      </c>
      <c r="I118" s="317">
        <v>178.41666666666663</v>
      </c>
      <c r="J118" s="317">
        <v>182.43333333333334</v>
      </c>
      <c r="K118" s="317">
        <v>185.16666666666663</v>
      </c>
      <c r="L118" s="304">
        <v>179.7</v>
      </c>
      <c r="M118" s="304">
        <v>172.95</v>
      </c>
      <c r="N118" s="319">
        <v>14240000</v>
      </c>
      <c r="O118" s="320">
        <v>8.042488619119878E-2</v>
      </c>
    </row>
    <row r="119" spans="1:15" ht="15">
      <c r="A119" s="277">
        <v>109</v>
      </c>
      <c r="B119" s="390" t="s">
        <v>89</v>
      </c>
      <c r="C119" s="277" t="s">
        <v>166</v>
      </c>
      <c r="D119" s="316">
        <v>1230.45</v>
      </c>
      <c r="E119" s="316">
        <v>1238.3333333333333</v>
      </c>
      <c r="F119" s="317">
        <v>1202.1666666666665</v>
      </c>
      <c r="G119" s="317">
        <v>1173.8833333333332</v>
      </c>
      <c r="H119" s="317">
        <v>1137.7166666666665</v>
      </c>
      <c r="I119" s="317">
        <v>1266.6166666666666</v>
      </c>
      <c r="J119" s="317">
        <v>1302.7833333333331</v>
      </c>
      <c r="K119" s="317">
        <v>1331.0666666666666</v>
      </c>
      <c r="L119" s="304">
        <v>1274.5</v>
      </c>
      <c r="M119" s="304">
        <v>1210.05</v>
      </c>
      <c r="N119" s="319">
        <v>1469270</v>
      </c>
      <c r="O119" s="320">
        <v>-5.4478784704033528E-2</v>
      </c>
    </row>
    <row r="120" spans="1:15" ht="15">
      <c r="A120" s="277">
        <v>110</v>
      </c>
      <c r="B120" s="390" t="s">
        <v>37</v>
      </c>
      <c r="C120" s="277" t="s">
        <v>167</v>
      </c>
      <c r="D120" s="316">
        <v>676</v>
      </c>
      <c r="E120" s="316">
        <v>688.94999999999993</v>
      </c>
      <c r="F120" s="317">
        <v>658.89999999999986</v>
      </c>
      <c r="G120" s="317">
        <v>641.79999999999995</v>
      </c>
      <c r="H120" s="317">
        <v>611.74999999999989</v>
      </c>
      <c r="I120" s="317">
        <v>706.04999999999984</v>
      </c>
      <c r="J120" s="317">
        <v>736.0999999999998</v>
      </c>
      <c r="K120" s="317">
        <v>753.19999999999982</v>
      </c>
      <c r="L120" s="304">
        <v>719</v>
      </c>
      <c r="M120" s="304">
        <v>671.85</v>
      </c>
      <c r="N120" s="319">
        <v>1785000</v>
      </c>
      <c r="O120" s="320">
        <v>-0.20993227990970656</v>
      </c>
    </row>
    <row r="121" spans="1:15" ht="15">
      <c r="A121" s="277">
        <v>111</v>
      </c>
      <c r="B121" s="390" t="s">
        <v>54</v>
      </c>
      <c r="C121" s="277" t="s">
        <v>168</v>
      </c>
      <c r="D121" s="316">
        <v>177.05</v>
      </c>
      <c r="E121" s="316">
        <v>179.61666666666665</v>
      </c>
      <c r="F121" s="317">
        <v>171.1333333333333</v>
      </c>
      <c r="G121" s="317">
        <v>165.21666666666664</v>
      </c>
      <c r="H121" s="317">
        <v>156.73333333333329</v>
      </c>
      <c r="I121" s="317">
        <v>185.5333333333333</v>
      </c>
      <c r="J121" s="317">
        <v>194.01666666666665</v>
      </c>
      <c r="K121" s="317">
        <v>199.93333333333331</v>
      </c>
      <c r="L121" s="304">
        <v>188.1</v>
      </c>
      <c r="M121" s="304">
        <v>173.7</v>
      </c>
      <c r="N121" s="319">
        <v>22596600</v>
      </c>
      <c r="O121" s="320">
        <v>-4.1257584114726971E-2</v>
      </c>
    </row>
    <row r="122" spans="1:15" ht="15">
      <c r="A122" s="277">
        <v>112</v>
      </c>
      <c r="B122" s="390" t="s">
        <v>42</v>
      </c>
      <c r="C122" s="277" t="s">
        <v>169</v>
      </c>
      <c r="D122" s="316">
        <v>108.4</v>
      </c>
      <c r="E122" s="316">
        <v>109.26666666666667</v>
      </c>
      <c r="F122" s="317">
        <v>106.83333333333333</v>
      </c>
      <c r="G122" s="317">
        <v>105.26666666666667</v>
      </c>
      <c r="H122" s="317">
        <v>102.83333333333333</v>
      </c>
      <c r="I122" s="317">
        <v>110.83333333333333</v>
      </c>
      <c r="J122" s="317">
        <v>113.26666666666667</v>
      </c>
      <c r="K122" s="317">
        <v>114.83333333333333</v>
      </c>
      <c r="L122" s="304">
        <v>111.7</v>
      </c>
      <c r="M122" s="304">
        <v>107.7</v>
      </c>
      <c r="N122" s="319">
        <v>21750000</v>
      </c>
      <c r="O122" s="320">
        <v>-6.8493150684931503E-3</v>
      </c>
    </row>
    <row r="123" spans="1:15" ht="15">
      <c r="A123" s="277">
        <v>113</v>
      </c>
      <c r="B123" s="390" t="s">
        <v>73</v>
      </c>
      <c r="C123" s="277" t="s">
        <v>170</v>
      </c>
      <c r="D123" s="316">
        <v>2122.3000000000002</v>
      </c>
      <c r="E123" s="316">
        <v>2128.3333333333335</v>
      </c>
      <c r="F123" s="317">
        <v>2090.7166666666672</v>
      </c>
      <c r="G123" s="317">
        <v>2059.1333333333337</v>
      </c>
      <c r="H123" s="317">
        <v>2021.5166666666673</v>
      </c>
      <c r="I123" s="317">
        <v>2159.916666666667</v>
      </c>
      <c r="J123" s="317">
        <v>2197.5333333333328</v>
      </c>
      <c r="K123" s="317">
        <v>2229.1166666666668</v>
      </c>
      <c r="L123" s="304">
        <v>2165.9499999999998</v>
      </c>
      <c r="M123" s="304">
        <v>2096.75</v>
      </c>
      <c r="N123" s="319">
        <v>37490190</v>
      </c>
      <c r="O123" s="320">
        <v>-3.7257978757894467E-2</v>
      </c>
    </row>
    <row r="124" spans="1:15" ht="15">
      <c r="A124" s="277">
        <v>114</v>
      </c>
      <c r="B124" s="390" t="s">
        <v>113</v>
      </c>
      <c r="C124" s="277" t="s">
        <v>171</v>
      </c>
      <c r="D124" s="316">
        <v>38.9</v>
      </c>
      <c r="E124" s="316">
        <v>38.949999999999996</v>
      </c>
      <c r="F124" s="317">
        <v>38.349999999999994</v>
      </c>
      <c r="G124" s="317">
        <v>37.799999999999997</v>
      </c>
      <c r="H124" s="317">
        <v>37.199999999999996</v>
      </c>
      <c r="I124" s="317">
        <v>39.499999999999993</v>
      </c>
      <c r="J124" s="317">
        <v>40.1</v>
      </c>
      <c r="K124" s="317">
        <v>40.649999999999991</v>
      </c>
      <c r="L124" s="304">
        <v>39.549999999999997</v>
      </c>
      <c r="M124" s="304">
        <v>38.4</v>
      </c>
      <c r="N124" s="319">
        <v>56867000</v>
      </c>
      <c r="O124" s="320">
        <v>-3.7001287001286999E-2</v>
      </c>
    </row>
    <row r="125" spans="1:15" ht="15">
      <c r="A125" s="277">
        <v>115</v>
      </c>
      <c r="B125" s="433" t="s">
        <v>57</v>
      </c>
      <c r="C125" s="277" t="s">
        <v>280</v>
      </c>
      <c r="D125" s="316">
        <v>842.15</v>
      </c>
      <c r="E125" s="316">
        <v>847.2833333333333</v>
      </c>
      <c r="F125" s="317">
        <v>826.51666666666665</v>
      </c>
      <c r="G125" s="317">
        <v>810.88333333333333</v>
      </c>
      <c r="H125" s="317">
        <v>790.11666666666667</v>
      </c>
      <c r="I125" s="317">
        <v>862.91666666666663</v>
      </c>
      <c r="J125" s="317">
        <v>883.68333333333328</v>
      </c>
      <c r="K125" s="317">
        <v>899.31666666666661</v>
      </c>
      <c r="L125" s="304">
        <v>868.05</v>
      </c>
      <c r="M125" s="304">
        <v>831.65</v>
      </c>
      <c r="N125" s="319">
        <v>6792750</v>
      </c>
      <c r="O125" s="320">
        <v>2.5707814269535674E-2</v>
      </c>
    </row>
    <row r="126" spans="1:15" ht="15">
      <c r="A126" s="277">
        <v>116</v>
      </c>
      <c r="B126" s="390" t="s">
        <v>54</v>
      </c>
      <c r="C126" s="277" t="s">
        <v>172</v>
      </c>
      <c r="D126" s="316">
        <v>196.75</v>
      </c>
      <c r="E126" s="316">
        <v>198.56666666666669</v>
      </c>
      <c r="F126" s="317">
        <v>192.83333333333337</v>
      </c>
      <c r="G126" s="317">
        <v>188.91666666666669</v>
      </c>
      <c r="H126" s="317">
        <v>183.18333333333337</v>
      </c>
      <c r="I126" s="317">
        <v>202.48333333333338</v>
      </c>
      <c r="J126" s="317">
        <v>208.21666666666667</v>
      </c>
      <c r="K126" s="317">
        <v>212.13333333333338</v>
      </c>
      <c r="L126" s="304">
        <v>204.3</v>
      </c>
      <c r="M126" s="304">
        <v>194.65</v>
      </c>
      <c r="N126" s="319">
        <v>124635000</v>
      </c>
      <c r="O126" s="320">
        <v>-1.4937759336099586E-2</v>
      </c>
    </row>
    <row r="127" spans="1:15" ht="15">
      <c r="A127" s="277">
        <v>117</v>
      </c>
      <c r="B127" s="390" t="s">
        <v>37</v>
      </c>
      <c r="C127" s="277" t="s">
        <v>173</v>
      </c>
      <c r="D127" s="316">
        <v>21517.45</v>
      </c>
      <c r="E127" s="316">
        <v>21506.466666666671</v>
      </c>
      <c r="F127" s="317">
        <v>21213.28333333334</v>
      </c>
      <c r="G127" s="317">
        <v>20909.116666666669</v>
      </c>
      <c r="H127" s="317">
        <v>20615.933333333338</v>
      </c>
      <c r="I127" s="317">
        <v>21810.633333333342</v>
      </c>
      <c r="J127" s="317">
        <v>22103.816666666669</v>
      </c>
      <c r="K127" s="317">
        <v>22407.983333333344</v>
      </c>
      <c r="L127" s="304">
        <v>21799.65</v>
      </c>
      <c r="M127" s="304">
        <v>21202.3</v>
      </c>
      <c r="N127" s="319">
        <v>139250</v>
      </c>
      <c r="O127" s="320">
        <v>-9.3719492352749761E-2</v>
      </c>
    </row>
    <row r="128" spans="1:15" ht="15">
      <c r="A128" s="277">
        <v>118</v>
      </c>
      <c r="B128" s="390" t="s">
        <v>64</v>
      </c>
      <c r="C128" s="277" t="s">
        <v>174</v>
      </c>
      <c r="D128" s="316">
        <v>1214.3499999999999</v>
      </c>
      <c r="E128" s="316">
        <v>1221.3166666666666</v>
      </c>
      <c r="F128" s="317">
        <v>1173.9833333333331</v>
      </c>
      <c r="G128" s="317">
        <v>1133.6166666666666</v>
      </c>
      <c r="H128" s="317">
        <v>1086.2833333333331</v>
      </c>
      <c r="I128" s="317">
        <v>1261.6833333333332</v>
      </c>
      <c r="J128" s="317">
        <v>1309.0166666666667</v>
      </c>
      <c r="K128" s="317">
        <v>1349.3833333333332</v>
      </c>
      <c r="L128" s="304">
        <v>1268.6500000000001</v>
      </c>
      <c r="M128" s="304">
        <v>1180.95</v>
      </c>
      <c r="N128" s="319">
        <v>2005300</v>
      </c>
      <c r="O128" s="320">
        <v>7.1823204419889505E-3</v>
      </c>
    </row>
    <row r="129" spans="1:15" ht="15">
      <c r="A129" s="277">
        <v>119</v>
      </c>
      <c r="B129" s="390" t="s">
        <v>79</v>
      </c>
      <c r="C129" s="277" t="s">
        <v>175</v>
      </c>
      <c r="D129" s="316">
        <v>4183.8999999999996</v>
      </c>
      <c r="E129" s="316">
        <v>4201.6333333333332</v>
      </c>
      <c r="F129" s="317">
        <v>4122.2666666666664</v>
      </c>
      <c r="G129" s="317">
        <v>4060.6333333333332</v>
      </c>
      <c r="H129" s="317">
        <v>3981.2666666666664</v>
      </c>
      <c r="I129" s="317">
        <v>4263.2666666666664</v>
      </c>
      <c r="J129" s="317">
        <v>4342.6333333333332</v>
      </c>
      <c r="K129" s="317">
        <v>4404.2666666666664</v>
      </c>
      <c r="L129" s="304">
        <v>4281</v>
      </c>
      <c r="M129" s="304">
        <v>4140</v>
      </c>
      <c r="N129" s="319">
        <v>686250</v>
      </c>
      <c r="O129" s="320">
        <v>-6.6008846546444372E-2</v>
      </c>
    </row>
    <row r="130" spans="1:15" ht="15">
      <c r="A130" s="277">
        <v>120</v>
      </c>
      <c r="B130" s="390" t="s">
        <v>57</v>
      </c>
      <c r="C130" s="277" t="s">
        <v>176</v>
      </c>
      <c r="D130" s="316">
        <v>687.45</v>
      </c>
      <c r="E130" s="316">
        <v>699.83333333333337</v>
      </c>
      <c r="F130" s="317">
        <v>665.7166666666667</v>
      </c>
      <c r="G130" s="317">
        <v>643.98333333333335</v>
      </c>
      <c r="H130" s="317">
        <v>609.86666666666667</v>
      </c>
      <c r="I130" s="317">
        <v>721.56666666666672</v>
      </c>
      <c r="J130" s="317">
        <v>755.68333333333328</v>
      </c>
      <c r="K130" s="317">
        <v>777.41666666666674</v>
      </c>
      <c r="L130" s="304">
        <v>733.95</v>
      </c>
      <c r="M130" s="304">
        <v>678.1</v>
      </c>
      <c r="N130" s="319">
        <v>3767883</v>
      </c>
      <c r="O130" s="320">
        <v>-1.8759770713913496E-2</v>
      </c>
    </row>
    <row r="131" spans="1:15" ht="15">
      <c r="A131" s="277">
        <v>121</v>
      </c>
      <c r="B131" s="390" t="s">
        <v>52</v>
      </c>
      <c r="C131" s="277" t="s">
        <v>178</v>
      </c>
      <c r="D131" s="316">
        <v>532.4</v>
      </c>
      <c r="E131" s="316">
        <v>530.75</v>
      </c>
      <c r="F131" s="317">
        <v>523.9</v>
      </c>
      <c r="G131" s="317">
        <v>515.4</v>
      </c>
      <c r="H131" s="317">
        <v>508.54999999999995</v>
      </c>
      <c r="I131" s="317">
        <v>539.25</v>
      </c>
      <c r="J131" s="317">
        <v>546.09999999999991</v>
      </c>
      <c r="K131" s="317">
        <v>554.6</v>
      </c>
      <c r="L131" s="304">
        <v>537.6</v>
      </c>
      <c r="M131" s="304">
        <v>522.25</v>
      </c>
      <c r="N131" s="319">
        <v>30818200</v>
      </c>
      <c r="O131" s="320">
        <v>-2.2643519957376904E-2</v>
      </c>
    </row>
    <row r="132" spans="1:15" ht="15">
      <c r="A132" s="277">
        <v>122</v>
      </c>
      <c r="B132" s="390" t="s">
        <v>89</v>
      </c>
      <c r="C132" s="277" t="s">
        <v>179</v>
      </c>
      <c r="D132" s="316">
        <v>400.7</v>
      </c>
      <c r="E132" s="316">
        <v>402.65000000000003</v>
      </c>
      <c r="F132" s="317">
        <v>393.55000000000007</v>
      </c>
      <c r="G132" s="317">
        <v>386.40000000000003</v>
      </c>
      <c r="H132" s="317">
        <v>377.30000000000007</v>
      </c>
      <c r="I132" s="317">
        <v>409.80000000000007</v>
      </c>
      <c r="J132" s="317">
        <v>418.90000000000009</v>
      </c>
      <c r="K132" s="317">
        <v>426.05000000000007</v>
      </c>
      <c r="L132" s="304">
        <v>411.75</v>
      </c>
      <c r="M132" s="304">
        <v>395.5</v>
      </c>
      <c r="N132" s="319">
        <v>5470500</v>
      </c>
      <c r="O132" s="320">
        <v>-3.8240917782026767E-3</v>
      </c>
    </row>
    <row r="133" spans="1:15" ht="15">
      <c r="A133" s="277">
        <v>123</v>
      </c>
      <c r="B133" s="390" t="s">
        <v>180</v>
      </c>
      <c r="C133" s="277" t="s">
        <v>181</v>
      </c>
      <c r="D133" s="316">
        <v>295.64999999999998</v>
      </c>
      <c r="E133" s="316">
        <v>297.13333333333333</v>
      </c>
      <c r="F133" s="317">
        <v>292.51666666666665</v>
      </c>
      <c r="G133" s="317">
        <v>289.38333333333333</v>
      </c>
      <c r="H133" s="317">
        <v>284.76666666666665</v>
      </c>
      <c r="I133" s="317">
        <v>300.26666666666665</v>
      </c>
      <c r="J133" s="317">
        <v>304.88333333333333</v>
      </c>
      <c r="K133" s="317">
        <v>308.01666666666665</v>
      </c>
      <c r="L133" s="304">
        <v>301.75</v>
      </c>
      <c r="M133" s="304">
        <v>294</v>
      </c>
      <c r="N133" s="319">
        <v>4158000</v>
      </c>
      <c r="O133" s="320">
        <v>3.125E-2</v>
      </c>
    </row>
    <row r="134" spans="1:15" ht="15">
      <c r="A134" s="277">
        <v>124</v>
      </c>
      <c r="B134" s="390" t="s">
        <v>39</v>
      </c>
      <c r="C134" s="277" t="s">
        <v>3465</v>
      </c>
      <c r="D134" s="316">
        <v>539</v>
      </c>
      <c r="E134" s="316">
        <v>538.85</v>
      </c>
      <c r="F134" s="317">
        <v>531.70000000000005</v>
      </c>
      <c r="G134" s="317">
        <v>524.4</v>
      </c>
      <c r="H134" s="317">
        <v>517.25</v>
      </c>
      <c r="I134" s="317">
        <v>546.15000000000009</v>
      </c>
      <c r="J134" s="317">
        <v>553.29999999999995</v>
      </c>
      <c r="K134" s="317">
        <v>560.60000000000014</v>
      </c>
      <c r="L134" s="304">
        <v>546</v>
      </c>
      <c r="M134" s="304">
        <v>531.54999999999995</v>
      </c>
      <c r="N134" s="319">
        <v>12487500</v>
      </c>
      <c r="O134" s="320">
        <v>-4.5210569777043769E-2</v>
      </c>
    </row>
    <row r="135" spans="1:15" ht="15">
      <c r="A135" s="277">
        <v>125</v>
      </c>
      <c r="B135" s="390" t="s">
        <v>44</v>
      </c>
      <c r="C135" s="277" t="s">
        <v>183</v>
      </c>
      <c r="D135" s="316">
        <v>124.8</v>
      </c>
      <c r="E135" s="316">
        <v>127.14999999999999</v>
      </c>
      <c r="F135" s="317">
        <v>121.44999999999999</v>
      </c>
      <c r="G135" s="317">
        <v>118.1</v>
      </c>
      <c r="H135" s="317">
        <v>112.39999999999999</v>
      </c>
      <c r="I135" s="317">
        <v>130.5</v>
      </c>
      <c r="J135" s="317">
        <v>136.19999999999999</v>
      </c>
      <c r="K135" s="317">
        <v>139.54999999999998</v>
      </c>
      <c r="L135" s="304">
        <v>132.85</v>
      </c>
      <c r="M135" s="304">
        <v>123.8</v>
      </c>
      <c r="N135" s="319">
        <v>80746200</v>
      </c>
      <c r="O135" s="320">
        <v>-9.1690176968453455E-2</v>
      </c>
    </row>
    <row r="136" spans="1:15" ht="15">
      <c r="A136" s="277">
        <v>126</v>
      </c>
      <c r="B136" s="390" t="s">
        <v>42</v>
      </c>
      <c r="C136" s="277" t="s">
        <v>185</v>
      </c>
      <c r="D136" s="316">
        <v>55.2</v>
      </c>
      <c r="E136" s="316">
        <v>55.783333333333331</v>
      </c>
      <c r="F136" s="317">
        <v>54.166666666666664</v>
      </c>
      <c r="G136" s="317">
        <v>53.133333333333333</v>
      </c>
      <c r="H136" s="317">
        <v>51.516666666666666</v>
      </c>
      <c r="I136" s="317">
        <v>56.816666666666663</v>
      </c>
      <c r="J136" s="317">
        <v>58.433333333333337</v>
      </c>
      <c r="K136" s="317">
        <v>59.466666666666661</v>
      </c>
      <c r="L136" s="304">
        <v>57.4</v>
      </c>
      <c r="M136" s="304">
        <v>54.75</v>
      </c>
      <c r="N136" s="319">
        <v>73912500</v>
      </c>
      <c r="O136" s="320">
        <v>1.1827758270190353E-2</v>
      </c>
    </row>
    <row r="137" spans="1:15" ht="15">
      <c r="A137" s="277">
        <v>127</v>
      </c>
      <c r="B137" s="390" t="s">
        <v>113</v>
      </c>
      <c r="C137" s="277" t="s">
        <v>186</v>
      </c>
      <c r="D137" s="316">
        <v>420</v>
      </c>
      <c r="E137" s="316">
        <v>421.06666666666666</v>
      </c>
      <c r="F137" s="317">
        <v>409.43333333333334</v>
      </c>
      <c r="G137" s="317">
        <v>398.86666666666667</v>
      </c>
      <c r="H137" s="317">
        <v>387.23333333333335</v>
      </c>
      <c r="I137" s="317">
        <v>431.63333333333333</v>
      </c>
      <c r="J137" s="317">
        <v>443.26666666666665</v>
      </c>
      <c r="K137" s="317">
        <v>453.83333333333331</v>
      </c>
      <c r="L137" s="304">
        <v>432.7</v>
      </c>
      <c r="M137" s="304">
        <v>410.5</v>
      </c>
      <c r="N137" s="319">
        <v>18035300</v>
      </c>
      <c r="O137" s="320">
        <v>5.973429227849366E-2</v>
      </c>
    </row>
    <row r="138" spans="1:15" ht="15">
      <c r="A138" s="277">
        <v>128</v>
      </c>
      <c r="B138" s="390" t="s">
        <v>107</v>
      </c>
      <c r="C138" s="277" t="s">
        <v>187</v>
      </c>
      <c r="D138" s="316">
        <v>2251.4499999999998</v>
      </c>
      <c r="E138" s="316">
        <v>2259.9833333333331</v>
      </c>
      <c r="F138" s="317">
        <v>2233.0166666666664</v>
      </c>
      <c r="G138" s="317">
        <v>2214.5833333333335</v>
      </c>
      <c r="H138" s="317">
        <v>2187.6166666666668</v>
      </c>
      <c r="I138" s="317">
        <v>2278.4166666666661</v>
      </c>
      <c r="J138" s="317">
        <v>2305.3833333333323</v>
      </c>
      <c r="K138" s="317">
        <v>2323.8166666666657</v>
      </c>
      <c r="L138" s="304">
        <v>2286.9499999999998</v>
      </c>
      <c r="M138" s="304">
        <v>2241.5500000000002</v>
      </c>
      <c r="N138" s="319">
        <v>10611000</v>
      </c>
      <c r="O138" s="320">
        <v>-1.0167768174885613E-3</v>
      </c>
    </row>
    <row r="139" spans="1:15" ht="15">
      <c r="A139" s="277">
        <v>129</v>
      </c>
      <c r="B139" s="390" t="s">
        <v>107</v>
      </c>
      <c r="C139" s="277" t="s">
        <v>188</v>
      </c>
      <c r="D139" s="316">
        <v>696.15</v>
      </c>
      <c r="E139" s="316">
        <v>700.55000000000007</v>
      </c>
      <c r="F139" s="317">
        <v>689.60000000000014</v>
      </c>
      <c r="G139" s="317">
        <v>683.05000000000007</v>
      </c>
      <c r="H139" s="317">
        <v>672.10000000000014</v>
      </c>
      <c r="I139" s="317">
        <v>707.10000000000014</v>
      </c>
      <c r="J139" s="317">
        <v>718.05000000000018</v>
      </c>
      <c r="K139" s="317">
        <v>724.60000000000014</v>
      </c>
      <c r="L139" s="304">
        <v>711.5</v>
      </c>
      <c r="M139" s="304">
        <v>694</v>
      </c>
      <c r="N139" s="319">
        <v>12243600</v>
      </c>
      <c r="O139" s="320">
        <v>-3.5906642728904849E-2</v>
      </c>
    </row>
    <row r="140" spans="1:15" ht="15">
      <c r="A140" s="277">
        <v>130</v>
      </c>
      <c r="B140" s="390" t="s">
        <v>50</v>
      </c>
      <c r="C140" s="277" t="s">
        <v>189</v>
      </c>
      <c r="D140" s="316">
        <v>1100.4000000000001</v>
      </c>
      <c r="E140" s="316">
        <v>1103.7666666666667</v>
      </c>
      <c r="F140" s="317">
        <v>1088.4333333333334</v>
      </c>
      <c r="G140" s="317">
        <v>1076.4666666666667</v>
      </c>
      <c r="H140" s="317">
        <v>1061.1333333333334</v>
      </c>
      <c r="I140" s="317">
        <v>1115.7333333333333</v>
      </c>
      <c r="J140" s="317">
        <v>1131.0666666666668</v>
      </c>
      <c r="K140" s="317">
        <v>1143.0333333333333</v>
      </c>
      <c r="L140" s="304">
        <v>1119.0999999999999</v>
      </c>
      <c r="M140" s="304">
        <v>1091.8</v>
      </c>
      <c r="N140" s="319">
        <v>8064000</v>
      </c>
      <c r="O140" s="320">
        <v>1.0621298994266379E-2</v>
      </c>
    </row>
    <row r="141" spans="1:15" ht="15">
      <c r="A141" s="277">
        <v>131</v>
      </c>
      <c r="B141" s="390" t="s">
        <v>52</v>
      </c>
      <c r="C141" s="277" t="s">
        <v>190</v>
      </c>
      <c r="D141" s="316">
        <v>2850.35</v>
      </c>
      <c r="E141" s="316">
        <v>2849.8666666666663</v>
      </c>
      <c r="F141" s="317">
        <v>2801.0333333333328</v>
      </c>
      <c r="G141" s="317">
        <v>2751.7166666666667</v>
      </c>
      <c r="H141" s="317">
        <v>2702.8833333333332</v>
      </c>
      <c r="I141" s="317">
        <v>2899.1833333333325</v>
      </c>
      <c r="J141" s="317">
        <v>2948.0166666666655</v>
      </c>
      <c r="K141" s="317">
        <v>2997.3333333333321</v>
      </c>
      <c r="L141" s="304">
        <v>2898.7</v>
      </c>
      <c r="M141" s="304">
        <v>2800.55</v>
      </c>
      <c r="N141" s="319">
        <v>1638000</v>
      </c>
      <c r="O141" s="320">
        <v>-1.9455252918287938E-2</v>
      </c>
    </row>
    <row r="142" spans="1:15" ht="15">
      <c r="A142" s="277">
        <v>132</v>
      </c>
      <c r="B142" s="390" t="s">
        <v>42</v>
      </c>
      <c r="C142" s="277" t="s">
        <v>191</v>
      </c>
      <c r="D142" s="316">
        <v>343.3</v>
      </c>
      <c r="E142" s="316">
        <v>343.48333333333335</v>
      </c>
      <c r="F142" s="317">
        <v>340.91666666666669</v>
      </c>
      <c r="G142" s="317">
        <v>338.53333333333336</v>
      </c>
      <c r="H142" s="317">
        <v>335.9666666666667</v>
      </c>
      <c r="I142" s="317">
        <v>345.86666666666667</v>
      </c>
      <c r="J142" s="317">
        <v>348.43333333333328</v>
      </c>
      <c r="K142" s="317">
        <v>350.81666666666666</v>
      </c>
      <c r="L142" s="304">
        <v>346.05</v>
      </c>
      <c r="M142" s="304">
        <v>341.1</v>
      </c>
      <c r="N142" s="319">
        <v>2400000</v>
      </c>
      <c r="O142" s="320">
        <v>-6.4327485380116955E-2</v>
      </c>
    </row>
    <row r="143" spans="1:15" ht="15">
      <c r="A143" s="277">
        <v>133</v>
      </c>
      <c r="B143" s="390" t="s">
        <v>44</v>
      </c>
      <c r="C143" s="277" t="s">
        <v>192</v>
      </c>
      <c r="D143" s="316">
        <v>416.85</v>
      </c>
      <c r="E143" s="316">
        <v>420.9666666666667</v>
      </c>
      <c r="F143" s="317">
        <v>409.38333333333338</v>
      </c>
      <c r="G143" s="317">
        <v>401.91666666666669</v>
      </c>
      <c r="H143" s="317">
        <v>390.33333333333337</v>
      </c>
      <c r="I143" s="317">
        <v>428.43333333333339</v>
      </c>
      <c r="J143" s="317">
        <v>440.01666666666665</v>
      </c>
      <c r="K143" s="317">
        <v>447.48333333333341</v>
      </c>
      <c r="L143" s="304">
        <v>432.55</v>
      </c>
      <c r="M143" s="304">
        <v>413.5</v>
      </c>
      <c r="N143" s="319">
        <v>5966800</v>
      </c>
      <c r="O143" s="320">
        <v>-2.2925263640531865E-2</v>
      </c>
    </row>
    <row r="144" spans="1:15" ht="15">
      <c r="A144" s="277">
        <v>134</v>
      </c>
      <c r="B144" s="390" t="s">
        <v>50</v>
      </c>
      <c r="C144" s="277" t="s">
        <v>193</v>
      </c>
      <c r="D144" s="316">
        <v>964.4</v>
      </c>
      <c r="E144" s="316">
        <v>975.13333333333333</v>
      </c>
      <c r="F144" s="317">
        <v>947.26666666666665</v>
      </c>
      <c r="G144" s="317">
        <v>930.13333333333333</v>
      </c>
      <c r="H144" s="317">
        <v>902.26666666666665</v>
      </c>
      <c r="I144" s="317">
        <v>992.26666666666665</v>
      </c>
      <c r="J144" s="317">
        <v>1020.1333333333332</v>
      </c>
      <c r="K144" s="317">
        <v>1037.2666666666667</v>
      </c>
      <c r="L144" s="304">
        <v>1003</v>
      </c>
      <c r="M144" s="304">
        <v>958</v>
      </c>
      <c r="N144" s="319">
        <v>1658300</v>
      </c>
      <c r="O144" s="320">
        <v>5.9955257270693514E-2</v>
      </c>
    </row>
    <row r="145" spans="1:15" ht="15">
      <c r="A145" s="277">
        <v>135</v>
      </c>
      <c r="B145" s="390" t="s">
        <v>57</v>
      </c>
      <c r="C145" s="277" t="s">
        <v>194</v>
      </c>
      <c r="D145" s="316">
        <v>237.5</v>
      </c>
      <c r="E145" s="316">
        <v>239.41666666666666</v>
      </c>
      <c r="F145" s="317">
        <v>231.68333333333331</v>
      </c>
      <c r="G145" s="317">
        <v>225.86666666666665</v>
      </c>
      <c r="H145" s="317">
        <v>218.1333333333333</v>
      </c>
      <c r="I145" s="317">
        <v>245.23333333333332</v>
      </c>
      <c r="J145" s="317">
        <v>252.96666666666667</v>
      </c>
      <c r="K145" s="317">
        <v>258.7833333333333</v>
      </c>
      <c r="L145" s="304">
        <v>247.15</v>
      </c>
      <c r="M145" s="304">
        <v>233.6</v>
      </c>
      <c r="N145" s="319">
        <v>2802800</v>
      </c>
      <c r="O145" s="320">
        <v>7.1488645920941965E-2</v>
      </c>
    </row>
    <row r="146" spans="1:15" ht="15">
      <c r="A146" s="277">
        <v>136</v>
      </c>
      <c r="B146" s="390" t="s">
        <v>37</v>
      </c>
      <c r="C146" s="277" t="s">
        <v>195</v>
      </c>
      <c r="D146" s="316">
        <v>4012.05</v>
      </c>
      <c r="E146" s="316">
        <v>4026.1333333333332</v>
      </c>
      <c r="F146" s="317">
        <v>3956.2666666666664</v>
      </c>
      <c r="G146" s="317">
        <v>3900.4833333333331</v>
      </c>
      <c r="H146" s="317">
        <v>3830.6166666666663</v>
      </c>
      <c r="I146" s="317">
        <v>4081.9166666666665</v>
      </c>
      <c r="J146" s="317">
        <v>4151.7833333333328</v>
      </c>
      <c r="K146" s="317">
        <v>4207.5666666666666</v>
      </c>
      <c r="L146" s="304">
        <v>4096</v>
      </c>
      <c r="M146" s="304">
        <v>3970.35</v>
      </c>
      <c r="N146" s="319">
        <v>2407600</v>
      </c>
      <c r="O146" s="320">
        <v>-4.6268420218665819E-2</v>
      </c>
    </row>
    <row r="147" spans="1:15" ht="15">
      <c r="A147" s="277">
        <v>137</v>
      </c>
      <c r="B147" s="390" t="s">
        <v>180</v>
      </c>
      <c r="C147" s="277" t="s">
        <v>197</v>
      </c>
      <c r="D147" s="316">
        <v>481.25</v>
      </c>
      <c r="E147" s="316">
        <v>482.7166666666667</v>
      </c>
      <c r="F147" s="317">
        <v>474.18333333333339</v>
      </c>
      <c r="G147" s="317">
        <v>467.11666666666667</v>
      </c>
      <c r="H147" s="317">
        <v>458.58333333333337</v>
      </c>
      <c r="I147" s="317">
        <v>489.78333333333342</v>
      </c>
      <c r="J147" s="317">
        <v>498.31666666666672</v>
      </c>
      <c r="K147" s="317">
        <v>505.38333333333344</v>
      </c>
      <c r="L147" s="304">
        <v>491.25</v>
      </c>
      <c r="M147" s="304">
        <v>475.65</v>
      </c>
      <c r="N147" s="319">
        <v>12620400</v>
      </c>
      <c r="O147" s="320">
        <v>-1.0800896678214796E-2</v>
      </c>
    </row>
    <row r="148" spans="1:15" ht="15">
      <c r="A148" s="277">
        <v>138</v>
      </c>
      <c r="B148" s="390" t="s">
        <v>113</v>
      </c>
      <c r="C148" s="277" t="s">
        <v>198</v>
      </c>
      <c r="D148" s="316">
        <v>122.85</v>
      </c>
      <c r="E148" s="316">
        <v>123.18333333333334</v>
      </c>
      <c r="F148" s="317">
        <v>120.96666666666667</v>
      </c>
      <c r="G148" s="317">
        <v>119.08333333333333</v>
      </c>
      <c r="H148" s="317">
        <v>116.86666666666666</v>
      </c>
      <c r="I148" s="317">
        <v>125.06666666666668</v>
      </c>
      <c r="J148" s="317">
        <v>127.28333333333335</v>
      </c>
      <c r="K148" s="317">
        <v>129.16666666666669</v>
      </c>
      <c r="L148" s="304">
        <v>125.4</v>
      </c>
      <c r="M148" s="304">
        <v>121.3</v>
      </c>
      <c r="N148" s="319">
        <v>117223400</v>
      </c>
      <c r="O148" s="320">
        <v>-1.2740849041825493E-2</v>
      </c>
    </row>
    <row r="149" spans="1:15" ht="15">
      <c r="A149" s="277">
        <v>139</v>
      </c>
      <c r="B149" s="390" t="s">
        <v>64</v>
      </c>
      <c r="C149" s="277" t="s">
        <v>199</v>
      </c>
      <c r="D149" s="316">
        <v>615.79999999999995</v>
      </c>
      <c r="E149" s="316">
        <v>617.66666666666663</v>
      </c>
      <c r="F149" s="317">
        <v>601.88333333333321</v>
      </c>
      <c r="G149" s="317">
        <v>587.96666666666658</v>
      </c>
      <c r="H149" s="317">
        <v>572.18333333333317</v>
      </c>
      <c r="I149" s="317">
        <v>631.58333333333326</v>
      </c>
      <c r="J149" s="317">
        <v>647.36666666666679</v>
      </c>
      <c r="K149" s="317">
        <v>661.2833333333333</v>
      </c>
      <c r="L149" s="304">
        <v>633.45000000000005</v>
      </c>
      <c r="M149" s="304">
        <v>603.75</v>
      </c>
      <c r="N149" s="319">
        <v>3200000</v>
      </c>
      <c r="O149" s="320">
        <v>-6.9496946786856639E-2</v>
      </c>
    </row>
    <row r="150" spans="1:15" ht="15">
      <c r="A150" s="277">
        <v>140</v>
      </c>
      <c r="B150" s="390" t="s">
        <v>107</v>
      </c>
      <c r="C150" s="277" t="s">
        <v>200</v>
      </c>
      <c r="D150" s="316">
        <v>277.5</v>
      </c>
      <c r="E150" s="316">
        <v>278.60000000000002</v>
      </c>
      <c r="F150" s="317">
        <v>275.75000000000006</v>
      </c>
      <c r="G150" s="317">
        <v>274.00000000000006</v>
      </c>
      <c r="H150" s="317">
        <v>271.15000000000009</v>
      </c>
      <c r="I150" s="317">
        <v>280.35000000000002</v>
      </c>
      <c r="J150" s="317">
        <v>283.19999999999993</v>
      </c>
      <c r="K150" s="317">
        <v>284.95</v>
      </c>
      <c r="L150" s="304">
        <v>281.45</v>
      </c>
      <c r="M150" s="304">
        <v>276.85000000000002</v>
      </c>
      <c r="N150" s="319">
        <v>25228800</v>
      </c>
      <c r="O150" s="320">
        <v>1.1028468838163632E-2</v>
      </c>
    </row>
    <row r="151" spans="1:15" ht="15">
      <c r="A151" s="277">
        <v>141</v>
      </c>
      <c r="B151" s="390" t="s">
        <v>89</v>
      </c>
      <c r="C151" s="277" t="s">
        <v>202</v>
      </c>
      <c r="D151" s="316">
        <v>161.75</v>
      </c>
      <c r="E151" s="316">
        <v>162.9</v>
      </c>
      <c r="F151" s="317">
        <v>157.5</v>
      </c>
      <c r="G151" s="317">
        <v>153.25</v>
      </c>
      <c r="H151" s="317">
        <v>147.85</v>
      </c>
      <c r="I151" s="317">
        <v>167.15</v>
      </c>
      <c r="J151" s="317">
        <v>172.55000000000004</v>
      </c>
      <c r="K151" s="317">
        <v>176.8</v>
      </c>
      <c r="L151" s="304">
        <v>168.3</v>
      </c>
      <c r="M151" s="304">
        <v>158.65</v>
      </c>
      <c r="N151" s="319">
        <v>43485000</v>
      </c>
      <c r="O151" s="320">
        <v>1.8980667838312829E-2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44060</v>
      </c>
    </row>
    <row r="7" spans="1:15">
      <c r="A7"/>
    </row>
    <row r="8" spans="1:15" ht="28.5" customHeight="1">
      <c r="A8" s="548" t="s">
        <v>16</v>
      </c>
      <c r="B8" s="549" t="s">
        <v>18</v>
      </c>
      <c r="C8" s="547" t="s">
        <v>19</v>
      </c>
      <c r="D8" s="547" t="s">
        <v>20</v>
      </c>
      <c r="E8" s="547" t="s">
        <v>21</v>
      </c>
      <c r="F8" s="547"/>
      <c r="G8" s="547"/>
      <c r="H8" s="547" t="s">
        <v>22</v>
      </c>
      <c r="I8" s="547"/>
      <c r="J8" s="547"/>
      <c r="K8" s="274"/>
      <c r="L8" s="282"/>
      <c r="M8" s="282"/>
    </row>
    <row r="9" spans="1:15" ht="36" customHeight="1">
      <c r="A9" s="543"/>
      <c r="B9" s="545"/>
      <c r="C9" s="550" t="s">
        <v>23</v>
      </c>
      <c r="D9" s="55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11178.4</v>
      </c>
      <c r="D10" s="303">
        <v>11218.700000000003</v>
      </c>
      <c r="E10" s="303">
        <v>11071.150000000005</v>
      </c>
      <c r="F10" s="303">
        <v>10963.900000000003</v>
      </c>
      <c r="G10" s="303">
        <v>10816.350000000006</v>
      </c>
      <c r="H10" s="303">
        <v>11325.950000000004</v>
      </c>
      <c r="I10" s="303">
        <v>11473.500000000004</v>
      </c>
      <c r="J10" s="303">
        <v>11580.750000000004</v>
      </c>
      <c r="K10" s="302">
        <v>11366.25</v>
      </c>
      <c r="L10" s="302">
        <v>11111.45</v>
      </c>
      <c r="M10" s="307"/>
    </row>
    <row r="11" spans="1:15">
      <c r="A11" s="301">
        <v>2</v>
      </c>
      <c r="B11" s="277" t="s">
        <v>220</v>
      </c>
      <c r="C11" s="304">
        <v>21679.4</v>
      </c>
      <c r="D11" s="279">
        <v>21824.483333333334</v>
      </c>
      <c r="E11" s="279">
        <v>21314.016666666666</v>
      </c>
      <c r="F11" s="279">
        <v>20948.633333333331</v>
      </c>
      <c r="G11" s="279">
        <v>20438.166666666664</v>
      </c>
      <c r="H11" s="279">
        <v>22189.866666666669</v>
      </c>
      <c r="I11" s="279">
        <v>22700.333333333336</v>
      </c>
      <c r="J11" s="279">
        <v>23065.716666666671</v>
      </c>
      <c r="K11" s="304">
        <v>22334.95</v>
      </c>
      <c r="L11" s="304">
        <v>21459.1</v>
      </c>
      <c r="M11" s="307"/>
    </row>
    <row r="12" spans="1:15">
      <c r="A12" s="301">
        <v>3</v>
      </c>
      <c r="B12" s="285" t="s">
        <v>221</v>
      </c>
      <c r="C12" s="304">
        <v>1447.8</v>
      </c>
      <c r="D12" s="279">
        <v>1452.6166666666668</v>
      </c>
      <c r="E12" s="279">
        <v>1436.7833333333335</v>
      </c>
      <c r="F12" s="279">
        <v>1425.7666666666667</v>
      </c>
      <c r="G12" s="279">
        <v>1409.9333333333334</v>
      </c>
      <c r="H12" s="279">
        <v>1463.6333333333337</v>
      </c>
      <c r="I12" s="279">
        <v>1479.4666666666667</v>
      </c>
      <c r="J12" s="279">
        <v>1490.4833333333338</v>
      </c>
      <c r="K12" s="304">
        <v>1468.45</v>
      </c>
      <c r="L12" s="304">
        <v>1441.6</v>
      </c>
      <c r="M12" s="307"/>
    </row>
    <row r="13" spans="1:15">
      <c r="A13" s="301">
        <v>4</v>
      </c>
      <c r="B13" s="277" t="s">
        <v>222</v>
      </c>
      <c r="C13" s="304">
        <v>3183.2</v>
      </c>
      <c r="D13" s="279">
        <v>3195.4500000000003</v>
      </c>
      <c r="E13" s="279">
        <v>3149.2500000000005</v>
      </c>
      <c r="F13" s="279">
        <v>3115.3</v>
      </c>
      <c r="G13" s="279">
        <v>3069.1000000000004</v>
      </c>
      <c r="H13" s="279">
        <v>3229.4000000000005</v>
      </c>
      <c r="I13" s="279">
        <v>3275.6000000000004</v>
      </c>
      <c r="J13" s="279">
        <v>3309.5500000000006</v>
      </c>
      <c r="K13" s="304">
        <v>3241.65</v>
      </c>
      <c r="L13" s="304">
        <v>3161.5</v>
      </c>
      <c r="M13" s="307"/>
    </row>
    <row r="14" spans="1:15">
      <c r="A14" s="301">
        <v>5</v>
      </c>
      <c r="B14" s="277" t="s">
        <v>223</v>
      </c>
      <c r="C14" s="304">
        <v>18022.650000000001</v>
      </c>
      <c r="D14" s="279">
        <v>18082.466666666667</v>
      </c>
      <c r="E14" s="279">
        <v>17934.833333333336</v>
      </c>
      <c r="F14" s="279">
        <v>17847.01666666667</v>
      </c>
      <c r="G14" s="279">
        <v>17699.383333333339</v>
      </c>
      <c r="H14" s="279">
        <v>18170.283333333333</v>
      </c>
      <c r="I14" s="279">
        <v>18317.916666666664</v>
      </c>
      <c r="J14" s="279">
        <v>18405.73333333333</v>
      </c>
      <c r="K14" s="304">
        <v>18230.099999999999</v>
      </c>
      <c r="L14" s="304">
        <v>17994.650000000001</v>
      </c>
      <c r="M14" s="307"/>
    </row>
    <row r="15" spans="1:15">
      <c r="A15" s="301">
        <v>6</v>
      </c>
      <c r="B15" s="277" t="s">
        <v>224</v>
      </c>
      <c r="C15" s="304">
        <v>2503.85</v>
      </c>
      <c r="D15" s="279">
        <v>2513.4166666666665</v>
      </c>
      <c r="E15" s="279">
        <v>2482.833333333333</v>
      </c>
      <c r="F15" s="279">
        <v>2461.8166666666666</v>
      </c>
      <c r="G15" s="279">
        <v>2431.2333333333331</v>
      </c>
      <c r="H15" s="279">
        <v>2534.4333333333329</v>
      </c>
      <c r="I15" s="279">
        <v>2565.016666666666</v>
      </c>
      <c r="J15" s="279">
        <v>2586.0333333333328</v>
      </c>
      <c r="K15" s="304">
        <v>2544</v>
      </c>
      <c r="L15" s="304">
        <v>2492.4</v>
      </c>
      <c r="M15" s="307"/>
    </row>
    <row r="16" spans="1:15">
      <c r="A16" s="301">
        <v>7</v>
      </c>
      <c r="B16" s="277" t="s">
        <v>225</v>
      </c>
      <c r="C16" s="304">
        <v>4537.8</v>
      </c>
      <c r="D16" s="279">
        <v>4558.8666666666668</v>
      </c>
      <c r="E16" s="279">
        <v>4480.5333333333338</v>
      </c>
      <c r="F16" s="279">
        <v>4423.2666666666673</v>
      </c>
      <c r="G16" s="279">
        <v>4344.9333333333343</v>
      </c>
      <c r="H16" s="279">
        <v>4616.1333333333332</v>
      </c>
      <c r="I16" s="279">
        <v>4694.4666666666653</v>
      </c>
      <c r="J16" s="279">
        <v>4751.7333333333327</v>
      </c>
      <c r="K16" s="304">
        <v>4637.2</v>
      </c>
      <c r="L16" s="304">
        <v>4501.6000000000004</v>
      </c>
      <c r="M16" s="307"/>
    </row>
    <row r="17" spans="1:13">
      <c r="A17" s="301">
        <v>8</v>
      </c>
      <c r="B17" s="277" t="s">
        <v>38</v>
      </c>
      <c r="C17" s="277">
        <v>1385.3</v>
      </c>
      <c r="D17" s="279">
        <v>1394.1833333333334</v>
      </c>
      <c r="E17" s="279">
        <v>1371.5666666666668</v>
      </c>
      <c r="F17" s="279">
        <v>1357.8333333333335</v>
      </c>
      <c r="G17" s="279">
        <v>1335.2166666666669</v>
      </c>
      <c r="H17" s="279">
        <v>1407.9166666666667</v>
      </c>
      <c r="I17" s="279">
        <v>1430.5333333333335</v>
      </c>
      <c r="J17" s="279">
        <v>1444.2666666666667</v>
      </c>
      <c r="K17" s="277">
        <v>1416.8</v>
      </c>
      <c r="L17" s="277">
        <v>1380.45</v>
      </c>
      <c r="M17" s="277">
        <v>9.69191</v>
      </c>
    </row>
    <row r="18" spans="1:13">
      <c r="A18" s="301">
        <v>9</v>
      </c>
      <c r="B18" s="277" t="s">
        <v>226</v>
      </c>
      <c r="C18" s="277">
        <v>707.9</v>
      </c>
      <c r="D18" s="279">
        <v>709.1</v>
      </c>
      <c r="E18" s="279">
        <v>693.2</v>
      </c>
      <c r="F18" s="279">
        <v>678.5</v>
      </c>
      <c r="G18" s="279">
        <v>662.6</v>
      </c>
      <c r="H18" s="279">
        <v>723.80000000000007</v>
      </c>
      <c r="I18" s="279">
        <v>739.69999999999993</v>
      </c>
      <c r="J18" s="279">
        <v>754.40000000000009</v>
      </c>
      <c r="K18" s="277">
        <v>725</v>
      </c>
      <c r="L18" s="277">
        <v>694.4</v>
      </c>
      <c r="M18" s="277">
        <v>1.9188499999999999</v>
      </c>
    </row>
    <row r="19" spans="1:13">
      <c r="A19" s="301">
        <v>10</v>
      </c>
      <c r="B19" s="277" t="s">
        <v>803</v>
      </c>
      <c r="C19" s="277">
        <v>1008.35</v>
      </c>
      <c r="D19" s="279">
        <v>1008.4499999999999</v>
      </c>
      <c r="E19" s="279">
        <v>987.89999999999986</v>
      </c>
      <c r="F19" s="279">
        <v>967.44999999999993</v>
      </c>
      <c r="G19" s="279">
        <v>946.89999999999986</v>
      </c>
      <c r="H19" s="279">
        <v>1028.8999999999999</v>
      </c>
      <c r="I19" s="279">
        <v>1049.4499999999998</v>
      </c>
      <c r="J19" s="279">
        <v>1069.8999999999999</v>
      </c>
      <c r="K19" s="277">
        <v>1029</v>
      </c>
      <c r="L19" s="277">
        <v>988</v>
      </c>
      <c r="M19" s="277">
        <v>6.0525799999999998</v>
      </c>
    </row>
    <row r="20" spans="1:13">
      <c r="A20" s="301">
        <v>11</v>
      </c>
      <c r="B20" s="277" t="s">
        <v>295</v>
      </c>
      <c r="C20" s="277">
        <v>16468.900000000001</v>
      </c>
      <c r="D20" s="279">
        <v>16492.116666666669</v>
      </c>
      <c r="E20" s="279">
        <v>16234.233333333337</v>
      </c>
      <c r="F20" s="279">
        <v>15999.566666666669</v>
      </c>
      <c r="G20" s="279">
        <v>15741.683333333338</v>
      </c>
      <c r="H20" s="279">
        <v>16726.783333333336</v>
      </c>
      <c r="I20" s="279">
        <v>16984.666666666668</v>
      </c>
      <c r="J20" s="279">
        <v>17219.333333333336</v>
      </c>
      <c r="K20" s="277">
        <v>16750</v>
      </c>
      <c r="L20" s="277">
        <v>16257.45</v>
      </c>
      <c r="M20" s="277">
        <v>9.7650000000000001E-2</v>
      </c>
    </row>
    <row r="21" spans="1:13">
      <c r="A21" s="301">
        <v>12</v>
      </c>
      <c r="B21" s="277" t="s">
        <v>296</v>
      </c>
      <c r="C21" s="277">
        <v>158.15</v>
      </c>
      <c r="D21" s="279">
        <v>158.03333333333333</v>
      </c>
      <c r="E21" s="279">
        <v>155.41666666666666</v>
      </c>
      <c r="F21" s="279">
        <v>152.68333333333334</v>
      </c>
      <c r="G21" s="279">
        <v>150.06666666666666</v>
      </c>
      <c r="H21" s="279">
        <v>160.76666666666665</v>
      </c>
      <c r="I21" s="279">
        <v>163.38333333333333</v>
      </c>
      <c r="J21" s="279">
        <v>166.11666666666665</v>
      </c>
      <c r="K21" s="277">
        <v>160.65</v>
      </c>
      <c r="L21" s="277">
        <v>155.30000000000001</v>
      </c>
      <c r="M21" s="277">
        <v>12.38855</v>
      </c>
    </row>
    <row r="22" spans="1:13">
      <c r="A22" s="301">
        <v>13</v>
      </c>
      <c r="B22" s="277" t="s">
        <v>41</v>
      </c>
      <c r="C22" s="277">
        <v>348.1</v>
      </c>
      <c r="D22" s="279">
        <v>348.5</v>
      </c>
      <c r="E22" s="279">
        <v>343.25</v>
      </c>
      <c r="F22" s="279">
        <v>338.4</v>
      </c>
      <c r="G22" s="279">
        <v>333.15</v>
      </c>
      <c r="H22" s="279">
        <v>353.35</v>
      </c>
      <c r="I22" s="279">
        <v>358.6</v>
      </c>
      <c r="J22" s="279">
        <v>363.45000000000005</v>
      </c>
      <c r="K22" s="277">
        <v>353.75</v>
      </c>
      <c r="L22" s="277">
        <v>343.65</v>
      </c>
      <c r="M22" s="277">
        <v>33.770000000000003</v>
      </c>
    </row>
    <row r="23" spans="1:13">
      <c r="A23" s="301">
        <v>14</v>
      </c>
      <c r="B23" s="277" t="s">
        <v>43</v>
      </c>
      <c r="C23" s="277">
        <v>37.15</v>
      </c>
      <c r="D23" s="279">
        <v>37.35</v>
      </c>
      <c r="E23" s="279">
        <v>36.85</v>
      </c>
      <c r="F23" s="279">
        <v>36.549999999999997</v>
      </c>
      <c r="G23" s="279">
        <v>36.049999999999997</v>
      </c>
      <c r="H23" s="279">
        <v>37.650000000000006</v>
      </c>
      <c r="I23" s="279">
        <v>38.150000000000006</v>
      </c>
      <c r="J23" s="279">
        <v>38.45000000000001</v>
      </c>
      <c r="K23" s="277">
        <v>37.85</v>
      </c>
      <c r="L23" s="277">
        <v>37.049999999999997</v>
      </c>
      <c r="M23" s="277">
        <v>20.037690000000001</v>
      </c>
    </row>
    <row r="24" spans="1:13">
      <c r="A24" s="301">
        <v>15</v>
      </c>
      <c r="B24" s="277" t="s">
        <v>298</v>
      </c>
      <c r="C24" s="277">
        <v>238.65</v>
      </c>
      <c r="D24" s="279">
        <v>239.65</v>
      </c>
      <c r="E24" s="279">
        <v>234.3</v>
      </c>
      <c r="F24" s="279">
        <v>229.95000000000002</v>
      </c>
      <c r="G24" s="279">
        <v>224.60000000000002</v>
      </c>
      <c r="H24" s="279">
        <v>244</v>
      </c>
      <c r="I24" s="279">
        <v>249.34999999999997</v>
      </c>
      <c r="J24" s="279">
        <v>253.7</v>
      </c>
      <c r="K24" s="277">
        <v>245</v>
      </c>
      <c r="L24" s="277">
        <v>235.3</v>
      </c>
      <c r="M24" s="277">
        <v>2.4312999999999998</v>
      </c>
    </row>
    <row r="25" spans="1:13">
      <c r="A25" s="301">
        <v>16</v>
      </c>
      <c r="B25" s="277" t="s">
        <v>227</v>
      </c>
      <c r="C25" s="277">
        <v>58.6</v>
      </c>
      <c r="D25" s="279">
        <v>59.333333333333336</v>
      </c>
      <c r="E25" s="279">
        <v>57.516666666666673</v>
      </c>
      <c r="F25" s="279">
        <v>56.433333333333337</v>
      </c>
      <c r="G25" s="279">
        <v>54.616666666666674</v>
      </c>
      <c r="H25" s="279">
        <v>60.416666666666671</v>
      </c>
      <c r="I25" s="279">
        <v>62.233333333333334</v>
      </c>
      <c r="J25" s="279">
        <v>63.31666666666667</v>
      </c>
      <c r="K25" s="277">
        <v>61.15</v>
      </c>
      <c r="L25" s="277">
        <v>58.25</v>
      </c>
      <c r="M25" s="277">
        <v>19.765709999999999</v>
      </c>
    </row>
    <row r="26" spans="1:13">
      <c r="A26" s="301">
        <v>17</v>
      </c>
      <c r="B26" s="277" t="s">
        <v>228</v>
      </c>
      <c r="C26" s="277">
        <v>129.25</v>
      </c>
      <c r="D26" s="279">
        <v>129.38333333333333</v>
      </c>
      <c r="E26" s="279">
        <v>126.01666666666665</v>
      </c>
      <c r="F26" s="279">
        <v>122.78333333333333</v>
      </c>
      <c r="G26" s="279">
        <v>119.41666666666666</v>
      </c>
      <c r="H26" s="279">
        <v>132.61666666666665</v>
      </c>
      <c r="I26" s="279">
        <v>135.98333333333332</v>
      </c>
      <c r="J26" s="279">
        <v>139.21666666666664</v>
      </c>
      <c r="K26" s="277">
        <v>132.75</v>
      </c>
      <c r="L26" s="277">
        <v>126.15</v>
      </c>
      <c r="M26" s="277">
        <v>30.77703</v>
      </c>
    </row>
    <row r="27" spans="1:13">
      <c r="A27" s="301">
        <v>18</v>
      </c>
      <c r="B27" s="277" t="s">
        <v>229</v>
      </c>
      <c r="C27" s="277">
        <v>1629.9</v>
      </c>
      <c r="D27" s="279">
        <v>1632</v>
      </c>
      <c r="E27" s="279">
        <v>1599</v>
      </c>
      <c r="F27" s="279">
        <v>1568.1</v>
      </c>
      <c r="G27" s="279">
        <v>1535.1</v>
      </c>
      <c r="H27" s="279">
        <v>1662.9</v>
      </c>
      <c r="I27" s="279">
        <v>1695.9</v>
      </c>
      <c r="J27" s="279">
        <v>1726.8000000000002</v>
      </c>
      <c r="K27" s="277">
        <v>1665</v>
      </c>
      <c r="L27" s="277">
        <v>1601.1</v>
      </c>
      <c r="M27" s="277">
        <v>2.5666799999999999</v>
      </c>
    </row>
    <row r="28" spans="1:13">
      <c r="A28" s="301">
        <v>19</v>
      </c>
      <c r="B28" s="277" t="s">
        <v>230</v>
      </c>
      <c r="C28" s="277">
        <v>2925.15</v>
      </c>
      <c r="D28" s="279">
        <v>2917.75</v>
      </c>
      <c r="E28" s="279">
        <v>2873.6</v>
      </c>
      <c r="F28" s="279">
        <v>2822.0499999999997</v>
      </c>
      <c r="G28" s="279">
        <v>2777.8999999999996</v>
      </c>
      <c r="H28" s="279">
        <v>2969.3</v>
      </c>
      <c r="I28" s="279">
        <v>3013.45</v>
      </c>
      <c r="J28" s="279">
        <v>3065.0000000000005</v>
      </c>
      <c r="K28" s="277">
        <v>2961.9</v>
      </c>
      <c r="L28" s="277">
        <v>2866.2</v>
      </c>
      <c r="M28" s="277">
        <v>3.52258</v>
      </c>
    </row>
    <row r="29" spans="1:13">
      <c r="A29" s="301">
        <v>20</v>
      </c>
      <c r="B29" s="277" t="s">
        <v>45</v>
      </c>
      <c r="C29" s="277">
        <v>742.75</v>
      </c>
      <c r="D29" s="279">
        <v>748.68333333333339</v>
      </c>
      <c r="E29" s="279">
        <v>729.41666666666674</v>
      </c>
      <c r="F29" s="279">
        <v>716.08333333333337</v>
      </c>
      <c r="G29" s="279">
        <v>696.81666666666672</v>
      </c>
      <c r="H29" s="279">
        <v>762.01666666666677</v>
      </c>
      <c r="I29" s="279">
        <v>781.28333333333342</v>
      </c>
      <c r="J29" s="279">
        <v>794.61666666666679</v>
      </c>
      <c r="K29" s="277">
        <v>767.95</v>
      </c>
      <c r="L29" s="277">
        <v>735.35</v>
      </c>
      <c r="M29" s="277">
        <v>17.714680000000001</v>
      </c>
    </row>
    <row r="30" spans="1:13">
      <c r="A30" s="301">
        <v>21</v>
      </c>
      <c r="B30" s="277" t="s">
        <v>46</v>
      </c>
      <c r="C30" s="277">
        <v>220.75</v>
      </c>
      <c r="D30" s="279">
        <v>221.38333333333333</v>
      </c>
      <c r="E30" s="279">
        <v>218.21666666666664</v>
      </c>
      <c r="F30" s="279">
        <v>215.68333333333331</v>
      </c>
      <c r="G30" s="279">
        <v>212.51666666666662</v>
      </c>
      <c r="H30" s="279">
        <v>223.91666666666666</v>
      </c>
      <c r="I30" s="279">
        <v>227.08333333333334</v>
      </c>
      <c r="J30" s="279">
        <v>229.61666666666667</v>
      </c>
      <c r="K30" s="277">
        <v>224.55</v>
      </c>
      <c r="L30" s="277">
        <v>218.85</v>
      </c>
      <c r="M30" s="277">
        <v>27.511240000000001</v>
      </c>
    </row>
    <row r="31" spans="1:13">
      <c r="A31" s="301">
        <v>22</v>
      </c>
      <c r="B31" s="277" t="s">
        <v>47</v>
      </c>
      <c r="C31" s="277">
        <v>1707.35</v>
      </c>
      <c r="D31" s="279">
        <v>1714.95</v>
      </c>
      <c r="E31" s="279">
        <v>1679.9</v>
      </c>
      <c r="F31" s="279">
        <v>1652.45</v>
      </c>
      <c r="G31" s="279">
        <v>1617.4</v>
      </c>
      <c r="H31" s="279">
        <v>1742.4</v>
      </c>
      <c r="I31" s="279">
        <v>1777.4499999999998</v>
      </c>
      <c r="J31" s="279">
        <v>1804.9</v>
      </c>
      <c r="K31" s="277">
        <v>1750</v>
      </c>
      <c r="L31" s="277">
        <v>1687.5</v>
      </c>
      <c r="M31" s="277">
        <v>7.6590499999999997</v>
      </c>
    </row>
    <row r="32" spans="1:13">
      <c r="A32" s="301">
        <v>23</v>
      </c>
      <c r="B32" s="277" t="s">
        <v>48</v>
      </c>
      <c r="C32" s="277">
        <v>129.94999999999999</v>
      </c>
      <c r="D32" s="279">
        <v>130.98333333333335</v>
      </c>
      <c r="E32" s="279">
        <v>127.56666666666669</v>
      </c>
      <c r="F32" s="279">
        <v>125.18333333333334</v>
      </c>
      <c r="G32" s="279">
        <v>121.76666666666668</v>
      </c>
      <c r="H32" s="279">
        <v>133.3666666666667</v>
      </c>
      <c r="I32" s="279">
        <v>136.78333333333333</v>
      </c>
      <c r="J32" s="279">
        <v>139.16666666666671</v>
      </c>
      <c r="K32" s="277">
        <v>134.4</v>
      </c>
      <c r="L32" s="277">
        <v>128.6</v>
      </c>
      <c r="M32" s="277">
        <v>119.55412</v>
      </c>
    </row>
    <row r="33" spans="1:13">
      <c r="A33" s="301">
        <v>24</v>
      </c>
      <c r="B33" s="277" t="s">
        <v>49</v>
      </c>
      <c r="C33" s="277">
        <v>61.6</v>
      </c>
      <c r="D33" s="279">
        <v>62.416666666666664</v>
      </c>
      <c r="E33" s="279">
        <v>59.433333333333323</v>
      </c>
      <c r="F33" s="279">
        <v>57.266666666666659</v>
      </c>
      <c r="G33" s="279">
        <v>54.283333333333317</v>
      </c>
      <c r="H33" s="279">
        <v>64.583333333333329</v>
      </c>
      <c r="I33" s="279">
        <v>67.566666666666663</v>
      </c>
      <c r="J33" s="279">
        <v>69.733333333333334</v>
      </c>
      <c r="K33" s="277">
        <v>65.400000000000006</v>
      </c>
      <c r="L33" s="277">
        <v>60.25</v>
      </c>
      <c r="M33" s="277">
        <v>1632.4254599999999</v>
      </c>
    </row>
    <row r="34" spans="1:13">
      <c r="A34" s="301">
        <v>25</v>
      </c>
      <c r="B34" s="277" t="s">
        <v>51</v>
      </c>
      <c r="C34" s="277">
        <v>1802.55</v>
      </c>
      <c r="D34" s="279">
        <v>1809.3500000000001</v>
      </c>
      <c r="E34" s="279">
        <v>1788.7000000000003</v>
      </c>
      <c r="F34" s="279">
        <v>1774.8500000000001</v>
      </c>
      <c r="G34" s="279">
        <v>1754.2000000000003</v>
      </c>
      <c r="H34" s="279">
        <v>1823.2000000000003</v>
      </c>
      <c r="I34" s="279">
        <v>1843.8500000000004</v>
      </c>
      <c r="J34" s="279">
        <v>1857.7000000000003</v>
      </c>
      <c r="K34" s="277">
        <v>1830</v>
      </c>
      <c r="L34" s="277">
        <v>1795.5</v>
      </c>
      <c r="M34" s="277">
        <v>18.684059999999999</v>
      </c>
    </row>
    <row r="35" spans="1:13">
      <c r="A35" s="301">
        <v>26</v>
      </c>
      <c r="B35" s="277" t="s">
        <v>53</v>
      </c>
      <c r="C35" s="277">
        <v>879.1</v>
      </c>
      <c r="D35" s="279">
        <v>880.79999999999984</v>
      </c>
      <c r="E35" s="279">
        <v>861.59999999999968</v>
      </c>
      <c r="F35" s="279">
        <v>844.0999999999998</v>
      </c>
      <c r="G35" s="279">
        <v>824.89999999999964</v>
      </c>
      <c r="H35" s="279">
        <v>898.29999999999973</v>
      </c>
      <c r="I35" s="279">
        <v>917.49999999999977</v>
      </c>
      <c r="J35" s="279">
        <v>934.99999999999977</v>
      </c>
      <c r="K35" s="277">
        <v>900</v>
      </c>
      <c r="L35" s="277">
        <v>863.3</v>
      </c>
      <c r="M35" s="277">
        <v>56.576430000000002</v>
      </c>
    </row>
    <row r="36" spans="1:13">
      <c r="A36" s="301">
        <v>27</v>
      </c>
      <c r="B36" s="277" t="s">
        <v>231</v>
      </c>
      <c r="C36" s="277">
        <v>2178</v>
      </c>
      <c r="D36" s="279">
        <v>2190.4833333333331</v>
      </c>
      <c r="E36" s="279">
        <v>2161.0666666666662</v>
      </c>
      <c r="F36" s="279">
        <v>2144.1333333333332</v>
      </c>
      <c r="G36" s="279">
        <v>2114.7166666666662</v>
      </c>
      <c r="H36" s="279">
        <v>2207.4166666666661</v>
      </c>
      <c r="I36" s="279">
        <v>2236.833333333333</v>
      </c>
      <c r="J36" s="279">
        <v>2253.766666666666</v>
      </c>
      <c r="K36" s="277">
        <v>2219.9</v>
      </c>
      <c r="L36" s="277">
        <v>2173.5500000000002</v>
      </c>
      <c r="M36" s="277">
        <v>2.9034599999999999</v>
      </c>
    </row>
    <row r="37" spans="1:13">
      <c r="A37" s="301">
        <v>28</v>
      </c>
      <c r="B37" s="277" t="s">
        <v>55</v>
      </c>
      <c r="C37" s="277">
        <v>435.85</v>
      </c>
      <c r="D37" s="279">
        <v>437.65000000000003</v>
      </c>
      <c r="E37" s="279">
        <v>423.80000000000007</v>
      </c>
      <c r="F37" s="279">
        <v>411.75000000000006</v>
      </c>
      <c r="G37" s="279">
        <v>397.90000000000009</v>
      </c>
      <c r="H37" s="279">
        <v>449.70000000000005</v>
      </c>
      <c r="I37" s="279">
        <v>463.55000000000007</v>
      </c>
      <c r="J37" s="279">
        <v>475.6</v>
      </c>
      <c r="K37" s="277">
        <v>451.5</v>
      </c>
      <c r="L37" s="277">
        <v>425.6</v>
      </c>
      <c r="M37" s="277">
        <v>367.26463999999999</v>
      </c>
    </row>
    <row r="38" spans="1:13">
      <c r="A38" s="301">
        <v>29</v>
      </c>
      <c r="B38" s="277" t="s">
        <v>56</v>
      </c>
      <c r="C38" s="277">
        <v>2987.55</v>
      </c>
      <c r="D38" s="279">
        <v>2997.2666666666664</v>
      </c>
      <c r="E38" s="279">
        <v>2966.2833333333328</v>
      </c>
      <c r="F38" s="279">
        <v>2945.0166666666664</v>
      </c>
      <c r="G38" s="279">
        <v>2914.0333333333328</v>
      </c>
      <c r="H38" s="279">
        <v>3018.5333333333328</v>
      </c>
      <c r="I38" s="279">
        <v>3049.5166666666664</v>
      </c>
      <c r="J38" s="279">
        <v>3070.7833333333328</v>
      </c>
      <c r="K38" s="277">
        <v>3028.25</v>
      </c>
      <c r="L38" s="277">
        <v>2976</v>
      </c>
      <c r="M38" s="277">
        <v>5.4245799999999997</v>
      </c>
    </row>
    <row r="39" spans="1:13">
      <c r="A39" s="301">
        <v>30</v>
      </c>
      <c r="B39" s="277" t="s">
        <v>59</v>
      </c>
      <c r="C39" s="277">
        <v>3331.1</v>
      </c>
      <c r="D39" s="279">
        <v>3362.0333333333328</v>
      </c>
      <c r="E39" s="279">
        <v>3275.2666666666655</v>
      </c>
      <c r="F39" s="279">
        <v>3219.4333333333325</v>
      </c>
      <c r="G39" s="279">
        <v>3132.6666666666652</v>
      </c>
      <c r="H39" s="279">
        <v>3417.8666666666659</v>
      </c>
      <c r="I39" s="279">
        <v>3504.6333333333332</v>
      </c>
      <c r="J39" s="279">
        <v>3560.4666666666662</v>
      </c>
      <c r="K39" s="277">
        <v>3448.8</v>
      </c>
      <c r="L39" s="277">
        <v>3306.2</v>
      </c>
      <c r="M39" s="277">
        <v>55.320039999999999</v>
      </c>
    </row>
    <row r="40" spans="1:13">
      <c r="A40" s="301">
        <v>31</v>
      </c>
      <c r="B40" s="277" t="s">
        <v>58</v>
      </c>
      <c r="C40" s="277">
        <v>6246.7</v>
      </c>
      <c r="D40" s="279">
        <v>6278.9000000000005</v>
      </c>
      <c r="E40" s="279">
        <v>6157.8000000000011</v>
      </c>
      <c r="F40" s="279">
        <v>6068.9000000000005</v>
      </c>
      <c r="G40" s="279">
        <v>5947.8000000000011</v>
      </c>
      <c r="H40" s="279">
        <v>6367.8000000000011</v>
      </c>
      <c r="I40" s="279">
        <v>6488.9000000000015</v>
      </c>
      <c r="J40" s="279">
        <v>6577.8000000000011</v>
      </c>
      <c r="K40" s="277">
        <v>6400</v>
      </c>
      <c r="L40" s="277">
        <v>6190</v>
      </c>
      <c r="M40" s="277">
        <v>4.2172000000000001</v>
      </c>
    </row>
    <row r="41" spans="1:13">
      <c r="A41" s="301">
        <v>32</v>
      </c>
      <c r="B41" s="277" t="s">
        <v>232</v>
      </c>
      <c r="C41" s="277">
        <v>2598.85</v>
      </c>
      <c r="D41" s="279">
        <v>2619.5166666666669</v>
      </c>
      <c r="E41" s="279">
        <v>2531.6333333333337</v>
      </c>
      <c r="F41" s="279">
        <v>2464.416666666667</v>
      </c>
      <c r="G41" s="279">
        <v>2376.5333333333338</v>
      </c>
      <c r="H41" s="279">
        <v>2686.7333333333336</v>
      </c>
      <c r="I41" s="279">
        <v>2774.6166666666668</v>
      </c>
      <c r="J41" s="279">
        <v>2841.8333333333335</v>
      </c>
      <c r="K41" s="277">
        <v>2707.4</v>
      </c>
      <c r="L41" s="277">
        <v>2552.3000000000002</v>
      </c>
      <c r="M41" s="277">
        <v>0.55564000000000002</v>
      </c>
    </row>
    <row r="42" spans="1:13">
      <c r="A42" s="301">
        <v>33</v>
      </c>
      <c r="B42" s="277" t="s">
        <v>60</v>
      </c>
      <c r="C42" s="277">
        <v>1316</v>
      </c>
      <c r="D42" s="279">
        <v>1339.6666666666667</v>
      </c>
      <c r="E42" s="279">
        <v>1281.3333333333335</v>
      </c>
      <c r="F42" s="279">
        <v>1246.6666666666667</v>
      </c>
      <c r="G42" s="279">
        <v>1188.3333333333335</v>
      </c>
      <c r="H42" s="279">
        <v>1374.3333333333335</v>
      </c>
      <c r="I42" s="279">
        <v>1432.666666666667</v>
      </c>
      <c r="J42" s="279">
        <v>1467.3333333333335</v>
      </c>
      <c r="K42" s="277">
        <v>1398</v>
      </c>
      <c r="L42" s="277">
        <v>1305</v>
      </c>
      <c r="M42" s="277">
        <v>16.191099999999999</v>
      </c>
    </row>
    <row r="43" spans="1:13">
      <c r="A43" s="301">
        <v>34</v>
      </c>
      <c r="B43" s="277" t="s">
        <v>233</v>
      </c>
      <c r="C43" s="277">
        <v>288.2</v>
      </c>
      <c r="D43" s="279">
        <v>289.76666666666671</v>
      </c>
      <c r="E43" s="279">
        <v>283.53333333333342</v>
      </c>
      <c r="F43" s="279">
        <v>278.86666666666673</v>
      </c>
      <c r="G43" s="279">
        <v>272.63333333333344</v>
      </c>
      <c r="H43" s="279">
        <v>294.43333333333339</v>
      </c>
      <c r="I43" s="279">
        <v>300.66666666666663</v>
      </c>
      <c r="J43" s="279">
        <v>305.33333333333337</v>
      </c>
      <c r="K43" s="277">
        <v>296</v>
      </c>
      <c r="L43" s="277">
        <v>285.10000000000002</v>
      </c>
      <c r="M43" s="277">
        <v>127.18933</v>
      </c>
    </row>
    <row r="44" spans="1:13">
      <c r="A44" s="301">
        <v>35</v>
      </c>
      <c r="B44" s="277" t="s">
        <v>61</v>
      </c>
      <c r="C44" s="277">
        <v>46.1</v>
      </c>
      <c r="D44" s="279">
        <v>46.79999999999999</v>
      </c>
      <c r="E44" s="279">
        <v>45.09999999999998</v>
      </c>
      <c r="F44" s="279">
        <v>44.099999999999987</v>
      </c>
      <c r="G44" s="279">
        <v>42.399999999999977</v>
      </c>
      <c r="H44" s="279">
        <v>47.799999999999983</v>
      </c>
      <c r="I44" s="279">
        <v>49.499999999999986</v>
      </c>
      <c r="J44" s="279">
        <v>50.499999999999986</v>
      </c>
      <c r="K44" s="277">
        <v>48.5</v>
      </c>
      <c r="L44" s="277">
        <v>45.8</v>
      </c>
      <c r="M44" s="277">
        <v>405.61827</v>
      </c>
    </row>
    <row r="45" spans="1:13">
      <c r="A45" s="301">
        <v>36</v>
      </c>
      <c r="B45" s="277" t="s">
        <v>62</v>
      </c>
      <c r="C45" s="277">
        <v>47.4</v>
      </c>
      <c r="D45" s="279">
        <v>47.716666666666661</v>
      </c>
      <c r="E45" s="279">
        <v>46.48333333333332</v>
      </c>
      <c r="F45" s="279">
        <v>45.566666666666656</v>
      </c>
      <c r="G45" s="279">
        <v>44.333333333333314</v>
      </c>
      <c r="H45" s="279">
        <v>48.633333333333326</v>
      </c>
      <c r="I45" s="279">
        <v>49.86666666666666</v>
      </c>
      <c r="J45" s="279">
        <v>50.783333333333331</v>
      </c>
      <c r="K45" s="277">
        <v>48.95</v>
      </c>
      <c r="L45" s="277">
        <v>46.8</v>
      </c>
      <c r="M45" s="277">
        <v>23.806149999999999</v>
      </c>
    </row>
    <row r="46" spans="1:13">
      <c r="A46" s="301">
        <v>37</v>
      </c>
      <c r="B46" s="277" t="s">
        <v>63</v>
      </c>
      <c r="C46" s="277">
        <v>1234.5</v>
      </c>
      <c r="D46" s="279">
        <v>1235.05</v>
      </c>
      <c r="E46" s="279">
        <v>1225.0999999999999</v>
      </c>
      <c r="F46" s="279">
        <v>1215.7</v>
      </c>
      <c r="G46" s="279">
        <v>1205.75</v>
      </c>
      <c r="H46" s="279">
        <v>1244.4499999999998</v>
      </c>
      <c r="I46" s="279">
        <v>1254.4000000000001</v>
      </c>
      <c r="J46" s="279">
        <v>1263.7999999999997</v>
      </c>
      <c r="K46" s="277">
        <v>1245</v>
      </c>
      <c r="L46" s="277">
        <v>1225.6500000000001</v>
      </c>
      <c r="M46" s="277">
        <v>5.12066</v>
      </c>
    </row>
    <row r="47" spans="1:13">
      <c r="A47" s="301">
        <v>38</v>
      </c>
      <c r="B47" s="277" t="s">
        <v>66</v>
      </c>
      <c r="C47" s="277">
        <v>550.35</v>
      </c>
      <c r="D47" s="279">
        <v>550.9</v>
      </c>
      <c r="E47" s="279">
        <v>544.15</v>
      </c>
      <c r="F47" s="279">
        <v>537.95000000000005</v>
      </c>
      <c r="G47" s="279">
        <v>531.20000000000005</v>
      </c>
      <c r="H47" s="279">
        <v>557.09999999999991</v>
      </c>
      <c r="I47" s="279">
        <v>563.84999999999991</v>
      </c>
      <c r="J47" s="279">
        <v>570.04999999999984</v>
      </c>
      <c r="K47" s="277">
        <v>557.65</v>
      </c>
      <c r="L47" s="277">
        <v>544.70000000000005</v>
      </c>
      <c r="M47" s="277">
        <v>13.819520000000001</v>
      </c>
    </row>
    <row r="48" spans="1:13">
      <c r="A48" s="301">
        <v>39</v>
      </c>
      <c r="B48" s="277" t="s">
        <v>65</v>
      </c>
      <c r="C48" s="277">
        <v>113.15</v>
      </c>
      <c r="D48" s="279">
        <v>113.71666666666668</v>
      </c>
      <c r="E48" s="279">
        <v>108.98333333333336</v>
      </c>
      <c r="F48" s="279">
        <v>104.81666666666668</v>
      </c>
      <c r="G48" s="279">
        <v>100.08333333333336</v>
      </c>
      <c r="H48" s="279">
        <v>117.88333333333337</v>
      </c>
      <c r="I48" s="279">
        <v>122.61666666666669</v>
      </c>
      <c r="J48" s="279">
        <v>126.78333333333337</v>
      </c>
      <c r="K48" s="277">
        <v>118.45</v>
      </c>
      <c r="L48" s="277">
        <v>109.55</v>
      </c>
      <c r="M48" s="277">
        <v>342.60345000000001</v>
      </c>
    </row>
    <row r="49" spans="1:13">
      <c r="A49" s="301">
        <v>40</v>
      </c>
      <c r="B49" s="277" t="s">
        <v>67</v>
      </c>
      <c r="C49" s="277">
        <v>494.95</v>
      </c>
      <c r="D49" s="279">
        <v>497.34999999999997</v>
      </c>
      <c r="E49" s="279">
        <v>482.79999999999995</v>
      </c>
      <c r="F49" s="279">
        <v>470.65</v>
      </c>
      <c r="G49" s="279">
        <v>456.09999999999997</v>
      </c>
      <c r="H49" s="279">
        <v>509.49999999999994</v>
      </c>
      <c r="I49" s="279">
        <v>524.04999999999995</v>
      </c>
      <c r="J49" s="279">
        <v>536.19999999999993</v>
      </c>
      <c r="K49" s="277">
        <v>511.9</v>
      </c>
      <c r="L49" s="277">
        <v>485.2</v>
      </c>
      <c r="M49" s="277">
        <v>113.99102999999999</v>
      </c>
    </row>
    <row r="50" spans="1:13">
      <c r="A50" s="301">
        <v>41</v>
      </c>
      <c r="B50" s="277" t="s">
        <v>70</v>
      </c>
      <c r="C50" s="277">
        <v>37.35</v>
      </c>
      <c r="D50" s="279">
        <v>37.833333333333336</v>
      </c>
      <c r="E50" s="279">
        <v>36.216666666666669</v>
      </c>
      <c r="F50" s="279">
        <v>35.083333333333336</v>
      </c>
      <c r="G50" s="279">
        <v>33.466666666666669</v>
      </c>
      <c r="H50" s="279">
        <v>38.966666666666669</v>
      </c>
      <c r="I50" s="279">
        <v>40.583333333333329</v>
      </c>
      <c r="J50" s="279">
        <v>41.716666666666669</v>
      </c>
      <c r="K50" s="277">
        <v>39.450000000000003</v>
      </c>
      <c r="L50" s="277">
        <v>36.700000000000003</v>
      </c>
      <c r="M50" s="277">
        <v>519.52713000000006</v>
      </c>
    </row>
    <row r="51" spans="1:13">
      <c r="A51" s="301">
        <v>42</v>
      </c>
      <c r="B51" s="277" t="s">
        <v>74</v>
      </c>
      <c r="C51" s="277">
        <v>413.25</v>
      </c>
      <c r="D51" s="279">
        <v>415.9666666666667</v>
      </c>
      <c r="E51" s="279">
        <v>405.93333333333339</v>
      </c>
      <c r="F51" s="279">
        <v>398.61666666666667</v>
      </c>
      <c r="G51" s="279">
        <v>388.58333333333337</v>
      </c>
      <c r="H51" s="279">
        <v>423.28333333333342</v>
      </c>
      <c r="I51" s="279">
        <v>433.31666666666672</v>
      </c>
      <c r="J51" s="279">
        <v>440.63333333333344</v>
      </c>
      <c r="K51" s="277">
        <v>426</v>
      </c>
      <c r="L51" s="277">
        <v>408.65</v>
      </c>
      <c r="M51" s="277">
        <v>142.22739000000001</v>
      </c>
    </row>
    <row r="52" spans="1:13">
      <c r="A52" s="301">
        <v>43</v>
      </c>
      <c r="B52" s="277" t="s">
        <v>69</v>
      </c>
      <c r="C52" s="277">
        <v>528.6</v>
      </c>
      <c r="D52" s="279">
        <v>532.15</v>
      </c>
      <c r="E52" s="279">
        <v>521.44999999999993</v>
      </c>
      <c r="F52" s="279">
        <v>514.29999999999995</v>
      </c>
      <c r="G52" s="279">
        <v>503.59999999999991</v>
      </c>
      <c r="H52" s="279">
        <v>539.29999999999995</v>
      </c>
      <c r="I52" s="279">
        <v>550</v>
      </c>
      <c r="J52" s="279">
        <v>557.15</v>
      </c>
      <c r="K52" s="277">
        <v>542.85</v>
      </c>
      <c r="L52" s="277">
        <v>525</v>
      </c>
      <c r="M52" s="277">
        <v>182.09192999999999</v>
      </c>
    </row>
    <row r="53" spans="1:13">
      <c r="A53" s="301">
        <v>44</v>
      </c>
      <c r="B53" s="277" t="s">
        <v>125</v>
      </c>
      <c r="C53" s="277">
        <v>199.25</v>
      </c>
      <c r="D53" s="279">
        <v>200.83333333333334</v>
      </c>
      <c r="E53" s="279">
        <v>196.16666666666669</v>
      </c>
      <c r="F53" s="279">
        <v>193.08333333333334</v>
      </c>
      <c r="G53" s="279">
        <v>188.41666666666669</v>
      </c>
      <c r="H53" s="279">
        <v>203.91666666666669</v>
      </c>
      <c r="I53" s="279">
        <v>208.58333333333337</v>
      </c>
      <c r="J53" s="279">
        <v>211.66666666666669</v>
      </c>
      <c r="K53" s="277">
        <v>205.5</v>
      </c>
      <c r="L53" s="277">
        <v>197.75</v>
      </c>
      <c r="M53" s="277">
        <v>79.999780000000001</v>
      </c>
    </row>
    <row r="54" spans="1:13">
      <c r="A54" s="301">
        <v>45</v>
      </c>
      <c r="B54" s="277" t="s">
        <v>71</v>
      </c>
      <c r="C54" s="277">
        <v>395.1</v>
      </c>
      <c r="D54" s="279">
        <v>396.3</v>
      </c>
      <c r="E54" s="279">
        <v>390.3</v>
      </c>
      <c r="F54" s="279">
        <v>385.5</v>
      </c>
      <c r="G54" s="279">
        <v>379.5</v>
      </c>
      <c r="H54" s="279">
        <v>401.1</v>
      </c>
      <c r="I54" s="279">
        <v>407.1</v>
      </c>
      <c r="J54" s="279">
        <v>411.90000000000003</v>
      </c>
      <c r="K54" s="277">
        <v>402.3</v>
      </c>
      <c r="L54" s="277">
        <v>391.5</v>
      </c>
      <c r="M54" s="277">
        <v>53.770670000000003</v>
      </c>
    </row>
    <row r="55" spans="1:13">
      <c r="A55" s="301">
        <v>46</v>
      </c>
      <c r="B55" s="277" t="s">
        <v>234</v>
      </c>
      <c r="C55" s="277">
        <v>1455.85</v>
      </c>
      <c r="D55" s="279">
        <v>1469.6000000000001</v>
      </c>
      <c r="E55" s="279">
        <v>1410.2500000000002</v>
      </c>
      <c r="F55" s="279">
        <v>1364.65</v>
      </c>
      <c r="G55" s="279">
        <v>1305.3000000000002</v>
      </c>
      <c r="H55" s="279">
        <v>1515.2000000000003</v>
      </c>
      <c r="I55" s="279">
        <v>1574.5500000000002</v>
      </c>
      <c r="J55" s="279">
        <v>1620.1500000000003</v>
      </c>
      <c r="K55" s="277">
        <v>1528.95</v>
      </c>
      <c r="L55" s="277">
        <v>1424</v>
      </c>
      <c r="M55" s="277">
        <v>3.8485299999999998</v>
      </c>
    </row>
    <row r="56" spans="1:13">
      <c r="A56" s="301">
        <v>47</v>
      </c>
      <c r="B56" s="277" t="s">
        <v>72</v>
      </c>
      <c r="C56" s="277">
        <v>13705.15</v>
      </c>
      <c r="D56" s="279">
        <v>13915.916666666666</v>
      </c>
      <c r="E56" s="279">
        <v>13431.933333333332</v>
      </c>
      <c r="F56" s="279">
        <v>13158.716666666667</v>
      </c>
      <c r="G56" s="279">
        <v>12674.733333333334</v>
      </c>
      <c r="H56" s="279">
        <v>14189.133333333331</v>
      </c>
      <c r="I56" s="279">
        <v>14673.116666666665</v>
      </c>
      <c r="J56" s="279">
        <v>14946.33333333333</v>
      </c>
      <c r="K56" s="277">
        <v>14399.9</v>
      </c>
      <c r="L56" s="277">
        <v>13642.7</v>
      </c>
      <c r="M56" s="277">
        <v>0.85541999999999996</v>
      </c>
    </row>
    <row r="57" spans="1:13">
      <c r="A57" s="301">
        <v>48</v>
      </c>
      <c r="B57" s="277" t="s">
        <v>75</v>
      </c>
      <c r="C57" s="277">
        <v>3801.35</v>
      </c>
      <c r="D57" s="279">
        <v>3797.7833333333333</v>
      </c>
      <c r="E57" s="279">
        <v>3755.5666666666666</v>
      </c>
      <c r="F57" s="279">
        <v>3709.7833333333333</v>
      </c>
      <c r="G57" s="279">
        <v>3667.5666666666666</v>
      </c>
      <c r="H57" s="279">
        <v>3843.5666666666666</v>
      </c>
      <c r="I57" s="279">
        <v>3885.7833333333328</v>
      </c>
      <c r="J57" s="279">
        <v>3931.5666666666666</v>
      </c>
      <c r="K57" s="277">
        <v>3840</v>
      </c>
      <c r="L57" s="277">
        <v>3752</v>
      </c>
      <c r="M57" s="277">
        <v>5.3749900000000004</v>
      </c>
    </row>
    <row r="58" spans="1:13">
      <c r="A58" s="301">
        <v>49</v>
      </c>
      <c r="B58" s="277" t="s">
        <v>81</v>
      </c>
      <c r="C58" s="277">
        <v>595.35</v>
      </c>
      <c r="D58" s="279">
        <v>592.91666666666674</v>
      </c>
      <c r="E58" s="279">
        <v>583.63333333333344</v>
      </c>
      <c r="F58" s="279">
        <v>571.91666666666674</v>
      </c>
      <c r="G58" s="279">
        <v>562.63333333333344</v>
      </c>
      <c r="H58" s="279">
        <v>604.63333333333344</v>
      </c>
      <c r="I58" s="279">
        <v>613.91666666666674</v>
      </c>
      <c r="J58" s="279">
        <v>625.63333333333344</v>
      </c>
      <c r="K58" s="277">
        <v>602.20000000000005</v>
      </c>
      <c r="L58" s="277">
        <v>581.20000000000005</v>
      </c>
      <c r="M58" s="277">
        <v>2.9359299999999999</v>
      </c>
    </row>
    <row r="59" spans="1:13">
      <c r="A59" s="301">
        <v>50</v>
      </c>
      <c r="B59" s="277" t="s">
        <v>76</v>
      </c>
      <c r="C59" s="277">
        <v>395.45</v>
      </c>
      <c r="D59" s="279">
        <v>393.95</v>
      </c>
      <c r="E59" s="279">
        <v>387.54999999999995</v>
      </c>
      <c r="F59" s="279">
        <v>379.65</v>
      </c>
      <c r="G59" s="279">
        <v>373.24999999999994</v>
      </c>
      <c r="H59" s="279">
        <v>401.84999999999997</v>
      </c>
      <c r="I59" s="279">
        <v>408.24999999999994</v>
      </c>
      <c r="J59" s="279">
        <v>416.15</v>
      </c>
      <c r="K59" s="277">
        <v>400.35</v>
      </c>
      <c r="L59" s="277">
        <v>386.05</v>
      </c>
      <c r="M59" s="277">
        <v>74.305599999999998</v>
      </c>
    </row>
    <row r="60" spans="1:13">
      <c r="A60" s="301">
        <v>51</v>
      </c>
      <c r="B60" s="277" t="s">
        <v>77</v>
      </c>
      <c r="C60" s="277">
        <v>101.3</v>
      </c>
      <c r="D60" s="279">
        <v>101.7</v>
      </c>
      <c r="E60" s="279">
        <v>100.2</v>
      </c>
      <c r="F60" s="279">
        <v>99.1</v>
      </c>
      <c r="G60" s="279">
        <v>97.6</v>
      </c>
      <c r="H60" s="279">
        <v>102.80000000000001</v>
      </c>
      <c r="I60" s="279">
        <v>104.30000000000001</v>
      </c>
      <c r="J60" s="279">
        <v>105.40000000000002</v>
      </c>
      <c r="K60" s="277">
        <v>103.2</v>
      </c>
      <c r="L60" s="277">
        <v>100.6</v>
      </c>
      <c r="M60" s="277">
        <v>41.670140000000004</v>
      </c>
    </row>
    <row r="61" spans="1:13">
      <c r="A61" s="301">
        <v>52</v>
      </c>
      <c r="B61" s="277" t="s">
        <v>78</v>
      </c>
      <c r="C61" s="277">
        <v>122.05</v>
      </c>
      <c r="D61" s="279">
        <v>122.16666666666667</v>
      </c>
      <c r="E61" s="279">
        <v>121.13333333333334</v>
      </c>
      <c r="F61" s="279">
        <v>120.21666666666667</v>
      </c>
      <c r="G61" s="279">
        <v>119.18333333333334</v>
      </c>
      <c r="H61" s="279">
        <v>123.08333333333334</v>
      </c>
      <c r="I61" s="279">
        <v>124.11666666666667</v>
      </c>
      <c r="J61" s="279">
        <v>125.03333333333335</v>
      </c>
      <c r="K61" s="277">
        <v>123.2</v>
      </c>
      <c r="L61" s="277">
        <v>121.25</v>
      </c>
      <c r="M61" s="277">
        <v>8.9207300000000007</v>
      </c>
    </row>
    <row r="62" spans="1:13">
      <c r="A62" s="301">
        <v>53</v>
      </c>
      <c r="B62" s="277" t="s">
        <v>82</v>
      </c>
      <c r="C62" s="277">
        <v>218.1</v>
      </c>
      <c r="D62" s="279">
        <v>221.76666666666665</v>
      </c>
      <c r="E62" s="279">
        <v>212.5333333333333</v>
      </c>
      <c r="F62" s="279">
        <v>206.96666666666664</v>
      </c>
      <c r="G62" s="279">
        <v>197.73333333333329</v>
      </c>
      <c r="H62" s="279">
        <v>227.33333333333331</v>
      </c>
      <c r="I62" s="279">
        <v>236.56666666666666</v>
      </c>
      <c r="J62" s="279">
        <v>242.13333333333333</v>
      </c>
      <c r="K62" s="277">
        <v>231</v>
      </c>
      <c r="L62" s="277">
        <v>216.2</v>
      </c>
      <c r="M62" s="277">
        <v>122.86626</v>
      </c>
    </row>
    <row r="63" spans="1:13">
      <c r="A63" s="301">
        <v>54</v>
      </c>
      <c r="B63" s="277" t="s">
        <v>83</v>
      </c>
      <c r="C63" s="277">
        <v>771.8</v>
      </c>
      <c r="D63" s="279">
        <v>770.69999999999993</v>
      </c>
      <c r="E63" s="279">
        <v>753.64999999999986</v>
      </c>
      <c r="F63" s="279">
        <v>735.49999999999989</v>
      </c>
      <c r="G63" s="279">
        <v>718.44999999999982</v>
      </c>
      <c r="H63" s="279">
        <v>788.84999999999991</v>
      </c>
      <c r="I63" s="279">
        <v>805.89999999999986</v>
      </c>
      <c r="J63" s="279">
        <v>824.05</v>
      </c>
      <c r="K63" s="277">
        <v>787.75</v>
      </c>
      <c r="L63" s="277">
        <v>752.55</v>
      </c>
      <c r="M63" s="277">
        <v>162.76397</v>
      </c>
    </row>
    <row r="64" spans="1:13">
      <c r="A64" s="301">
        <v>55</v>
      </c>
      <c r="B64" s="277" t="s">
        <v>235</v>
      </c>
      <c r="C64" s="277">
        <v>121.35</v>
      </c>
      <c r="D64" s="279">
        <v>122.10000000000001</v>
      </c>
      <c r="E64" s="279">
        <v>119.75000000000001</v>
      </c>
      <c r="F64" s="279">
        <v>118.15</v>
      </c>
      <c r="G64" s="279">
        <v>115.80000000000001</v>
      </c>
      <c r="H64" s="279">
        <v>123.70000000000002</v>
      </c>
      <c r="I64" s="279">
        <v>126.05000000000001</v>
      </c>
      <c r="J64" s="279">
        <v>127.65000000000002</v>
      </c>
      <c r="K64" s="277">
        <v>124.45</v>
      </c>
      <c r="L64" s="277">
        <v>120.5</v>
      </c>
      <c r="M64" s="277">
        <v>114.08432000000001</v>
      </c>
    </row>
    <row r="65" spans="1:13">
      <c r="A65" s="301">
        <v>56</v>
      </c>
      <c r="B65" s="277" t="s">
        <v>84</v>
      </c>
      <c r="C65" s="277">
        <v>131.85</v>
      </c>
      <c r="D65" s="279">
        <v>131.73333333333335</v>
      </c>
      <c r="E65" s="279">
        <v>129.2166666666667</v>
      </c>
      <c r="F65" s="279">
        <v>126.58333333333334</v>
      </c>
      <c r="G65" s="279">
        <v>124.06666666666669</v>
      </c>
      <c r="H65" s="279">
        <v>134.3666666666667</v>
      </c>
      <c r="I65" s="279">
        <v>136.88333333333335</v>
      </c>
      <c r="J65" s="279">
        <v>139.51666666666671</v>
      </c>
      <c r="K65" s="277">
        <v>134.25</v>
      </c>
      <c r="L65" s="277">
        <v>129.1</v>
      </c>
      <c r="M65" s="277">
        <v>239.46126000000001</v>
      </c>
    </row>
    <row r="66" spans="1:13">
      <c r="A66" s="301">
        <v>57</v>
      </c>
      <c r="B66" s="277" t="s">
        <v>85</v>
      </c>
      <c r="C66" s="277">
        <v>1411.15</v>
      </c>
      <c r="D66" s="279">
        <v>1420.75</v>
      </c>
      <c r="E66" s="279">
        <v>1396.15</v>
      </c>
      <c r="F66" s="279">
        <v>1381.15</v>
      </c>
      <c r="G66" s="279">
        <v>1356.5500000000002</v>
      </c>
      <c r="H66" s="279">
        <v>1435.75</v>
      </c>
      <c r="I66" s="279">
        <v>1460.35</v>
      </c>
      <c r="J66" s="279">
        <v>1475.35</v>
      </c>
      <c r="K66" s="277">
        <v>1445.35</v>
      </c>
      <c r="L66" s="277">
        <v>1405.75</v>
      </c>
      <c r="M66" s="277">
        <v>6.6645399999999997</v>
      </c>
    </row>
    <row r="67" spans="1:13">
      <c r="A67" s="301">
        <v>58</v>
      </c>
      <c r="B67" s="277" t="s">
        <v>86</v>
      </c>
      <c r="C67" s="277">
        <v>379.6</v>
      </c>
      <c r="D67" s="279">
        <v>379</v>
      </c>
      <c r="E67" s="279">
        <v>373</v>
      </c>
      <c r="F67" s="279">
        <v>366.4</v>
      </c>
      <c r="G67" s="279">
        <v>360.4</v>
      </c>
      <c r="H67" s="279">
        <v>385.6</v>
      </c>
      <c r="I67" s="279">
        <v>391.6</v>
      </c>
      <c r="J67" s="279">
        <v>398.20000000000005</v>
      </c>
      <c r="K67" s="277">
        <v>385</v>
      </c>
      <c r="L67" s="277">
        <v>372.4</v>
      </c>
      <c r="M67" s="277">
        <v>43.295490000000001</v>
      </c>
    </row>
    <row r="68" spans="1:13">
      <c r="A68" s="301">
        <v>59</v>
      </c>
      <c r="B68" s="277" t="s">
        <v>236</v>
      </c>
      <c r="C68" s="277">
        <v>752.1</v>
      </c>
      <c r="D68" s="279">
        <v>758.25</v>
      </c>
      <c r="E68" s="279">
        <v>736.9</v>
      </c>
      <c r="F68" s="279">
        <v>721.69999999999993</v>
      </c>
      <c r="G68" s="279">
        <v>700.34999999999991</v>
      </c>
      <c r="H68" s="279">
        <v>773.45</v>
      </c>
      <c r="I68" s="279">
        <v>794.8</v>
      </c>
      <c r="J68" s="279">
        <v>810.00000000000011</v>
      </c>
      <c r="K68" s="277">
        <v>779.6</v>
      </c>
      <c r="L68" s="277">
        <v>743.05</v>
      </c>
      <c r="M68" s="277">
        <v>6.6368299999999998</v>
      </c>
    </row>
    <row r="69" spans="1:13">
      <c r="A69" s="301">
        <v>60</v>
      </c>
      <c r="B69" s="277" t="s">
        <v>237</v>
      </c>
      <c r="C69" s="277">
        <v>250.45</v>
      </c>
      <c r="D69" s="279">
        <v>249.61666666666667</v>
      </c>
      <c r="E69" s="279">
        <v>247.43333333333334</v>
      </c>
      <c r="F69" s="279">
        <v>244.41666666666666</v>
      </c>
      <c r="G69" s="279">
        <v>242.23333333333332</v>
      </c>
      <c r="H69" s="279">
        <v>252.63333333333335</v>
      </c>
      <c r="I69" s="279">
        <v>254.81666666666669</v>
      </c>
      <c r="J69" s="279">
        <v>257.83333333333337</v>
      </c>
      <c r="K69" s="277">
        <v>251.8</v>
      </c>
      <c r="L69" s="277">
        <v>246.6</v>
      </c>
      <c r="M69" s="277">
        <v>7.3651099999999996</v>
      </c>
    </row>
    <row r="70" spans="1:13">
      <c r="A70" s="301">
        <v>61</v>
      </c>
      <c r="B70" s="277" t="s">
        <v>87</v>
      </c>
      <c r="C70" s="277">
        <v>448.8</v>
      </c>
      <c r="D70" s="279">
        <v>445.41666666666669</v>
      </c>
      <c r="E70" s="279">
        <v>431.38333333333338</v>
      </c>
      <c r="F70" s="279">
        <v>413.9666666666667</v>
      </c>
      <c r="G70" s="279">
        <v>399.93333333333339</v>
      </c>
      <c r="H70" s="279">
        <v>462.83333333333337</v>
      </c>
      <c r="I70" s="279">
        <v>476.86666666666667</v>
      </c>
      <c r="J70" s="279">
        <v>494.28333333333336</v>
      </c>
      <c r="K70" s="277">
        <v>459.45</v>
      </c>
      <c r="L70" s="277">
        <v>428</v>
      </c>
      <c r="M70" s="277">
        <v>43.716529999999999</v>
      </c>
    </row>
    <row r="71" spans="1:13">
      <c r="A71" s="301">
        <v>62</v>
      </c>
      <c r="B71" s="277" t="s">
        <v>93</v>
      </c>
      <c r="C71" s="277">
        <v>142.44999999999999</v>
      </c>
      <c r="D71" s="279">
        <v>144.18333333333331</v>
      </c>
      <c r="E71" s="279">
        <v>138.61666666666662</v>
      </c>
      <c r="F71" s="279">
        <v>134.7833333333333</v>
      </c>
      <c r="G71" s="279">
        <v>129.21666666666661</v>
      </c>
      <c r="H71" s="279">
        <v>148.01666666666662</v>
      </c>
      <c r="I71" s="279">
        <v>153.58333333333329</v>
      </c>
      <c r="J71" s="279">
        <v>157.41666666666663</v>
      </c>
      <c r="K71" s="277">
        <v>149.75</v>
      </c>
      <c r="L71" s="277">
        <v>140.35</v>
      </c>
      <c r="M71" s="277">
        <v>99.869280000000003</v>
      </c>
    </row>
    <row r="72" spans="1:13">
      <c r="A72" s="301">
        <v>63</v>
      </c>
      <c r="B72" s="277" t="s">
        <v>88</v>
      </c>
      <c r="C72" s="277">
        <v>497.1</v>
      </c>
      <c r="D72" s="279">
        <v>495.81666666666666</v>
      </c>
      <c r="E72" s="279">
        <v>490.0333333333333</v>
      </c>
      <c r="F72" s="279">
        <v>482.96666666666664</v>
      </c>
      <c r="G72" s="279">
        <v>477.18333333333328</v>
      </c>
      <c r="H72" s="279">
        <v>502.88333333333333</v>
      </c>
      <c r="I72" s="279">
        <v>508.66666666666674</v>
      </c>
      <c r="J72" s="279">
        <v>515.73333333333335</v>
      </c>
      <c r="K72" s="277">
        <v>501.6</v>
      </c>
      <c r="L72" s="277">
        <v>488.75</v>
      </c>
      <c r="M72" s="277">
        <v>47.032609999999998</v>
      </c>
    </row>
    <row r="73" spans="1:13">
      <c r="A73" s="301">
        <v>64</v>
      </c>
      <c r="B73" s="277" t="s">
        <v>238</v>
      </c>
      <c r="C73" s="277">
        <v>778.8</v>
      </c>
      <c r="D73" s="279">
        <v>784.13333333333333</v>
      </c>
      <c r="E73" s="279">
        <v>769.66666666666663</v>
      </c>
      <c r="F73" s="279">
        <v>760.5333333333333</v>
      </c>
      <c r="G73" s="279">
        <v>746.06666666666661</v>
      </c>
      <c r="H73" s="279">
        <v>793.26666666666665</v>
      </c>
      <c r="I73" s="279">
        <v>807.73333333333335</v>
      </c>
      <c r="J73" s="279">
        <v>816.86666666666667</v>
      </c>
      <c r="K73" s="277">
        <v>798.6</v>
      </c>
      <c r="L73" s="277">
        <v>775</v>
      </c>
      <c r="M73" s="277">
        <v>0.57343999999999995</v>
      </c>
    </row>
    <row r="74" spans="1:13">
      <c r="A74" s="301">
        <v>65</v>
      </c>
      <c r="B74" s="277" t="s">
        <v>91</v>
      </c>
      <c r="C74" s="277">
        <v>3089.8</v>
      </c>
      <c r="D74" s="279">
        <v>3111.6333333333332</v>
      </c>
      <c r="E74" s="279">
        <v>3038.2666666666664</v>
      </c>
      <c r="F74" s="279">
        <v>2986.7333333333331</v>
      </c>
      <c r="G74" s="279">
        <v>2913.3666666666663</v>
      </c>
      <c r="H74" s="279">
        <v>3163.1666666666665</v>
      </c>
      <c r="I74" s="279">
        <v>3236.5333333333333</v>
      </c>
      <c r="J74" s="279">
        <v>3288.0666666666666</v>
      </c>
      <c r="K74" s="277">
        <v>3185</v>
      </c>
      <c r="L74" s="277">
        <v>3060.1</v>
      </c>
      <c r="M74" s="277">
        <v>19.599689999999999</v>
      </c>
    </row>
    <row r="75" spans="1:13">
      <c r="A75" s="301">
        <v>66</v>
      </c>
      <c r="B75" s="277" t="s">
        <v>358</v>
      </c>
      <c r="C75" s="277">
        <v>1862.85</v>
      </c>
      <c r="D75" s="279">
        <v>1852.9666666666665</v>
      </c>
      <c r="E75" s="279">
        <v>1809.9333333333329</v>
      </c>
      <c r="F75" s="279">
        <v>1757.0166666666664</v>
      </c>
      <c r="G75" s="279">
        <v>1713.9833333333329</v>
      </c>
      <c r="H75" s="279">
        <v>1905.883333333333</v>
      </c>
      <c r="I75" s="279">
        <v>1948.9166666666663</v>
      </c>
      <c r="J75" s="279">
        <v>2001.833333333333</v>
      </c>
      <c r="K75" s="277">
        <v>1896</v>
      </c>
      <c r="L75" s="277">
        <v>1800.05</v>
      </c>
      <c r="M75" s="277">
        <v>1.39947</v>
      </c>
    </row>
    <row r="76" spans="1:13">
      <c r="A76" s="301">
        <v>67</v>
      </c>
      <c r="B76" s="277" t="s">
        <v>94</v>
      </c>
      <c r="C76" s="277">
        <v>4519.3999999999996</v>
      </c>
      <c r="D76" s="279">
        <v>4525.1333333333332</v>
      </c>
      <c r="E76" s="279">
        <v>4464.2666666666664</v>
      </c>
      <c r="F76" s="279">
        <v>4409.1333333333332</v>
      </c>
      <c r="G76" s="279">
        <v>4348.2666666666664</v>
      </c>
      <c r="H76" s="279">
        <v>4580.2666666666664</v>
      </c>
      <c r="I76" s="279">
        <v>4641.1333333333332</v>
      </c>
      <c r="J76" s="279">
        <v>4696.2666666666664</v>
      </c>
      <c r="K76" s="277">
        <v>4586</v>
      </c>
      <c r="L76" s="277">
        <v>4470</v>
      </c>
      <c r="M76" s="277">
        <v>11.5083</v>
      </c>
    </row>
    <row r="77" spans="1:13">
      <c r="A77" s="301">
        <v>68</v>
      </c>
      <c r="B77" s="277" t="s">
        <v>239</v>
      </c>
      <c r="C77" s="277">
        <v>76</v>
      </c>
      <c r="D77" s="279">
        <v>76.333333333333329</v>
      </c>
      <c r="E77" s="279">
        <v>74.666666666666657</v>
      </c>
      <c r="F77" s="279">
        <v>73.333333333333329</v>
      </c>
      <c r="G77" s="279">
        <v>71.666666666666657</v>
      </c>
      <c r="H77" s="279">
        <v>77.666666666666657</v>
      </c>
      <c r="I77" s="279">
        <v>79.333333333333314</v>
      </c>
      <c r="J77" s="279">
        <v>80.666666666666657</v>
      </c>
      <c r="K77" s="277">
        <v>78</v>
      </c>
      <c r="L77" s="277">
        <v>75</v>
      </c>
      <c r="M77" s="277">
        <v>4.8917799999999998</v>
      </c>
    </row>
    <row r="78" spans="1:13">
      <c r="A78" s="301">
        <v>69</v>
      </c>
      <c r="B78" s="277" t="s">
        <v>95</v>
      </c>
      <c r="C78" s="277">
        <v>20144.150000000001</v>
      </c>
      <c r="D78" s="279">
        <v>20653.650000000001</v>
      </c>
      <c r="E78" s="279">
        <v>19557.150000000001</v>
      </c>
      <c r="F78" s="279">
        <v>18970.150000000001</v>
      </c>
      <c r="G78" s="279">
        <v>17873.650000000001</v>
      </c>
      <c r="H78" s="279">
        <v>21240.65</v>
      </c>
      <c r="I78" s="279">
        <v>22337.15</v>
      </c>
      <c r="J78" s="279">
        <v>22924.15</v>
      </c>
      <c r="K78" s="277">
        <v>21750.15</v>
      </c>
      <c r="L78" s="277">
        <v>20066.650000000001</v>
      </c>
      <c r="M78" s="277">
        <v>5.9194500000000003</v>
      </c>
    </row>
    <row r="79" spans="1:13">
      <c r="A79" s="301">
        <v>70</v>
      </c>
      <c r="B79" s="277" t="s">
        <v>240</v>
      </c>
      <c r="C79" s="277">
        <v>327.45</v>
      </c>
      <c r="D79" s="279">
        <v>329.81666666666666</v>
      </c>
      <c r="E79" s="279">
        <v>314.73333333333335</v>
      </c>
      <c r="F79" s="279">
        <v>302.01666666666671</v>
      </c>
      <c r="G79" s="279">
        <v>286.93333333333339</v>
      </c>
      <c r="H79" s="279">
        <v>342.5333333333333</v>
      </c>
      <c r="I79" s="279">
        <v>357.61666666666667</v>
      </c>
      <c r="J79" s="279">
        <v>370.33333333333326</v>
      </c>
      <c r="K79" s="277">
        <v>344.9</v>
      </c>
      <c r="L79" s="277">
        <v>317.10000000000002</v>
      </c>
      <c r="M79" s="277">
        <v>11.419280000000001</v>
      </c>
    </row>
    <row r="80" spans="1:13">
      <c r="A80" s="301">
        <v>71</v>
      </c>
      <c r="B80" s="277" t="s">
        <v>241</v>
      </c>
      <c r="C80" s="277">
        <v>960.25</v>
      </c>
      <c r="D80" s="279">
        <v>952.9</v>
      </c>
      <c r="E80" s="279">
        <v>937.8</v>
      </c>
      <c r="F80" s="279">
        <v>915.35</v>
      </c>
      <c r="G80" s="279">
        <v>900.25</v>
      </c>
      <c r="H80" s="279">
        <v>975.34999999999991</v>
      </c>
      <c r="I80" s="279">
        <v>990.45</v>
      </c>
      <c r="J80" s="279">
        <v>1012.8999999999999</v>
      </c>
      <c r="K80" s="277">
        <v>968</v>
      </c>
      <c r="L80" s="277">
        <v>930.45</v>
      </c>
      <c r="M80" s="277">
        <v>0.47497</v>
      </c>
    </row>
    <row r="81" spans="1:13">
      <c r="A81" s="301">
        <v>72</v>
      </c>
      <c r="B81" s="277" t="s">
        <v>97</v>
      </c>
      <c r="C81" s="277">
        <v>1100.6500000000001</v>
      </c>
      <c r="D81" s="279">
        <v>1116.7666666666667</v>
      </c>
      <c r="E81" s="279">
        <v>1061.2833333333333</v>
      </c>
      <c r="F81" s="279">
        <v>1021.9166666666667</v>
      </c>
      <c r="G81" s="279">
        <v>966.43333333333339</v>
      </c>
      <c r="H81" s="279">
        <v>1156.1333333333332</v>
      </c>
      <c r="I81" s="279">
        <v>1211.6166666666663</v>
      </c>
      <c r="J81" s="279">
        <v>1250.9833333333331</v>
      </c>
      <c r="K81" s="277">
        <v>1172.25</v>
      </c>
      <c r="L81" s="277">
        <v>1077.4000000000001</v>
      </c>
      <c r="M81" s="277">
        <v>36.096179999999997</v>
      </c>
    </row>
    <row r="82" spans="1:13">
      <c r="A82" s="301">
        <v>73</v>
      </c>
      <c r="B82" s="277" t="s">
        <v>98</v>
      </c>
      <c r="C82" s="277">
        <v>162.9</v>
      </c>
      <c r="D82" s="279">
        <v>164.16666666666666</v>
      </c>
      <c r="E82" s="279">
        <v>159.83333333333331</v>
      </c>
      <c r="F82" s="279">
        <v>156.76666666666665</v>
      </c>
      <c r="G82" s="279">
        <v>152.43333333333331</v>
      </c>
      <c r="H82" s="279">
        <v>167.23333333333332</v>
      </c>
      <c r="I82" s="279">
        <v>171.56666666666663</v>
      </c>
      <c r="J82" s="279">
        <v>174.63333333333333</v>
      </c>
      <c r="K82" s="277">
        <v>168.5</v>
      </c>
      <c r="L82" s="277">
        <v>161.1</v>
      </c>
      <c r="M82" s="277">
        <v>27.153569999999998</v>
      </c>
    </row>
    <row r="83" spans="1:13">
      <c r="A83" s="301">
        <v>74</v>
      </c>
      <c r="B83" s="277" t="s">
        <v>99</v>
      </c>
      <c r="C83" s="277">
        <v>52.6</v>
      </c>
      <c r="D83" s="279">
        <v>53.016666666666673</v>
      </c>
      <c r="E83" s="279">
        <v>51.583333333333343</v>
      </c>
      <c r="F83" s="279">
        <v>50.56666666666667</v>
      </c>
      <c r="G83" s="279">
        <v>49.13333333333334</v>
      </c>
      <c r="H83" s="279">
        <v>54.033333333333346</v>
      </c>
      <c r="I83" s="279">
        <v>55.466666666666669</v>
      </c>
      <c r="J83" s="279">
        <v>56.483333333333348</v>
      </c>
      <c r="K83" s="277">
        <v>54.45</v>
      </c>
      <c r="L83" s="277">
        <v>52</v>
      </c>
      <c r="M83" s="277">
        <v>269.27933999999999</v>
      </c>
    </row>
    <row r="84" spans="1:13">
      <c r="A84" s="301">
        <v>75</v>
      </c>
      <c r="B84" s="277" t="s">
        <v>370</v>
      </c>
      <c r="C84" s="277">
        <v>135.4</v>
      </c>
      <c r="D84" s="279">
        <v>134.93333333333334</v>
      </c>
      <c r="E84" s="279">
        <v>132.46666666666667</v>
      </c>
      <c r="F84" s="279">
        <v>129.53333333333333</v>
      </c>
      <c r="G84" s="279">
        <v>127.06666666666666</v>
      </c>
      <c r="H84" s="279">
        <v>137.86666666666667</v>
      </c>
      <c r="I84" s="279">
        <v>140.33333333333337</v>
      </c>
      <c r="J84" s="279">
        <v>143.26666666666668</v>
      </c>
      <c r="K84" s="277">
        <v>137.4</v>
      </c>
      <c r="L84" s="277">
        <v>132</v>
      </c>
      <c r="M84" s="277">
        <v>16.76125</v>
      </c>
    </row>
    <row r="85" spans="1:13">
      <c r="A85" s="301">
        <v>76</v>
      </c>
      <c r="B85" s="277" t="s">
        <v>244</v>
      </c>
      <c r="C85" s="277">
        <v>103.3</v>
      </c>
      <c r="D85" s="279">
        <v>103.91666666666667</v>
      </c>
      <c r="E85" s="279">
        <v>101.88333333333334</v>
      </c>
      <c r="F85" s="279">
        <v>100.46666666666667</v>
      </c>
      <c r="G85" s="279">
        <v>98.433333333333337</v>
      </c>
      <c r="H85" s="279">
        <v>105.33333333333334</v>
      </c>
      <c r="I85" s="279">
        <v>107.36666666666667</v>
      </c>
      <c r="J85" s="279">
        <v>108.78333333333335</v>
      </c>
      <c r="K85" s="277">
        <v>105.95</v>
      </c>
      <c r="L85" s="277">
        <v>102.5</v>
      </c>
      <c r="M85" s="277">
        <v>22.08642</v>
      </c>
    </row>
    <row r="86" spans="1:13">
      <c r="A86" s="301">
        <v>77</v>
      </c>
      <c r="B86" s="277" t="s">
        <v>100</v>
      </c>
      <c r="C86" s="277">
        <v>95.95</v>
      </c>
      <c r="D86" s="279">
        <v>96.933333333333337</v>
      </c>
      <c r="E86" s="279">
        <v>94.666666666666671</v>
      </c>
      <c r="F86" s="279">
        <v>93.38333333333334</v>
      </c>
      <c r="G86" s="279">
        <v>91.116666666666674</v>
      </c>
      <c r="H86" s="279">
        <v>98.216666666666669</v>
      </c>
      <c r="I86" s="279">
        <v>100.48333333333332</v>
      </c>
      <c r="J86" s="279">
        <v>101.76666666666667</v>
      </c>
      <c r="K86" s="277">
        <v>99.2</v>
      </c>
      <c r="L86" s="277">
        <v>95.65</v>
      </c>
      <c r="M86" s="277">
        <v>163.23746</v>
      </c>
    </row>
    <row r="87" spans="1:13">
      <c r="A87" s="301">
        <v>78</v>
      </c>
      <c r="B87" s="277" t="s">
        <v>103</v>
      </c>
      <c r="C87" s="277">
        <v>20.95</v>
      </c>
      <c r="D87" s="279">
        <v>21.116666666666664</v>
      </c>
      <c r="E87" s="279">
        <v>20.583333333333329</v>
      </c>
      <c r="F87" s="279">
        <v>20.216666666666665</v>
      </c>
      <c r="G87" s="279">
        <v>19.68333333333333</v>
      </c>
      <c r="H87" s="279">
        <v>21.483333333333327</v>
      </c>
      <c r="I87" s="279">
        <v>22.016666666666666</v>
      </c>
      <c r="J87" s="279">
        <v>22.383333333333326</v>
      </c>
      <c r="K87" s="277">
        <v>21.65</v>
      </c>
      <c r="L87" s="277">
        <v>20.75</v>
      </c>
      <c r="M87" s="277">
        <v>95.794390000000007</v>
      </c>
    </row>
    <row r="88" spans="1:13">
      <c r="A88" s="301">
        <v>79</v>
      </c>
      <c r="B88" s="277" t="s">
        <v>245</v>
      </c>
      <c r="C88" s="277">
        <v>141.9</v>
      </c>
      <c r="D88" s="279">
        <v>142.96666666666667</v>
      </c>
      <c r="E88" s="279">
        <v>139.98333333333335</v>
      </c>
      <c r="F88" s="279">
        <v>138.06666666666669</v>
      </c>
      <c r="G88" s="279">
        <v>135.08333333333337</v>
      </c>
      <c r="H88" s="279">
        <v>144.88333333333333</v>
      </c>
      <c r="I88" s="279">
        <v>147.86666666666662</v>
      </c>
      <c r="J88" s="279">
        <v>149.7833333333333</v>
      </c>
      <c r="K88" s="277">
        <v>145.94999999999999</v>
      </c>
      <c r="L88" s="277">
        <v>141.05000000000001</v>
      </c>
      <c r="M88" s="277">
        <v>4.8140599999999996</v>
      </c>
    </row>
    <row r="89" spans="1:13">
      <c r="A89" s="301">
        <v>80</v>
      </c>
      <c r="B89" s="277" t="s">
        <v>101</v>
      </c>
      <c r="C89" s="277">
        <v>475.7</v>
      </c>
      <c r="D89" s="279">
        <v>475.90000000000003</v>
      </c>
      <c r="E89" s="279">
        <v>466.80000000000007</v>
      </c>
      <c r="F89" s="279">
        <v>457.90000000000003</v>
      </c>
      <c r="G89" s="279">
        <v>448.80000000000007</v>
      </c>
      <c r="H89" s="279">
        <v>484.80000000000007</v>
      </c>
      <c r="I89" s="279">
        <v>493.90000000000009</v>
      </c>
      <c r="J89" s="279">
        <v>502.80000000000007</v>
      </c>
      <c r="K89" s="277">
        <v>485</v>
      </c>
      <c r="L89" s="277">
        <v>467</v>
      </c>
      <c r="M89" s="277">
        <v>88.612610000000004</v>
      </c>
    </row>
    <row r="90" spans="1:13">
      <c r="A90" s="301">
        <v>81</v>
      </c>
      <c r="B90" s="277" t="s">
        <v>246</v>
      </c>
      <c r="C90" s="277">
        <v>484.1</v>
      </c>
      <c r="D90" s="279">
        <v>485.36666666666662</v>
      </c>
      <c r="E90" s="279">
        <v>475.73333333333323</v>
      </c>
      <c r="F90" s="279">
        <v>467.36666666666662</v>
      </c>
      <c r="G90" s="279">
        <v>457.73333333333323</v>
      </c>
      <c r="H90" s="279">
        <v>493.73333333333323</v>
      </c>
      <c r="I90" s="279">
        <v>503.36666666666656</v>
      </c>
      <c r="J90" s="279">
        <v>511.73333333333323</v>
      </c>
      <c r="K90" s="277">
        <v>495</v>
      </c>
      <c r="L90" s="277">
        <v>477</v>
      </c>
      <c r="M90" s="277">
        <v>2.9706800000000002</v>
      </c>
    </row>
    <row r="91" spans="1:13">
      <c r="A91" s="301">
        <v>82</v>
      </c>
      <c r="B91" s="277" t="s">
        <v>104</v>
      </c>
      <c r="C91" s="277">
        <v>684.6</v>
      </c>
      <c r="D91" s="279">
        <v>693.16666666666663</v>
      </c>
      <c r="E91" s="279">
        <v>672.43333333333328</v>
      </c>
      <c r="F91" s="279">
        <v>660.26666666666665</v>
      </c>
      <c r="G91" s="279">
        <v>639.5333333333333</v>
      </c>
      <c r="H91" s="279">
        <v>705.33333333333326</v>
      </c>
      <c r="I91" s="279">
        <v>726.06666666666661</v>
      </c>
      <c r="J91" s="279">
        <v>738.23333333333323</v>
      </c>
      <c r="K91" s="277">
        <v>713.9</v>
      </c>
      <c r="L91" s="277">
        <v>681</v>
      </c>
      <c r="M91" s="277">
        <v>18.428989999999999</v>
      </c>
    </row>
    <row r="92" spans="1:13">
      <c r="A92" s="301">
        <v>83</v>
      </c>
      <c r="B92" s="277" t="s">
        <v>247</v>
      </c>
      <c r="C92" s="277">
        <v>372.75</v>
      </c>
      <c r="D92" s="279">
        <v>375.63333333333338</v>
      </c>
      <c r="E92" s="279">
        <v>364.76666666666677</v>
      </c>
      <c r="F92" s="279">
        <v>356.78333333333336</v>
      </c>
      <c r="G92" s="279">
        <v>345.91666666666674</v>
      </c>
      <c r="H92" s="279">
        <v>383.61666666666679</v>
      </c>
      <c r="I92" s="279">
        <v>394.48333333333346</v>
      </c>
      <c r="J92" s="279">
        <v>402.46666666666681</v>
      </c>
      <c r="K92" s="277">
        <v>386.5</v>
      </c>
      <c r="L92" s="277">
        <v>367.65</v>
      </c>
      <c r="M92" s="277">
        <v>1.0190300000000001</v>
      </c>
    </row>
    <row r="93" spans="1:13">
      <c r="A93" s="301">
        <v>84</v>
      </c>
      <c r="B93" s="277" t="s">
        <v>248</v>
      </c>
      <c r="C93" s="277">
        <v>861.7</v>
      </c>
      <c r="D93" s="279">
        <v>862.2833333333333</v>
      </c>
      <c r="E93" s="279">
        <v>847.41666666666663</v>
      </c>
      <c r="F93" s="279">
        <v>833.13333333333333</v>
      </c>
      <c r="G93" s="279">
        <v>818.26666666666665</v>
      </c>
      <c r="H93" s="279">
        <v>876.56666666666661</v>
      </c>
      <c r="I93" s="279">
        <v>891.43333333333339</v>
      </c>
      <c r="J93" s="279">
        <v>905.71666666666658</v>
      </c>
      <c r="K93" s="277">
        <v>877.15</v>
      </c>
      <c r="L93" s="277">
        <v>848</v>
      </c>
      <c r="M93" s="277">
        <v>2.7765900000000001</v>
      </c>
    </row>
    <row r="94" spans="1:13">
      <c r="A94" s="301">
        <v>85</v>
      </c>
      <c r="B94" s="277" t="s">
        <v>105</v>
      </c>
      <c r="C94" s="277">
        <v>628.95000000000005</v>
      </c>
      <c r="D94" s="279">
        <v>630.73333333333335</v>
      </c>
      <c r="E94" s="279">
        <v>621.66666666666674</v>
      </c>
      <c r="F94" s="279">
        <v>614.38333333333344</v>
      </c>
      <c r="G94" s="279">
        <v>605.31666666666683</v>
      </c>
      <c r="H94" s="279">
        <v>638.01666666666665</v>
      </c>
      <c r="I94" s="279">
        <v>647.08333333333326</v>
      </c>
      <c r="J94" s="279">
        <v>654.36666666666656</v>
      </c>
      <c r="K94" s="277">
        <v>639.79999999999995</v>
      </c>
      <c r="L94" s="277">
        <v>623.45000000000005</v>
      </c>
      <c r="M94" s="277">
        <v>28.407640000000001</v>
      </c>
    </row>
    <row r="95" spans="1:13">
      <c r="A95" s="301">
        <v>86</v>
      </c>
      <c r="B95" s="277" t="s">
        <v>386</v>
      </c>
      <c r="C95" s="277">
        <v>313.75</v>
      </c>
      <c r="D95" s="279">
        <v>318.43333333333334</v>
      </c>
      <c r="E95" s="279">
        <v>302.4666666666667</v>
      </c>
      <c r="F95" s="279">
        <v>291.18333333333334</v>
      </c>
      <c r="G95" s="279">
        <v>275.2166666666667</v>
      </c>
      <c r="H95" s="279">
        <v>329.7166666666667</v>
      </c>
      <c r="I95" s="279">
        <v>345.68333333333328</v>
      </c>
      <c r="J95" s="279">
        <v>356.9666666666667</v>
      </c>
      <c r="K95" s="277">
        <v>334.4</v>
      </c>
      <c r="L95" s="277">
        <v>307.14999999999998</v>
      </c>
      <c r="M95" s="277">
        <v>15.0672</v>
      </c>
    </row>
    <row r="96" spans="1:13">
      <c r="A96" s="301">
        <v>87</v>
      </c>
      <c r="B96" s="277" t="s">
        <v>250</v>
      </c>
      <c r="C96" s="277">
        <v>211</v>
      </c>
      <c r="D96" s="279">
        <v>211.36666666666667</v>
      </c>
      <c r="E96" s="279">
        <v>207.73333333333335</v>
      </c>
      <c r="F96" s="279">
        <v>204.46666666666667</v>
      </c>
      <c r="G96" s="279">
        <v>200.83333333333334</v>
      </c>
      <c r="H96" s="279">
        <v>214.63333333333335</v>
      </c>
      <c r="I96" s="279">
        <v>218.26666666666668</v>
      </c>
      <c r="J96" s="279">
        <v>221.53333333333336</v>
      </c>
      <c r="K96" s="277">
        <v>215</v>
      </c>
      <c r="L96" s="277">
        <v>208.1</v>
      </c>
      <c r="M96" s="277">
        <v>4.8937200000000001</v>
      </c>
    </row>
    <row r="97" spans="1:13">
      <c r="A97" s="301">
        <v>88</v>
      </c>
      <c r="B97" s="277" t="s">
        <v>108</v>
      </c>
      <c r="C97" s="277">
        <v>709.1</v>
      </c>
      <c r="D97" s="279">
        <v>714.75</v>
      </c>
      <c r="E97" s="279">
        <v>701.6</v>
      </c>
      <c r="F97" s="279">
        <v>694.1</v>
      </c>
      <c r="G97" s="279">
        <v>680.95</v>
      </c>
      <c r="H97" s="279">
        <v>722.25</v>
      </c>
      <c r="I97" s="279">
        <v>735.40000000000009</v>
      </c>
      <c r="J97" s="279">
        <v>742.9</v>
      </c>
      <c r="K97" s="277">
        <v>727.9</v>
      </c>
      <c r="L97" s="277">
        <v>707.25</v>
      </c>
      <c r="M97" s="277">
        <v>38.87303</v>
      </c>
    </row>
    <row r="98" spans="1:13">
      <c r="A98" s="301">
        <v>89</v>
      </c>
      <c r="B98" s="277" t="s">
        <v>252</v>
      </c>
      <c r="C98" s="277">
        <v>2345.6</v>
      </c>
      <c r="D98" s="279">
        <v>2348.3333333333335</v>
      </c>
      <c r="E98" s="279">
        <v>2322.0666666666671</v>
      </c>
      <c r="F98" s="279">
        <v>2298.5333333333338</v>
      </c>
      <c r="G98" s="279">
        <v>2272.2666666666673</v>
      </c>
      <c r="H98" s="279">
        <v>2371.8666666666668</v>
      </c>
      <c r="I98" s="279">
        <v>2398.1333333333332</v>
      </c>
      <c r="J98" s="279">
        <v>2421.6666666666665</v>
      </c>
      <c r="K98" s="277">
        <v>2374.6</v>
      </c>
      <c r="L98" s="277">
        <v>2324.8000000000002</v>
      </c>
      <c r="M98" s="277">
        <v>4.4089499999999999</v>
      </c>
    </row>
    <row r="99" spans="1:13">
      <c r="A99" s="301">
        <v>90</v>
      </c>
      <c r="B99" s="277" t="s">
        <v>110</v>
      </c>
      <c r="C99" s="277">
        <v>1034.45</v>
      </c>
      <c r="D99" s="279">
        <v>1042.5500000000002</v>
      </c>
      <c r="E99" s="279">
        <v>1019.2000000000003</v>
      </c>
      <c r="F99" s="279">
        <v>1003.95</v>
      </c>
      <c r="G99" s="279">
        <v>980.60000000000014</v>
      </c>
      <c r="H99" s="279">
        <v>1057.8000000000004</v>
      </c>
      <c r="I99" s="279">
        <v>1081.1500000000003</v>
      </c>
      <c r="J99" s="279">
        <v>1096.4000000000005</v>
      </c>
      <c r="K99" s="277">
        <v>1065.9000000000001</v>
      </c>
      <c r="L99" s="277">
        <v>1027.3</v>
      </c>
      <c r="M99" s="277">
        <v>104.62350000000001</v>
      </c>
    </row>
    <row r="100" spans="1:13">
      <c r="A100" s="301">
        <v>91</v>
      </c>
      <c r="B100" s="277" t="s">
        <v>253</v>
      </c>
      <c r="C100" s="277">
        <v>587.75</v>
      </c>
      <c r="D100" s="279">
        <v>591.93333333333339</v>
      </c>
      <c r="E100" s="279">
        <v>581.46666666666681</v>
      </c>
      <c r="F100" s="279">
        <v>575.18333333333339</v>
      </c>
      <c r="G100" s="279">
        <v>564.71666666666681</v>
      </c>
      <c r="H100" s="279">
        <v>598.21666666666681</v>
      </c>
      <c r="I100" s="279">
        <v>608.68333333333351</v>
      </c>
      <c r="J100" s="279">
        <v>614.96666666666681</v>
      </c>
      <c r="K100" s="277">
        <v>602.4</v>
      </c>
      <c r="L100" s="277">
        <v>585.65</v>
      </c>
      <c r="M100" s="277">
        <v>31.514990000000001</v>
      </c>
    </row>
    <row r="101" spans="1:13">
      <c r="A101" s="301">
        <v>92</v>
      </c>
      <c r="B101" s="277" t="s">
        <v>106</v>
      </c>
      <c r="C101" s="277">
        <v>611</v>
      </c>
      <c r="D101" s="279">
        <v>611.75</v>
      </c>
      <c r="E101" s="279">
        <v>601.9</v>
      </c>
      <c r="F101" s="279">
        <v>592.79999999999995</v>
      </c>
      <c r="G101" s="279">
        <v>582.94999999999993</v>
      </c>
      <c r="H101" s="279">
        <v>620.85</v>
      </c>
      <c r="I101" s="279">
        <v>630.69999999999993</v>
      </c>
      <c r="J101" s="279">
        <v>639.80000000000007</v>
      </c>
      <c r="K101" s="277">
        <v>621.6</v>
      </c>
      <c r="L101" s="277">
        <v>602.65</v>
      </c>
      <c r="M101" s="277">
        <v>17.862069999999999</v>
      </c>
    </row>
    <row r="102" spans="1:13">
      <c r="A102" s="301">
        <v>93</v>
      </c>
      <c r="B102" s="277" t="s">
        <v>111</v>
      </c>
      <c r="C102" s="277">
        <v>2803.8</v>
      </c>
      <c r="D102" s="279">
        <v>2801.1166666666668</v>
      </c>
      <c r="E102" s="279">
        <v>2758.7333333333336</v>
      </c>
      <c r="F102" s="279">
        <v>2713.666666666667</v>
      </c>
      <c r="G102" s="279">
        <v>2671.2833333333338</v>
      </c>
      <c r="H102" s="279">
        <v>2846.1833333333334</v>
      </c>
      <c r="I102" s="279">
        <v>2888.5666666666666</v>
      </c>
      <c r="J102" s="279">
        <v>2933.6333333333332</v>
      </c>
      <c r="K102" s="277">
        <v>2843.5</v>
      </c>
      <c r="L102" s="277">
        <v>2756.05</v>
      </c>
      <c r="M102" s="277">
        <v>21.587689999999998</v>
      </c>
    </row>
    <row r="103" spans="1:13">
      <c r="A103" s="301">
        <v>94</v>
      </c>
      <c r="B103" s="277" t="s">
        <v>112</v>
      </c>
      <c r="C103" s="277">
        <v>395.35</v>
      </c>
      <c r="D103" s="279">
        <v>398.98333333333335</v>
      </c>
      <c r="E103" s="279">
        <v>388.9666666666667</v>
      </c>
      <c r="F103" s="279">
        <v>382.58333333333337</v>
      </c>
      <c r="G103" s="279">
        <v>372.56666666666672</v>
      </c>
      <c r="H103" s="279">
        <v>405.36666666666667</v>
      </c>
      <c r="I103" s="279">
        <v>415.38333333333333</v>
      </c>
      <c r="J103" s="279">
        <v>421.76666666666665</v>
      </c>
      <c r="K103" s="277">
        <v>409</v>
      </c>
      <c r="L103" s="277">
        <v>392.6</v>
      </c>
      <c r="M103" s="277">
        <v>8.3768600000000006</v>
      </c>
    </row>
    <row r="104" spans="1:13">
      <c r="A104" s="301">
        <v>95</v>
      </c>
      <c r="B104" s="277" t="s">
        <v>114</v>
      </c>
      <c r="C104" s="277">
        <v>184.95</v>
      </c>
      <c r="D104" s="279">
        <v>185</v>
      </c>
      <c r="E104" s="279">
        <v>180.55</v>
      </c>
      <c r="F104" s="279">
        <v>176.15</v>
      </c>
      <c r="G104" s="279">
        <v>171.70000000000002</v>
      </c>
      <c r="H104" s="279">
        <v>189.4</v>
      </c>
      <c r="I104" s="279">
        <v>193.85</v>
      </c>
      <c r="J104" s="279">
        <v>198.25</v>
      </c>
      <c r="K104" s="277">
        <v>189.45</v>
      </c>
      <c r="L104" s="277">
        <v>180.6</v>
      </c>
      <c r="M104" s="277">
        <v>285.20587999999998</v>
      </c>
    </row>
    <row r="105" spans="1:13">
      <c r="A105" s="301">
        <v>96</v>
      </c>
      <c r="B105" s="277" t="s">
        <v>115</v>
      </c>
      <c r="C105" s="277">
        <v>208.65</v>
      </c>
      <c r="D105" s="279">
        <v>210.2833333333333</v>
      </c>
      <c r="E105" s="279">
        <v>206.06666666666661</v>
      </c>
      <c r="F105" s="279">
        <v>203.48333333333329</v>
      </c>
      <c r="G105" s="279">
        <v>199.26666666666659</v>
      </c>
      <c r="H105" s="279">
        <v>212.86666666666662</v>
      </c>
      <c r="I105" s="279">
        <v>217.08333333333331</v>
      </c>
      <c r="J105" s="279">
        <v>219.66666666666663</v>
      </c>
      <c r="K105" s="277">
        <v>214.5</v>
      </c>
      <c r="L105" s="277">
        <v>207.7</v>
      </c>
      <c r="M105" s="277">
        <v>65.41525</v>
      </c>
    </row>
    <row r="106" spans="1:13">
      <c r="A106" s="301">
        <v>97</v>
      </c>
      <c r="B106" s="277" t="s">
        <v>116</v>
      </c>
      <c r="C106" s="277">
        <v>2173.9</v>
      </c>
      <c r="D106" s="279">
        <v>2184.9833333333331</v>
      </c>
      <c r="E106" s="279">
        <v>2153.9666666666662</v>
      </c>
      <c r="F106" s="279">
        <v>2134.0333333333333</v>
      </c>
      <c r="G106" s="279">
        <v>2103.0166666666664</v>
      </c>
      <c r="H106" s="279">
        <v>2204.9166666666661</v>
      </c>
      <c r="I106" s="279">
        <v>2235.9333333333334</v>
      </c>
      <c r="J106" s="279">
        <v>2255.8666666666659</v>
      </c>
      <c r="K106" s="277">
        <v>2216</v>
      </c>
      <c r="L106" s="277">
        <v>2165.0500000000002</v>
      </c>
      <c r="M106" s="277">
        <v>13.41691</v>
      </c>
    </row>
    <row r="107" spans="1:13">
      <c r="A107" s="301">
        <v>98</v>
      </c>
      <c r="B107" s="277" t="s">
        <v>254</v>
      </c>
      <c r="C107" s="277">
        <v>230.85</v>
      </c>
      <c r="D107" s="279">
        <v>234.41666666666666</v>
      </c>
      <c r="E107" s="279">
        <v>223.83333333333331</v>
      </c>
      <c r="F107" s="279">
        <v>216.81666666666666</v>
      </c>
      <c r="G107" s="279">
        <v>206.23333333333332</v>
      </c>
      <c r="H107" s="279">
        <v>241.43333333333331</v>
      </c>
      <c r="I107" s="279">
        <v>252.01666666666662</v>
      </c>
      <c r="J107" s="279">
        <v>259.0333333333333</v>
      </c>
      <c r="K107" s="277">
        <v>245</v>
      </c>
      <c r="L107" s="277">
        <v>227.4</v>
      </c>
      <c r="M107" s="277">
        <v>22.164760000000001</v>
      </c>
    </row>
    <row r="108" spans="1:13">
      <c r="A108" s="301">
        <v>99</v>
      </c>
      <c r="B108" s="277" t="s">
        <v>255</v>
      </c>
      <c r="C108" s="277">
        <v>35.4</v>
      </c>
      <c r="D108" s="279">
        <v>35.766666666666666</v>
      </c>
      <c r="E108" s="279">
        <v>34.333333333333329</v>
      </c>
      <c r="F108" s="279">
        <v>33.266666666666666</v>
      </c>
      <c r="G108" s="279">
        <v>31.833333333333329</v>
      </c>
      <c r="H108" s="279">
        <v>36.833333333333329</v>
      </c>
      <c r="I108" s="279">
        <v>38.266666666666666</v>
      </c>
      <c r="J108" s="279">
        <v>39.333333333333329</v>
      </c>
      <c r="K108" s="277">
        <v>37.200000000000003</v>
      </c>
      <c r="L108" s="277">
        <v>34.700000000000003</v>
      </c>
      <c r="M108" s="277">
        <v>19.29851</v>
      </c>
    </row>
    <row r="109" spans="1:13">
      <c r="A109" s="301">
        <v>100</v>
      </c>
      <c r="B109" s="277" t="s">
        <v>109</v>
      </c>
      <c r="C109" s="277">
        <v>1791.7</v>
      </c>
      <c r="D109" s="279">
        <v>1796.2333333333333</v>
      </c>
      <c r="E109" s="279">
        <v>1768.7166666666667</v>
      </c>
      <c r="F109" s="279">
        <v>1745.7333333333333</v>
      </c>
      <c r="G109" s="279">
        <v>1718.2166666666667</v>
      </c>
      <c r="H109" s="279">
        <v>1819.2166666666667</v>
      </c>
      <c r="I109" s="279">
        <v>1846.7333333333336</v>
      </c>
      <c r="J109" s="279">
        <v>1869.7166666666667</v>
      </c>
      <c r="K109" s="277">
        <v>1823.75</v>
      </c>
      <c r="L109" s="277">
        <v>1773.25</v>
      </c>
      <c r="M109" s="277">
        <v>61.367660000000001</v>
      </c>
    </row>
    <row r="110" spans="1:13">
      <c r="A110" s="301">
        <v>101</v>
      </c>
      <c r="B110" s="277" t="s">
        <v>118</v>
      </c>
      <c r="C110" s="277">
        <v>361.4</v>
      </c>
      <c r="D110" s="279">
        <v>362.4666666666667</v>
      </c>
      <c r="E110" s="279">
        <v>353.13333333333338</v>
      </c>
      <c r="F110" s="279">
        <v>344.86666666666667</v>
      </c>
      <c r="G110" s="279">
        <v>335.53333333333336</v>
      </c>
      <c r="H110" s="279">
        <v>370.73333333333341</v>
      </c>
      <c r="I110" s="279">
        <v>380.06666666666666</v>
      </c>
      <c r="J110" s="279">
        <v>388.33333333333343</v>
      </c>
      <c r="K110" s="277">
        <v>371.8</v>
      </c>
      <c r="L110" s="277">
        <v>354.2</v>
      </c>
      <c r="M110" s="277">
        <v>288.93921999999998</v>
      </c>
    </row>
    <row r="111" spans="1:13">
      <c r="A111" s="301">
        <v>102</v>
      </c>
      <c r="B111" s="277" t="s">
        <v>256</v>
      </c>
      <c r="C111" s="277">
        <v>1309.75</v>
      </c>
      <c r="D111" s="279">
        <v>1329.7833333333333</v>
      </c>
      <c r="E111" s="279">
        <v>1284.4666666666667</v>
      </c>
      <c r="F111" s="279">
        <v>1259.1833333333334</v>
      </c>
      <c r="G111" s="279">
        <v>1213.8666666666668</v>
      </c>
      <c r="H111" s="279">
        <v>1355.0666666666666</v>
      </c>
      <c r="I111" s="279">
        <v>1400.3833333333332</v>
      </c>
      <c r="J111" s="279">
        <v>1425.6666666666665</v>
      </c>
      <c r="K111" s="277">
        <v>1375.1</v>
      </c>
      <c r="L111" s="277">
        <v>1304.5</v>
      </c>
      <c r="M111" s="277">
        <v>3.30531</v>
      </c>
    </row>
    <row r="112" spans="1:13">
      <c r="A112" s="301">
        <v>103</v>
      </c>
      <c r="B112" s="277" t="s">
        <v>119</v>
      </c>
      <c r="C112" s="277">
        <v>458.95</v>
      </c>
      <c r="D112" s="279">
        <v>461.98333333333335</v>
      </c>
      <c r="E112" s="279">
        <v>452.4666666666667</v>
      </c>
      <c r="F112" s="279">
        <v>445.98333333333335</v>
      </c>
      <c r="G112" s="279">
        <v>436.4666666666667</v>
      </c>
      <c r="H112" s="279">
        <v>468.4666666666667</v>
      </c>
      <c r="I112" s="279">
        <v>477.98333333333335</v>
      </c>
      <c r="J112" s="279">
        <v>484.4666666666667</v>
      </c>
      <c r="K112" s="277">
        <v>471.5</v>
      </c>
      <c r="L112" s="277">
        <v>455.5</v>
      </c>
      <c r="M112" s="277">
        <v>17.939979999999998</v>
      </c>
    </row>
    <row r="113" spans="1:13">
      <c r="A113" s="301">
        <v>104</v>
      </c>
      <c r="B113" s="277" t="s">
        <v>257</v>
      </c>
      <c r="C113" s="277">
        <v>38.950000000000003</v>
      </c>
      <c r="D113" s="279">
        <v>39.15</v>
      </c>
      <c r="E113" s="279">
        <v>38.4</v>
      </c>
      <c r="F113" s="279">
        <v>37.85</v>
      </c>
      <c r="G113" s="279">
        <v>37.1</v>
      </c>
      <c r="H113" s="279">
        <v>39.699999999999996</v>
      </c>
      <c r="I113" s="279">
        <v>40.449999999999996</v>
      </c>
      <c r="J113" s="279">
        <v>40.999999999999993</v>
      </c>
      <c r="K113" s="277">
        <v>39.9</v>
      </c>
      <c r="L113" s="277">
        <v>38.6</v>
      </c>
      <c r="M113" s="277">
        <v>16.632709999999999</v>
      </c>
    </row>
    <row r="114" spans="1:13">
      <c r="A114" s="301">
        <v>105</v>
      </c>
      <c r="B114" s="277" t="s">
        <v>121</v>
      </c>
      <c r="C114" s="277">
        <v>30.25</v>
      </c>
      <c r="D114" s="279">
        <v>30.599999999999998</v>
      </c>
      <c r="E114" s="279">
        <v>29.549999999999997</v>
      </c>
      <c r="F114" s="279">
        <v>28.849999999999998</v>
      </c>
      <c r="G114" s="279">
        <v>27.799999999999997</v>
      </c>
      <c r="H114" s="279">
        <v>31.299999999999997</v>
      </c>
      <c r="I114" s="279">
        <v>32.35</v>
      </c>
      <c r="J114" s="279">
        <v>33.049999999999997</v>
      </c>
      <c r="K114" s="277">
        <v>31.65</v>
      </c>
      <c r="L114" s="277">
        <v>29.9</v>
      </c>
      <c r="M114" s="277">
        <v>434.48599999999999</v>
      </c>
    </row>
    <row r="115" spans="1:13">
      <c r="A115" s="301">
        <v>106</v>
      </c>
      <c r="B115" s="277" t="s">
        <v>128</v>
      </c>
      <c r="C115" s="277">
        <v>196.4</v>
      </c>
      <c r="D115" s="279">
        <v>198.41666666666666</v>
      </c>
      <c r="E115" s="279">
        <v>193.48333333333332</v>
      </c>
      <c r="F115" s="279">
        <v>190.56666666666666</v>
      </c>
      <c r="G115" s="279">
        <v>185.63333333333333</v>
      </c>
      <c r="H115" s="279">
        <v>201.33333333333331</v>
      </c>
      <c r="I115" s="279">
        <v>206.26666666666665</v>
      </c>
      <c r="J115" s="279">
        <v>209.18333333333331</v>
      </c>
      <c r="K115" s="277">
        <v>203.35</v>
      </c>
      <c r="L115" s="277">
        <v>195.5</v>
      </c>
      <c r="M115" s="277">
        <v>287.52399000000003</v>
      </c>
    </row>
    <row r="116" spans="1:13">
      <c r="A116" s="301">
        <v>107</v>
      </c>
      <c r="B116" s="277" t="s">
        <v>117</v>
      </c>
      <c r="C116" s="277">
        <v>204.9</v>
      </c>
      <c r="D116" s="279">
        <v>206.93333333333331</v>
      </c>
      <c r="E116" s="279">
        <v>199.11666666666662</v>
      </c>
      <c r="F116" s="279">
        <v>193.33333333333331</v>
      </c>
      <c r="G116" s="279">
        <v>185.51666666666662</v>
      </c>
      <c r="H116" s="279">
        <v>212.71666666666661</v>
      </c>
      <c r="I116" s="279">
        <v>220.53333333333327</v>
      </c>
      <c r="J116" s="279">
        <v>226.31666666666661</v>
      </c>
      <c r="K116" s="277">
        <v>214.75</v>
      </c>
      <c r="L116" s="277">
        <v>201.15</v>
      </c>
      <c r="M116" s="277">
        <v>109.68622000000001</v>
      </c>
    </row>
    <row r="117" spans="1:13">
      <c r="A117" s="301">
        <v>108</v>
      </c>
      <c r="B117" s="277" t="s">
        <v>258</v>
      </c>
      <c r="C117" s="277">
        <v>172.4</v>
      </c>
      <c r="D117" s="279">
        <v>170.76666666666665</v>
      </c>
      <c r="E117" s="279">
        <v>161.6333333333333</v>
      </c>
      <c r="F117" s="279">
        <v>150.86666666666665</v>
      </c>
      <c r="G117" s="279">
        <v>141.73333333333329</v>
      </c>
      <c r="H117" s="279">
        <v>181.5333333333333</v>
      </c>
      <c r="I117" s="279">
        <v>190.66666666666663</v>
      </c>
      <c r="J117" s="279">
        <v>201.43333333333331</v>
      </c>
      <c r="K117" s="277">
        <v>179.9</v>
      </c>
      <c r="L117" s="277">
        <v>160</v>
      </c>
      <c r="M117" s="277">
        <v>25.30819</v>
      </c>
    </row>
    <row r="118" spans="1:13">
      <c r="A118" s="301">
        <v>109</v>
      </c>
      <c r="B118" s="277" t="s">
        <v>260</v>
      </c>
      <c r="C118" s="277">
        <v>93.75</v>
      </c>
      <c r="D118" s="279">
        <v>95.75</v>
      </c>
      <c r="E118" s="279">
        <v>89</v>
      </c>
      <c r="F118" s="279">
        <v>84.25</v>
      </c>
      <c r="G118" s="279">
        <v>77.5</v>
      </c>
      <c r="H118" s="279">
        <v>100.5</v>
      </c>
      <c r="I118" s="279">
        <v>107.25</v>
      </c>
      <c r="J118" s="279">
        <v>112</v>
      </c>
      <c r="K118" s="277">
        <v>102.5</v>
      </c>
      <c r="L118" s="277">
        <v>91</v>
      </c>
      <c r="M118" s="277">
        <v>101.6561</v>
      </c>
    </row>
    <row r="119" spans="1:13">
      <c r="A119" s="301">
        <v>110</v>
      </c>
      <c r="B119" s="277" t="s">
        <v>127</v>
      </c>
      <c r="C119" s="277">
        <v>84.8</v>
      </c>
      <c r="D119" s="279">
        <v>85.616666666666674</v>
      </c>
      <c r="E119" s="279">
        <v>83.733333333333348</v>
      </c>
      <c r="F119" s="279">
        <v>82.666666666666671</v>
      </c>
      <c r="G119" s="279">
        <v>80.783333333333346</v>
      </c>
      <c r="H119" s="279">
        <v>86.683333333333351</v>
      </c>
      <c r="I119" s="279">
        <v>88.566666666666677</v>
      </c>
      <c r="J119" s="279">
        <v>89.633333333333354</v>
      </c>
      <c r="K119" s="277">
        <v>87.5</v>
      </c>
      <c r="L119" s="277">
        <v>84.55</v>
      </c>
      <c r="M119" s="277">
        <v>198.98132000000001</v>
      </c>
    </row>
    <row r="120" spans="1:13">
      <c r="A120" s="301">
        <v>111</v>
      </c>
      <c r="B120" s="277" t="s">
        <v>2932</v>
      </c>
      <c r="C120" s="277">
        <v>1368.6</v>
      </c>
      <c r="D120" s="279">
        <v>1376.05</v>
      </c>
      <c r="E120" s="279">
        <v>1342.6</v>
      </c>
      <c r="F120" s="279">
        <v>1316.6</v>
      </c>
      <c r="G120" s="279">
        <v>1283.1499999999999</v>
      </c>
      <c r="H120" s="279">
        <v>1402.05</v>
      </c>
      <c r="I120" s="279">
        <v>1435.5000000000002</v>
      </c>
      <c r="J120" s="279">
        <v>1461.5</v>
      </c>
      <c r="K120" s="277">
        <v>1409.5</v>
      </c>
      <c r="L120" s="277">
        <v>1350.05</v>
      </c>
      <c r="M120" s="277">
        <v>9.8649500000000003</v>
      </c>
    </row>
    <row r="121" spans="1:13">
      <c r="A121" s="301">
        <v>112</v>
      </c>
      <c r="B121" s="277" t="s">
        <v>122</v>
      </c>
      <c r="C121" s="277">
        <v>387.9</v>
      </c>
      <c r="D121" s="279">
        <v>390.05</v>
      </c>
      <c r="E121" s="279">
        <v>384.35</v>
      </c>
      <c r="F121" s="279">
        <v>380.8</v>
      </c>
      <c r="G121" s="279">
        <v>375.1</v>
      </c>
      <c r="H121" s="279">
        <v>393.6</v>
      </c>
      <c r="I121" s="279">
        <v>399.29999999999995</v>
      </c>
      <c r="J121" s="279">
        <v>402.85</v>
      </c>
      <c r="K121" s="277">
        <v>395.75</v>
      </c>
      <c r="L121" s="277">
        <v>386.5</v>
      </c>
      <c r="M121" s="277">
        <v>22.377199999999998</v>
      </c>
    </row>
    <row r="122" spans="1:13">
      <c r="A122" s="301">
        <v>113</v>
      </c>
      <c r="B122" s="277" t="s">
        <v>124</v>
      </c>
      <c r="C122" s="277">
        <v>507.2</v>
      </c>
      <c r="D122" s="279">
        <v>510.2833333333333</v>
      </c>
      <c r="E122" s="279">
        <v>497.06666666666661</v>
      </c>
      <c r="F122" s="279">
        <v>486.93333333333328</v>
      </c>
      <c r="G122" s="279">
        <v>473.71666666666658</v>
      </c>
      <c r="H122" s="279">
        <v>520.41666666666663</v>
      </c>
      <c r="I122" s="279">
        <v>533.63333333333333</v>
      </c>
      <c r="J122" s="279">
        <v>543.76666666666665</v>
      </c>
      <c r="K122" s="277">
        <v>523.5</v>
      </c>
      <c r="L122" s="277">
        <v>500.15</v>
      </c>
      <c r="M122" s="277">
        <v>93.187129999999996</v>
      </c>
    </row>
    <row r="123" spans="1:13">
      <c r="A123" s="301">
        <v>114</v>
      </c>
      <c r="B123" s="277" t="s">
        <v>261</v>
      </c>
      <c r="C123" s="277">
        <v>3246.15</v>
      </c>
      <c r="D123" s="279">
        <v>3271.4333333333329</v>
      </c>
      <c r="E123" s="279">
        <v>3214.8666666666659</v>
      </c>
      <c r="F123" s="279">
        <v>3183.583333333333</v>
      </c>
      <c r="G123" s="279">
        <v>3127.016666666666</v>
      </c>
      <c r="H123" s="279">
        <v>3302.7166666666658</v>
      </c>
      <c r="I123" s="279">
        <v>3359.2833333333324</v>
      </c>
      <c r="J123" s="279">
        <v>3390.5666666666657</v>
      </c>
      <c r="K123" s="277">
        <v>3328</v>
      </c>
      <c r="L123" s="277">
        <v>3240.15</v>
      </c>
      <c r="M123" s="277">
        <v>3.34544</v>
      </c>
    </row>
    <row r="124" spans="1:13">
      <c r="A124" s="301">
        <v>115</v>
      </c>
      <c r="B124" s="277" t="s">
        <v>126</v>
      </c>
      <c r="C124" s="277">
        <v>953.6</v>
      </c>
      <c r="D124" s="279">
        <v>956.21666666666658</v>
      </c>
      <c r="E124" s="279">
        <v>949.43333333333317</v>
      </c>
      <c r="F124" s="279">
        <v>945.26666666666654</v>
      </c>
      <c r="G124" s="279">
        <v>938.48333333333312</v>
      </c>
      <c r="H124" s="279">
        <v>960.38333333333321</v>
      </c>
      <c r="I124" s="279">
        <v>967.16666666666674</v>
      </c>
      <c r="J124" s="279">
        <v>971.33333333333326</v>
      </c>
      <c r="K124" s="277">
        <v>963</v>
      </c>
      <c r="L124" s="277">
        <v>952.05</v>
      </c>
      <c r="M124" s="277">
        <v>46.638730000000002</v>
      </c>
    </row>
    <row r="125" spans="1:13">
      <c r="A125" s="301">
        <v>116</v>
      </c>
      <c r="B125" s="277" t="s">
        <v>123</v>
      </c>
      <c r="C125" s="277">
        <v>1139.1500000000001</v>
      </c>
      <c r="D125" s="279">
        <v>1153.8</v>
      </c>
      <c r="E125" s="279">
        <v>1097.5999999999999</v>
      </c>
      <c r="F125" s="279">
        <v>1056.05</v>
      </c>
      <c r="G125" s="279">
        <v>999.84999999999991</v>
      </c>
      <c r="H125" s="279">
        <v>1195.3499999999999</v>
      </c>
      <c r="I125" s="279">
        <v>1251.5500000000002</v>
      </c>
      <c r="J125" s="279">
        <v>1293.0999999999999</v>
      </c>
      <c r="K125" s="277">
        <v>1210</v>
      </c>
      <c r="L125" s="277">
        <v>1112.25</v>
      </c>
      <c r="M125" s="277">
        <v>94.208969999999994</v>
      </c>
    </row>
    <row r="126" spans="1:13">
      <c r="A126" s="301">
        <v>117</v>
      </c>
      <c r="B126" s="277" t="s">
        <v>262</v>
      </c>
      <c r="C126" s="277">
        <v>2013.2</v>
      </c>
      <c r="D126" s="279">
        <v>2010.8833333333332</v>
      </c>
      <c r="E126" s="279">
        <v>1992.4666666666665</v>
      </c>
      <c r="F126" s="279">
        <v>1971.7333333333333</v>
      </c>
      <c r="G126" s="279">
        <v>1953.3166666666666</v>
      </c>
      <c r="H126" s="279">
        <v>2031.6166666666663</v>
      </c>
      <c r="I126" s="279">
        <v>2050.0333333333333</v>
      </c>
      <c r="J126" s="279">
        <v>2070.7666666666664</v>
      </c>
      <c r="K126" s="277">
        <v>2029.3</v>
      </c>
      <c r="L126" s="277">
        <v>1990.15</v>
      </c>
      <c r="M126" s="277">
        <v>4.0226600000000001</v>
      </c>
    </row>
    <row r="127" spans="1:13">
      <c r="A127" s="301">
        <v>118</v>
      </c>
      <c r="B127" s="277" t="s">
        <v>263</v>
      </c>
      <c r="C127" s="277">
        <v>56.05</v>
      </c>
      <c r="D127" s="279">
        <v>56.416666666666664</v>
      </c>
      <c r="E127" s="279">
        <v>53.633333333333326</v>
      </c>
      <c r="F127" s="279">
        <v>51.216666666666661</v>
      </c>
      <c r="G127" s="279">
        <v>48.433333333333323</v>
      </c>
      <c r="H127" s="279">
        <v>58.833333333333329</v>
      </c>
      <c r="I127" s="279">
        <v>61.616666666666674</v>
      </c>
      <c r="J127" s="279">
        <v>64.033333333333331</v>
      </c>
      <c r="K127" s="277">
        <v>59.2</v>
      </c>
      <c r="L127" s="277">
        <v>54</v>
      </c>
      <c r="M127" s="277">
        <v>84.736789999999999</v>
      </c>
    </row>
    <row r="128" spans="1:13">
      <c r="A128" s="301">
        <v>119</v>
      </c>
      <c r="B128" s="277" t="s">
        <v>130</v>
      </c>
      <c r="C128" s="277">
        <v>265.35000000000002</v>
      </c>
      <c r="D128" s="279">
        <v>263.40000000000003</v>
      </c>
      <c r="E128" s="279">
        <v>259.50000000000006</v>
      </c>
      <c r="F128" s="279">
        <v>253.65000000000003</v>
      </c>
      <c r="G128" s="279">
        <v>249.75000000000006</v>
      </c>
      <c r="H128" s="279">
        <v>269.25000000000006</v>
      </c>
      <c r="I128" s="279">
        <v>273.15000000000003</v>
      </c>
      <c r="J128" s="279">
        <v>279.00000000000006</v>
      </c>
      <c r="K128" s="277">
        <v>267.3</v>
      </c>
      <c r="L128" s="277">
        <v>257.55</v>
      </c>
      <c r="M128" s="277">
        <v>132.00307000000001</v>
      </c>
    </row>
    <row r="129" spans="1:13">
      <c r="A129" s="301">
        <v>120</v>
      </c>
      <c r="B129" s="277" t="s">
        <v>129</v>
      </c>
      <c r="C129" s="277">
        <v>212.05</v>
      </c>
      <c r="D129" s="279">
        <v>214.23333333333335</v>
      </c>
      <c r="E129" s="279">
        <v>206.06666666666669</v>
      </c>
      <c r="F129" s="279">
        <v>200.08333333333334</v>
      </c>
      <c r="G129" s="279">
        <v>191.91666666666669</v>
      </c>
      <c r="H129" s="279">
        <v>220.2166666666667</v>
      </c>
      <c r="I129" s="279">
        <v>228.38333333333333</v>
      </c>
      <c r="J129" s="279">
        <v>234.3666666666667</v>
      </c>
      <c r="K129" s="277">
        <v>222.4</v>
      </c>
      <c r="L129" s="277">
        <v>208.25</v>
      </c>
      <c r="M129" s="277">
        <v>232.024</v>
      </c>
    </row>
    <row r="130" spans="1:13">
      <c r="A130" s="301">
        <v>121</v>
      </c>
      <c r="B130" s="277" t="s">
        <v>131</v>
      </c>
      <c r="C130" s="277">
        <v>1869.65</v>
      </c>
      <c r="D130" s="279">
        <v>1883.8666666666668</v>
      </c>
      <c r="E130" s="279">
        <v>1849.7833333333335</v>
      </c>
      <c r="F130" s="279">
        <v>1829.9166666666667</v>
      </c>
      <c r="G130" s="279">
        <v>1795.8333333333335</v>
      </c>
      <c r="H130" s="279">
        <v>1903.7333333333336</v>
      </c>
      <c r="I130" s="279">
        <v>1937.8166666666666</v>
      </c>
      <c r="J130" s="279">
        <v>1957.6833333333336</v>
      </c>
      <c r="K130" s="277">
        <v>1917.95</v>
      </c>
      <c r="L130" s="277">
        <v>1864</v>
      </c>
      <c r="M130" s="277">
        <v>5.5946199999999999</v>
      </c>
    </row>
    <row r="131" spans="1:13">
      <c r="A131" s="301">
        <v>122</v>
      </c>
      <c r="B131" s="277" t="s">
        <v>264</v>
      </c>
      <c r="C131" s="277">
        <v>807.75</v>
      </c>
      <c r="D131" s="279">
        <v>809.25</v>
      </c>
      <c r="E131" s="279">
        <v>788.6</v>
      </c>
      <c r="F131" s="279">
        <v>769.45</v>
      </c>
      <c r="G131" s="279">
        <v>748.80000000000007</v>
      </c>
      <c r="H131" s="279">
        <v>828.4</v>
      </c>
      <c r="I131" s="279">
        <v>849.05000000000007</v>
      </c>
      <c r="J131" s="279">
        <v>868.19999999999993</v>
      </c>
      <c r="K131" s="277">
        <v>829.9</v>
      </c>
      <c r="L131" s="277">
        <v>790.1</v>
      </c>
      <c r="M131" s="277">
        <v>4.2251000000000003</v>
      </c>
    </row>
    <row r="132" spans="1:13">
      <c r="A132" s="301">
        <v>123</v>
      </c>
      <c r="B132" s="277" t="s">
        <v>133</v>
      </c>
      <c r="C132" s="277">
        <v>1307.45</v>
      </c>
      <c r="D132" s="279">
        <v>1318.8500000000001</v>
      </c>
      <c r="E132" s="279">
        <v>1290.9000000000003</v>
      </c>
      <c r="F132" s="279">
        <v>1274.3500000000001</v>
      </c>
      <c r="G132" s="279">
        <v>1246.4000000000003</v>
      </c>
      <c r="H132" s="279">
        <v>1335.4000000000003</v>
      </c>
      <c r="I132" s="279">
        <v>1363.3500000000001</v>
      </c>
      <c r="J132" s="279">
        <v>1379.9000000000003</v>
      </c>
      <c r="K132" s="277">
        <v>1346.8</v>
      </c>
      <c r="L132" s="277">
        <v>1302.3</v>
      </c>
      <c r="M132" s="277">
        <v>33.315869999999997</v>
      </c>
    </row>
    <row r="133" spans="1:13">
      <c r="A133" s="301">
        <v>124</v>
      </c>
      <c r="B133" s="277" t="s">
        <v>134</v>
      </c>
      <c r="C133" s="277">
        <v>64.2</v>
      </c>
      <c r="D133" s="279">
        <v>64.86666666666666</v>
      </c>
      <c r="E133" s="279">
        <v>62.98333333333332</v>
      </c>
      <c r="F133" s="279">
        <v>61.766666666666659</v>
      </c>
      <c r="G133" s="279">
        <v>59.883333333333319</v>
      </c>
      <c r="H133" s="279">
        <v>66.083333333333314</v>
      </c>
      <c r="I133" s="279">
        <v>67.966666666666669</v>
      </c>
      <c r="J133" s="279">
        <v>69.183333333333323</v>
      </c>
      <c r="K133" s="277">
        <v>66.75</v>
      </c>
      <c r="L133" s="277">
        <v>63.65</v>
      </c>
      <c r="M133" s="277">
        <v>168.68433999999999</v>
      </c>
    </row>
    <row r="134" spans="1:13">
      <c r="A134" s="301">
        <v>125</v>
      </c>
      <c r="B134" s="277" t="s">
        <v>265</v>
      </c>
      <c r="C134" s="277">
        <v>1564.9</v>
      </c>
      <c r="D134" s="279">
        <v>1577.6833333333334</v>
      </c>
      <c r="E134" s="279">
        <v>1538.2666666666669</v>
      </c>
      <c r="F134" s="279">
        <v>1511.6333333333334</v>
      </c>
      <c r="G134" s="279">
        <v>1472.2166666666669</v>
      </c>
      <c r="H134" s="279">
        <v>1604.3166666666668</v>
      </c>
      <c r="I134" s="279">
        <v>1643.7333333333333</v>
      </c>
      <c r="J134" s="279">
        <v>1670.3666666666668</v>
      </c>
      <c r="K134" s="277">
        <v>1617.1</v>
      </c>
      <c r="L134" s="277">
        <v>1551.05</v>
      </c>
      <c r="M134" s="277">
        <v>0.39865</v>
      </c>
    </row>
    <row r="135" spans="1:13">
      <c r="A135" s="301">
        <v>126</v>
      </c>
      <c r="B135" s="277" t="s">
        <v>135</v>
      </c>
      <c r="C135" s="277">
        <v>264.14999999999998</v>
      </c>
      <c r="D135" s="279">
        <v>266.48333333333335</v>
      </c>
      <c r="E135" s="279">
        <v>259.66666666666669</v>
      </c>
      <c r="F135" s="279">
        <v>255.18333333333334</v>
      </c>
      <c r="G135" s="279">
        <v>248.36666666666667</v>
      </c>
      <c r="H135" s="279">
        <v>270.9666666666667</v>
      </c>
      <c r="I135" s="279">
        <v>277.7833333333333</v>
      </c>
      <c r="J135" s="279">
        <v>282.26666666666671</v>
      </c>
      <c r="K135" s="277">
        <v>273.3</v>
      </c>
      <c r="L135" s="277">
        <v>262</v>
      </c>
      <c r="M135" s="277">
        <v>36.849409999999999</v>
      </c>
    </row>
    <row r="136" spans="1:13">
      <c r="A136" s="301">
        <v>127</v>
      </c>
      <c r="B136" s="277" t="s">
        <v>266</v>
      </c>
      <c r="C136" s="277">
        <v>2440</v>
      </c>
      <c r="D136" s="279">
        <v>2449.6833333333334</v>
      </c>
      <c r="E136" s="279">
        <v>2415.3166666666666</v>
      </c>
      <c r="F136" s="279">
        <v>2390.6333333333332</v>
      </c>
      <c r="G136" s="279">
        <v>2356.2666666666664</v>
      </c>
      <c r="H136" s="279">
        <v>2474.3666666666668</v>
      </c>
      <c r="I136" s="279">
        <v>2508.7333333333336</v>
      </c>
      <c r="J136" s="279">
        <v>2533.416666666667</v>
      </c>
      <c r="K136" s="277">
        <v>2484.0500000000002</v>
      </c>
      <c r="L136" s="277">
        <v>2425</v>
      </c>
      <c r="M136" s="277">
        <v>0.88007000000000002</v>
      </c>
    </row>
    <row r="137" spans="1:13">
      <c r="A137" s="301">
        <v>128</v>
      </c>
      <c r="B137" s="277" t="s">
        <v>136</v>
      </c>
      <c r="C137" s="277">
        <v>982.8</v>
      </c>
      <c r="D137" s="279">
        <v>991.06666666666661</v>
      </c>
      <c r="E137" s="279">
        <v>965.13333333333321</v>
      </c>
      <c r="F137" s="279">
        <v>947.46666666666658</v>
      </c>
      <c r="G137" s="279">
        <v>921.53333333333319</v>
      </c>
      <c r="H137" s="279">
        <v>1008.7333333333332</v>
      </c>
      <c r="I137" s="279">
        <v>1034.6666666666665</v>
      </c>
      <c r="J137" s="279">
        <v>1052.3333333333333</v>
      </c>
      <c r="K137" s="277">
        <v>1017</v>
      </c>
      <c r="L137" s="277">
        <v>973.4</v>
      </c>
      <c r="M137" s="277">
        <v>134.44104999999999</v>
      </c>
    </row>
    <row r="138" spans="1:13">
      <c r="A138" s="301">
        <v>129</v>
      </c>
      <c r="B138" s="277" t="s">
        <v>137</v>
      </c>
      <c r="C138" s="277">
        <v>1018.2</v>
      </c>
      <c r="D138" s="279">
        <v>991.31666666666661</v>
      </c>
      <c r="E138" s="279">
        <v>959.08333333333326</v>
      </c>
      <c r="F138" s="279">
        <v>899.9666666666667</v>
      </c>
      <c r="G138" s="279">
        <v>867.73333333333335</v>
      </c>
      <c r="H138" s="279">
        <v>1050.4333333333332</v>
      </c>
      <c r="I138" s="279">
        <v>1082.6666666666665</v>
      </c>
      <c r="J138" s="279">
        <v>1141.7833333333331</v>
      </c>
      <c r="K138" s="277">
        <v>1023.55</v>
      </c>
      <c r="L138" s="277">
        <v>932.2</v>
      </c>
      <c r="M138" s="277">
        <v>268.34215999999998</v>
      </c>
    </row>
    <row r="139" spans="1:13">
      <c r="A139" s="301">
        <v>130</v>
      </c>
      <c r="B139" s="277" t="s">
        <v>148</v>
      </c>
      <c r="C139" s="277">
        <v>61433.75</v>
      </c>
      <c r="D139" s="279">
        <v>62411.25</v>
      </c>
      <c r="E139" s="279">
        <v>60222.5</v>
      </c>
      <c r="F139" s="279">
        <v>59011.25</v>
      </c>
      <c r="G139" s="279">
        <v>56822.5</v>
      </c>
      <c r="H139" s="279">
        <v>63622.5</v>
      </c>
      <c r="I139" s="279">
        <v>65811.25</v>
      </c>
      <c r="J139" s="279">
        <v>67022.5</v>
      </c>
      <c r="K139" s="277">
        <v>64600</v>
      </c>
      <c r="L139" s="277">
        <v>61200</v>
      </c>
      <c r="M139" s="277">
        <v>0.49740000000000001</v>
      </c>
    </row>
    <row r="140" spans="1:13">
      <c r="A140" s="301">
        <v>131</v>
      </c>
      <c r="B140" s="277" t="s">
        <v>145</v>
      </c>
      <c r="C140" s="277">
        <v>971.85</v>
      </c>
      <c r="D140" s="279">
        <v>977.19999999999993</v>
      </c>
      <c r="E140" s="279">
        <v>962.64999999999986</v>
      </c>
      <c r="F140" s="279">
        <v>953.44999999999993</v>
      </c>
      <c r="G140" s="279">
        <v>938.89999999999986</v>
      </c>
      <c r="H140" s="279">
        <v>986.39999999999986</v>
      </c>
      <c r="I140" s="279">
        <v>1000.9499999999998</v>
      </c>
      <c r="J140" s="279">
        <v>1010.1499999999999</v>
      </c>
      <c r="K140" s="277">
        <v>991.75</v>
      </c>
      <c r="L140" s="277">
        <v>968</v>
      </c>
      <c r="M140" s="277">
        <v>5.1735199999999999</v>
      </c>
    </row>
    <row r="141" spans="1:13">
      <c r="A141" s="301">
        <v>132</v>
      </c>
      <c r="B141" s="277" t="s">
        <v>139</v>
      </c>
      <c r="C141" s="277">
        <v>133.1</v>
      </c>
      <c r="D141" s="279">
        <v>134.83333333333334</v>
      </c>
      <c r="E141" s="279">
        <v>130.26666666666668</v>
      </c>
      <c r="F141" s="279">
        <v>127.43333333333334</v>
      </c>
      <c r="G141" s="279">
        <v>122.86666666666667</v>
      </c>
      <c r="H141" s="279">
        <v>137.66666666666669</v>
      </c>
      <c r="I141" s="279">
        <v>142.23333333333335</v>
      </c>
      <c r="J141" s="279">
        <v>145.06666666666669</v>
      </c>
      <c r="K141" s="277">
        <v>139.4</v>
      </c>
      <c r="L141" s="277">
        <v>132</v>
      </c>
      <c r="M141" s="277">
        <v>154.20244</v>
      </c>
    </row>
    <row r="142" spans="1:13">
      <c r="A142" s="301">
        <v>133</v>
      </c>
      <c r="B142" s="277" t="s">
        <v>138</v>
      </c>
      <c r="C142" s="277">
        <v>614.45000000000005</v>
      </c>
      <c r="D142" s="279">
        <v>619.95000000000005</v>
      </c>
      <c r="E142" s="279">
        <v>602.05000000000007</v>
      </c>
      <c r="F142" s="279">
        <v>589.65</v>
      </c>
      <c r="G142" s="279">
        <v>571.75</v>
      </c>
      <c r="H142" s="279">
        <v>632.35000000000014</v>
      </c>
      <c r="I142" s="279">
        <v>650.25000000000023</v>
      </c>
      <c r="J142" s="279">
        <v>662.6500000000002</v>
      </c>
      <c r="K142" s="277">
        <v>637.85</v>
      </c>
      <c r="L142" s="277">
        <v>607.54999999999995</v>
      </c>
      <c r="M142" s="277">
        <v>36.231160000000003</v>
      </c>
    </row>
    <row r="143" spans="1:13">
      <c r="A143" s="301">
        <v>134</v>
      </c>
      <c r="B143" s="277" t="s">
        <v>140</v>
      </c>
      <c r="C143" s="277">
        <v>154.55000000000001</v>
      </c>
      <c r="D143" s="279">
        <v>155.70000000000002</v>
      </c>
      <c r="E143" s="279">
        <v>151.70000000000005</v>
      </c>
      <c r="F143" s="279">
        <v>148.85000000000002</v>
      </c>
      <c r="G143" s="279">
        <v>144.85000000000005</v>
      </c>
      <c r="H143" s="279">
        <v>158.55000000000004</v>
      </c>
      <c r="I143" s="279">
        <v>162.54999999999998</v>
      </c>
      <c r="J143" s="279">
        <v>165.40000000000003</v>
      </c>
      <c r="K143" s="277">
        <v>159.69999999999999</v>
      </c>
      <c r="L143" s="277">
        <v>152.85</v>
      </c>
      <c r="M143" s="277">
        <v>130.51893999999999</v>
      </c>
    </row>
    <row r="144" spans="1:13">
      <c r="A144" s="301">
        <v>135</v>
      </c>
      <c r="B144" s="277" t="s">
        <v>267</v>
      </c>
      <c r="C144" s="277">
        <v>33.35</v>
      </c>
      <c r="D144" s="279">
        <v>33.483333333333327</v>
      </c>
      <c r="E144" s="279">
        <v>32.716666666666654</v>
      </c>
      <c r="F144" s="279">
        <v>32.083333333333329</v>
      </c>
      <c r="G144" s="279">
        <v>31.316666666666656</v>
      </c>
      <c r="H144" s="279">
        <v>34.116666666666653</v>
      </c>
      <c r="I144" s="279">
        <v>34.883333333333319</v>
      </c>
      <c r="J144" s="279">
        <v>35.516666666666652</v>
      </c>
      <c r="K144" s="277">
        <v>34.25</v>
      </c>
      <c r="L144" s="277">
        <v>32.85</v>
      </c>
      <c r="M144" s="277">
        <v>28.851600000000001</v>
      </c>
    </row>
    <row r="145" spans="1:13">
      <c r="A145" s="301">
        <v>136</v>
      </c>
      <c r="B145" s="277" t="s">
        <v>141</v>
      </c>
      <c r="C145" s="277">
        <v>366.3</v>
      </c>
      <c r="D145" s="279">
        <v>366.4666666666667</v>
      </c>
      <c r="E145" s="279">
        <v>363.68333333333339</v>
      </c>
      <c r="F145" s="279">
        <v>361.06666666666672</v>
      </c>
      <c r="G145" s="279">
        <v>358.28333333333342</v>
      </c>
      <c r="H145" s="279">
        <v>369.08333333333337</v>
      </c>
      <c r="I145" s="279">
        <v>371.86666666666667</v>
      </c>
      <c r="J145" s="279">
        <v>374.48333333333335</v>
      </c>
      <c r="K145" s="277">
        <v>369.25</v>
      </c>
      <c r="L145" s="277">
        <v>363.85</v>
      </c>
      <c r="M145" s="277">
        <v>21.96454</v>
      </c>
    </row>
    <row r="146" spans="1:13">
      <c r="A146" s="301">
        <v>137</v>
      </c>
      <c r="B146" s="277" t="s">
        <v>142</v>
      </c>
      <c r="C146" s="277">
        <v>6588.2</v>
      </c>
      <c r="D146" s="279">
        <v>6628.4666666666662</v>
      </c>
      <c r="E146" s="279">
        <v>6511.7833333333328</v>
      </c>
      <c r="F146" s="279">
        <v>6435.3666666666668</v>
      </c>
      <c r="G146" s="279">
        <v>6318.6833333333334</v>
      </c>
      <c r="H146" s="279">
        <v>6704.8833333333323</v>
      </c>
      <c r="I146" s="279">
        <v>6821.5666666666648</v>
      </c>
      <c r="J146" s="279">
        <v>6897.9833333333318</v>
      </c>
      <c r="K146" s="277">
        <v>6745.15</v>
      </c>
      <c r="L146" s="277">
        <v>6552.05</v>
      </c>
      <c r="M146" s="277">
        <v>9.0579800000000006</v>
      </c>
    </row>
    <row r="147" spans="1:13">
      <c r="A147" s="301">
        <v>138</v>
      </c>
      <c r="B147" s="277" t="s">
        <v>144</v>
      </c>
      <c r="C147" s="277">
        <v>523.1</v>
      </c>
      <c r="D147" s="279">
        <v>526.96666666666658</v>
      </c>
      <c r="E147" s="279">
        <v>516.43333333333317</v>
      </c>
      <c r="F147" s="279">
        <v>509.76666666666654</v>
      </c>
      <c r="G147" s="279">
        <v>499.23333333333312</v>
      </c>
      <c r="H147" s="279">
        <v>533.63333333333321</v>
      </c>
      <c r="I147" s="279">
        <v>544.16666666666674</v>
      </c>
      <c r="J147" s="279">
        <v>550.83333333333326</v>
      </c>
      <c r="K147" s="277">
        <v>537.5</v>
      </c>
      <c r="L147" s="277">
        <v>520.29999999999995</v>
      </c>
      <c r="M147" s="277">
        <v>5.8300599999999996</v>
      </c>
    </row>
    <row r="148" spans="1:13">
      <c r="A148" s="301">
        <v>139</v>
      </c>
      <c r="B148" s="277" t="s">
        <v>146</v>
      </c>
      <c r="C148" s="277">
        <v>1135.95</v>
      </c>
      <c r="D148" s="279">
        <v>1147.3</v>
      </c>
      <c r="E148" s="279">
        <v>1119.5999999999999</v>
      </c>
      <c r="F148" s="279">
        <v>1103.25</v>
      </c>
      <c r="G148" s="279">
        <v>1075.55</v>
      </c>
      <c r="H148" s="279">
        <v>1163.6499999999999</v>
      </c>
      <c r="I148" s="279">
        <v>1191.3500000000001</v>
      </c>
      <c r="J148" s="279">
        <v>1207.6999999999998</v>
      </c>
      <c r="K148" s="277">
        <v>1175</v>
      </c>
      <c r="L148" s="277">
        <v>1130.95</v>
      </c>
      <c r="M148" s="277">
        <v>8.9532100000000003</v>
      </c>
    </row>
    <row r="149" spans="1:13">
      <c r="A149" s="301">
        <v>140</v>
      </c>
      <c r="B149" s="277" t="s">
        <v>147</v>
      </c>
      <c r="C149" s="277">
        <v>120</v>
      </c>
      <c r="D149" s="279">
        <v>120.18333333333334</v>
      </c>
      <c r="E149" s="279">
        <v>118.06666666666668</v>
      </c>
      <c r="F149" s="279">
        <v>116.13333333333334</v>
      </c>
      <c r="G149" s="279">
        <v>114.01666666666668</v>
      </c>
      <c r="H149" s="279">
        <v>122.11666666666667</v>
      </c>
      <c r="I149" s="279">
        <v>124.23333333333335</v>
      </c>
      <c r="J149" s="279">
        <v>126.16666666666667</v>
      </c>
      <c r="K149" s="277">
        <v>122.3</v>
      </c>
      <c r="L149" s="277">
        <v>118.25</v>
      </c>
      <c r="M149" s="277">
        <v>191.7902</v>
      </c>
    </row>
    <row r="150" spans="1:13">
      <c r="A150" s="301">
        <v>141</v>
      </c>
      <c r="B150" s="277" t="s">
        <v>268</v>
      </c>
      <c r="C150" s="277">
        <v>1194.3</v>
      </c>
      <c r="D150" s="279">
        <v>1185.4333333333334</v>
      </c>
      <c r="E150" s="279">
        <v>1158.8666666666668</v>
      </c>
      <c r="F150" s="279">
        <v>1123.4333333333334</v>
      </c>
      <c r="G150" s="279">
        <v>1096.8666666666668</v>
      </c>
      <c r="H150" s="279">
        <v>1220.8666666666668</v>
      </c>
      <c r="I150" s="279">
        <v>1247.4333333333334</v>
      </c>
      <c r="J150" s="279">
        <v>1282.8666666666668</v>
      </c>
      <c r="K150" s="277">
        <v>1212</v>
      </c>
      <c r="L150" s="277">
        <v>1150</v>
      </c>
      <c r="M150" s="277">
        <v>1.4711799999999999</v>
      </c>
    </row>
    <row r="151" spans="1:13">
      <c r="A151" s="301">
        <v>142</v>
      </c>
      <c r="B151" s="277" t="s">
        <v>149</v>
      </c>
      <c r="C151" s="277">
        <v>1212.95</v>
      </c>
      <c r="D151" s="279">
        <v>1205.7333333333333</v>
      </c>
      <c r="E151" s="279">
        <v>1189.2166666666667</v>
      </c>
      <c r="F151" s="279">
        <v>1165.4833333333333</v>
      </c>
      <c r="G151" s="279">
        <v>1148.9666666666667</v>
      </c>
      <c r="H151" s="279">
        <v>1229.4666666666667</v>
      </c>
      <c r="I151" s="279">
        <v>1245.9833333333336</v>
      </c>
      <c r="J151" s="279">
        <v>1269.7166666666667</v>
      </c>
      <c r="K151" s="277">
        <v>1222.25</v>
      </c>
      <c r="L151" s="277">
        <v>1182</v>
      </c>
      <c r="M151" s="277">
        <v>37.452249999999999</v>
      </c>
    </row>
    <row r="152" spans="1:13">
      <c r="A152" s="301">
        <v>143</v>
      </c>
      <c r="B152" s="277" t="s">
        <v>269</v>
      </c>
      <c r="C152" s="277">
        <v>829.6</v>
      </c>
      <c r="D152" s="279">
        <v>827.68333333333339</v>
      </c>
      <c r="E152" s="279">
        <v>815.36666666666679</v>
      </c>
      <c r="F152" s="279">
        <v>801.13333333333344</v>
      </c>
      <c r="G152" s="279">
        <v>788.81666666666683</v>
      </c>
      <c r="H152" s="279">
        <v>841.91666666666674</v>
      </c>
      <c r="I152" s="279">
        <v>854.23333333333335</v>
      </c>
      <c r="J152" s="279">
        <v>868.4666666666667</v>
      </c>
      <c r="K152" s="277">
        <v>840</v>
      </c>
      <c r="L152" s="277">
        <v>813.45</v>
      </c>
      <c r="M152" s="277">
        <v>6.0234899999999998</v>
      </c>
    </row>
    <row r="153" spans="1:13">
      <c r="A153" s="301">
        <v>144</v>
      </c>
      <c r="B153" s="277" t="s">
        <v>270</v>
      </c>
      <c r="C153" s="277">
        <v>20.65</v>
      </c>
      <c r="D153" s="279">
        <v>20.849999999999998</v>
      </c>
      <c r="E153" s="279">
        <v>20.249999999999996</v>
      </c>
      <c r="F153" s="279">
        <v>19.849999999999998</v>
      </c>
      <c r="G153" s="279">
        <v>19.249999999999996</v>
      </c>
      <c r="H153" s="279">
        <v>21.249999999999996</v>
      </c>
      <c r="I153" s="279">
        <v>21.849999999999998</v>
      </c>
      <c r="J153" s="279">
        <v>22.249999999999996</v>
      </c>
      <c r="K153" s="277">
        <v>21.45</v>
      </c>
      <c r="L153" s="277">
        <v>20.45</v>
      </c>
      <c r="M153" s="277">
        <v>103.30029999999999</v>
      </c>
    </row>
    <row r="154" spans="1:13">
      <c r="A154" s="301">
        <v>145</v>
      </c>
      <c r="B154" s="277" t="s">
        <v>154</v>
      </c>
      <c r="C154" s="277">
        <v>1976.1</v>
      </c>
      <c r="D154" s="279">
        <v>1991.3666666666668</v>
      </c>
      <c r="E154" s="279">
        <v>1952.7333333333336</v>
      </c>
      <c r="F154" s="279">
        <v>1929.3666666666668</v>
      </c>
      <c r="G154" s="279">
        <v>1890.7333333333336</v>
      </c>
      <c r="H154" s="279">
        <v>2014.7333333333336</v>
      </c>
      <c r="I154" s="279">
        <v>2053.3666666666668</v>
      </c>
      <c r="J154" s="279">
        <v>2076.7333333333336</v>
      </c>
      <c r="K154" s="277">
        <v>2030</v>
      </c>
      <c r="L154" s="277">
        <v>1968</v>
      </c>
      <c r="M154" s="277">
        <v>3.38524</v>
      </c>
    </row>
    <row r="155" spans="1:13">
      <c r="A155" s="301">
        <v>146</v>
      </c>
      <c r="B155" s="277" t="s">
        <v>155</v>
      </c>
      <c r="C155" s="277">
        <v>93.1</v>
      </c>
      <c r="D155" s="279">
        <v>93</v>
      </c>
      <c r="E155" s="279">
        <v>91.6</v>
      </c>
      <c r="F155" s="279">
        <v>90.1</v>
      </c>
      <c r="G155" s="279">
        <v>88.699999999999989</v>
      </c>
      <c r="H155" s="279">
        <v>94.5</v>
      </c>
      <c r="I155" s="279">
        <v>95.9</v>
      </c>
      <c r="J155" s="279">
        <v>97.4</v>
      </c>
      <c r="K155" s="277">
        <v>94.4</v>
      </c>
      <c r="L155" s="277">
        <v>91.5</v>
      </c>
      <c r="M155" s="277">
        <v>66.771140000000003</v>
      </c>
    </row>
    <row r="156" spans="1:13">
      <c r="A156" s="301">
        <v>147</v>
      </c>
      <c r="B156" s="277" t="s">
        <v>156</v>
      </c>
      <c r="C156" s="277">
        <v>88.4</v>
      </c>
      <c r="D156" s="279">
        <v>88.316666666666663</v>
      </c>
      <c r="E156" s="279">
        <v>86.783333333333331</v>
      </c>
      <c r="F156" s="279">
        <v>85.166666666666671</v>
      </c>
      <c r="G156" s="279">
        <v>83.63333333333334</v>
      </c>
      <c r="H156" s="279">
        <v>89.933333333333323</v>
      </c>
      <c r="I156" s="279">
        <v>91.466666666666654</v>
      </c>
      <c r="J156" s="279">
        <v>93.083333333333314</v>
      </c>
      <c r="K156" s="277">
        <v>89.85</v>
      </c>
      <c r="L156" s="277">
        <v>86.7</v>
      </c>
      <c r="M156" s="277">
        <v>254.05464000000001</v>
      </c>
    </row>
    <row r="157" spans="1:13">
      <c r="A157" s="301">
        <v>148</v>
      </c>
      <c r="B157" s="277" t="s">
        <v>150</v>
      </c>
      <c r="C157" s="277">
        <v>35.15</v>
      </c>
      <c r="D157" s="279">
        <v>35.35</v>
      </c>
      <c r="E157" s="279">
        <v>34.5</v>
      </c>
      <c r="F157" s="279">
        <v>33.85</v>
      </c>
      <c r="G157" s="279">
        <v>33</v>
      </c>
      <c r="H157" s="279">
        <v>36</v>
      </c>
      <c r="I157" s="279">
        <v>36.850000000000009</v>
      </c>
      <c r="J157" s="279">
        <v>37.5</v>
      </c>
      <c r="K157" s="277">
        <v>36.200000000000003</v>
      </c>
      <c r="L157" s="277">
        <v>34.700000000000003</v>
      </c>
      <c r="M157" s="277">
        <v>226.86295000000001</v>
      </c>
    </row>
    <row r="158" spans="1:13">
      <c r="A158" s="301">
        <v>149</v>
      </c>
      <c r="B158" s="277" t="s">
        <v>153</v>
      </c>
      <c r="C158" s="277">
        <v>16354.7</v>
      </c>
      <c r="D158" s="279">
        <v>16402.916666666668</v>
      </c>
      <c r="E158" s="279">
        <v>16256.833333333336</v>
      </c>
      <c r="F158" s="279">
        <v>16158.966666666667</v>
      </c>
      <c r="G158" s="279">
        <v>16012.883333333335</v>
      </c>
      <c r="H158" s="279">
        <v>16500.783333333336</v>
      </c>
      <c r="I158" s="279">
        <v>16646.866666666672</v>
      </c>
      <c r="J158" s="279">
        <v>16744.733333333337</v>
      </c>
      <c r="K158" s="277">
        <v>16549</v>
      </c>
      <c r="L158" s="277">
        <v>16305.05</v>
      </c>
      <c r="M158" s="277">
        <v>0.59433999999999998</v>
      </c>
    </row>
    <row r="159" spans="1:13">
      <c r="A159" s="301">
        <v>150</v>
      </c>
      <c r="B159" s="277" t="s">
        <v>3162</v>
      </c>
      <c r="C159" s="277">
        <v>268.60000000000002</v>
      </c>
      <c r="D159" s="279">
        <v>270.03333333333336</v>
      </c>
      <c r="E159" s="279">
        <v>265.4666666666667</v>
      </c>
      <c r="F159" s="279">
        <v>262.33333333333331</v>
      </c>
      <c r="G159" s="279">
        <v>257.76666666666665</v>
      </c>
      <c r="H159" s="279">
        <v>273.16666666666674</v>
      </c>
      <c r="I159" s="279">
        <v>277.73333333333346</v>
      </c>
      <c r="J159" s="279">
        <v>280.86666666666679</v>
      </c>
      <c r="K159" s="277">
        <v>274.60000000000002</v>
      </c>
      <c r="L159" s="277">
        <v>266.89999999999998</v>
      </c>
      <c r="M159" s="277">
        <v>8.5286799999999996</v>
      </c>
    </row>
    <row r="160" spans="1:13">
      <c r="A160" s="301">
        <v>151</v>
      </c>
      <c r="B160" s="277" t="s">
        <v>271</v>
      </c>
      <c r="C160" s="277">
        <v>364.45</v>
      </c>
      <c r="D160" s="279">
        <v>368.13333333333338</v>
      </c>
      <c r="E160" s="279">
        <v>358.41666666666674</v>
      </c>
      <c r="F160" s="279">
        <v>352.38333333333338</v>
      </c>
      <c r="G160" s="279">
        <v>342.66666666666674</v>
      </c>
      <c r="H160" s="279">
        <v>374.16666666666674</v>
      </c>
      <c r="I160" s="279">
        <v>383.88333333333333</v>
      </c>
      <c r="J160" s="279">
        <v>389.91666666666674</v>
      </c>
      <c r="K160" s="277">
        <v>377.85</v>
      </c>
      <c r="L160" s="277">
        <v>362.1</v>
      </c>
      <c r="M160" s="277">
        <v>2.11626</v>
      </c>
    </row>
    <row r="161" spans="1:13">
      <c r="A161" s="301">
        <v>152</v>
      </c>
      <c r="B161" s="277" t="s">
        <v>158</v>
      </c>
      <c r="C161" s="277">
        <v>77.099999999999994</v>
      </c>
      <c r="D161" s="279">
        <v>77.666666666666671</v>
      </c>
      <c r="E161" s="279">
        <v>76.38333333333334</v>
      </c>
      <c r="F161" s="279">
        <v>75.666666666666671</v>
      </c>
      <c r="G161" s="279">
        <v>74.38333333333334</v>
      </c>
      <c r="H161" s="279">
        <v>78.38333333333334</v>
      </c>
      <c r="I161" s="279">
        <v>79.666666666666671</v>
      </c>
      <c r="J161" s="279">
        <v>80.38333333333334</v>
      </c>
      <c r="K161" s="277">
        <v>78.95</v>
      </c>
      <c r="L161" s="277">
        <v>76.95</v>
      </c>
      <c r="M161" s="277">
        <v>116.37195</v>
      </c>
    </row>
    <row r="162" spans="1:13">
      <c r="A162" s="301">
        <v>153</v>
      </c>
      <c r="B162" s="277" t="s">
        <v>157</v>
      </c>
      <c r="C162" s="277">
        <v>94.1</v>
      </c>
      <c r="D162" s="279">
        <v>94.5</v>
      </c>
      <c r="E162" s="279">
        <v>93.4</v>
      </c>
      <c r="F162" s="279">
        <v>92.7</v>
      </c>
      <c r="G162" s="279">
        <v>91.600000000000009</v>
      </c>
      <c r="H162" s="279">
        <v>95.2</v>
      </c>
      <c r="I162" s="279">
        <v>96.3</v>
      </c>
      <c r="J162" s="279">
        <v>97</v>
      </c>
      <c r="K162" s="277">
        <v>95.6</v>
      </c>
      <c r="L162" s="277">
        <v>93.8</v>
      </c>
      <c r="M162" s="277">
        <v>5.8520599999999998</v>
      </c>
    </row>
    <row r="163" spans="1:13">
      <c r="A163" s="301">
        <v>154</v>
      </c>
      <c r="B163" s="277" t="s">
        <v>272</v>
      </c>
      <c r="C163" s="277">
        <v>3019.65</v>
      </c>
      <c r="D163" s="279">
        <v>3023.0666666666671</v>
      </c>
      <c r="E163" s="279">
        <v>2986.1333333333341</v>
      </c>
      <c r="F163" s="279">
        <v>2952.6166666666672</v>
      </c>
      <c r="G163" s="279">
        <v>2915.6833333333343</v>
      </c>
      <c r="H163" s="279">
        <v>3056.5833333333339</v>
      </c>
      <c r="I163" s="279">
        <v>3093.5166666666673</v>
      </c>
      <c r="J163" s="279">
        <v>3127.0333333333338</v>
      </c>
      <c r="K163" s="277">
        <v>3060</v>
      </c>
      <c r="L163" s="277">
        <v>2989.55</v>
      </c>
      <c r="M163" s="277">
        <v>0.31487999999999999</v>
      </c>
    </row>
    <row r="164" spans="1:13">
      <c r="A164" s="301">
        <v>155</v>
      </c>
      <c r="B164" s="277" t="s">
        <v>273</v>
      </c>
      <c r="C164" s="277">
        <v>1939.6</v>
      </c>
      <c r="D164" s="279">
        <v>1938.8333333333333</v>
      </c>
      <c r="E164" s="279">
        <v>1908.7166666666665</v>
      </c>
      <c r="F164" s="279">
        <v>1877.8333333333333</v>
      </c>
      <c r="G164" s="279">
        <v>1847.7166666666665</v>
      </c>
      <c r="H164" s="279">
        <v>1969.7166666666665</v>
      </c>
      <c r="I164" s="279">
        <v>1999.8333333333333</v>
      </c>
      <c r="J164" s="279">
        <v>2030.7166666666665</v>
      </c>
      <c r="K164" s="277">
        <v>1968.95</v>
      </c>
      <c r="L164" s="277">
        <v>1907.95</v>
      </c>
      <c r="M164" s="277">
        <v>5.06839</v>
      </c>
    </row>
    <row r="165" spans="1:13">
      <c r="A165" s="301">
        <v>156</v>
      </c>
      <c r="B165" s="277" t="s">
        <v>274</v>
      </c>
      <c r="C165" s="277">
        <v>239.2</v>
      </c>
      <c r="D165" s="279">
        <v>237.73333333333335</v>
      </c>
      <c r="E165" s="279">
        <v>231.9666666666667</v>
      </c>
      <c r="F165" s="279">
        <v>224.73333333333335</v>
      </c>
      <c r="G165" s="279">
        <v>218.9666666666667</v>
      </c>
      <c r="H165" s="279">
        <v>244.9666666666667</v>
      </c>
      <c r="I165" s="279">
        <v>250.73333333333335</v>
      </c>
      <c r="J165" s="279">
        <v>257.9666666666667</v>
      </c>
      <c r="K165" s="277">
        <v>243.5</v>
      </c>
      <c r="L165" s="277">
        <v>230.5</v>
      </c>
      <c r="M165" s="277">
        <v>13.08535</v>
      </c>
    </row>
    <row r="166" spans="1:13">
      <c r="A166" s="301">
        <v>157</v>
      </c>
      <c r="B166" s="277" t="s">
        <v>159</v>
      </c>
      <c r="C166" s="277">
        <v>18948.25</v>
      </c>
      <c r="D166" s="279">
        <v>19015.533333333333</v>
      </c>
      <c r="E166" s="279">
        <v>18687.716666666667</v>
      </c>
      <c r="F166" s="279">
        <v>18427.183333333334</v>
      </c>
      <c r="G166" s="279">
        <v>18099.366666666669</v>
      </c>
      <c r="H166" s="279">
        <v>19276.066666666666</v>
      </c>
      <c r="I166" s="279">
        <v>19603.883333333331</v>
      </c>
      <c r="J166" s="279">
        <v>19864.416666666664</v>
      </c>
      <c r="K166" s="277">
        <v>19343.349999999999</v>
      </c>
      <c r="L166" s="277">
        <v>18755</v>
      </c>
      <c r="M166" s="277">
        <v>0.35411999999999999</v>
      </c>
    </row>
    <row r="167" spans="1:13">
      <c r="A167" s="301">
        <v>158</v>
      </c>
      <c r="B167" s="277" t="s">
        <v>161</v>
      </c>
      <c r="C167" s="277">
        <v>259.95</v>
      </c>
      <c r="D167" s="279">
        <v>261.34999999999997</v>
      </c>
      <c r="E167" s="279">
        <v>255.74999999999994</v>
      </c>
      <c r="F167" s="279">
        <v>251.54999999999995</v>
      </c>
      <c r="G167" s="279">
        <v>245.94999999999993</v>
      </c>
      <c r="H167" s="279">
        <v>265.54999999999995</v>
      </c>
      <c r="I167" s="279">
        <v>271.14999999999998</v>
      </c>
      <c r="J167" s="279">
        <v>275.34999999999997</v>
      </c>
      <c r="K167" s="277">
        <v>266.95</v>
      </c>
      <c r="L167" s="277">
        <v>257.14999999999998</v>
      </c>
      <c r="M167" s="277">
        <v>22.494440000000001</v>
      </c>
    </row>
    <row r="168" spans="1:13">
      <c r="A168" s="301">
        <v>159</v>
      </c>
      <c r="B168" s="277" t="s">
        <v>275</v>
      </c>
      <c r="C168" s="277">
        <v>4484.95</v>
      </c>
      <c r="D168" s="279">
        <v>4507.6500000000005</v>
      </c>
      <c r="E168" s="279">
        <v>4427.3500000000013</v>
      </c>
      <c r="F168" s="279">
        <v>4369.7500000000009</v>
      </c>
      <c r="G168" s="279">
        <v>4289.4500000000016</v>
      </c>
      <c r="H168" s="279">
        <v>4565.2500000000009</v>
      </c>
      <c r="I168" s="279">
        <v>4645.55</v>
      </c>
      <c r="J168" s="279">
        <v>4703.1500000000005</v>
      </c>
      <c r="K168" s="277">
        <v>4587.95</v>
      </c>
      <c r="L168" s="277">
        <v>4450.05</v>
      </c>
      <c r="M168" s="277">
        <v>0.25840000000000002</v>
      </c>
    </row>
    <row r="169" spans="1:13">
      <c r="A169" s="301">
        <v>160</v>
      </c>
      <c r="B169" s="277" t="s">
        <v>163</v>
      </c>
      <c r="C169" s="277">
        <v>1371.6</v>
      </c>
      <c r="D169" s="279">
        <v>1382.8333333333333</v>
      </c>
      <c r="E169" s="279">
        <v>1356.8666666666666</v>
      </c>
      <c r="F169" s="279">
        <v>1342.1333333333332</v>
      </c>
      <c r="G169" s="279">
        <v>1316.1666666666665</v>
      </c>
      <c r="H169" s="279">
        <v>1397.5666666666666</v>
      </c>
      <c r="I169" s="279">
        <v>1423.5333333333333</v>
      </c>
      <c r="J169" s="279">
        <v>1438.2666666666667</v>
      </c>
      <c r="K169" s="277">
        <v>1408.8</v>
      </c>
      <c r="L169" s="277">
        <v>1368.1</v>
      </c>
      <c r="M169" s="277">
        <v>11.732570000000001</v>
      </c>
    </row>
    <row r="170" spans="1:13">
      <c r="A170" s="301">
        <v>161</v>
      </c>
      <c r="B170" s="277" t="s">
        <v>160</v>
      </c>
      <c r="C170" s="277">
        <v>1432.1</v>
      </c>
      <c r="D170" s="279">
        <v>1444.7166666666665</v>
      </c>
      <c r="E170" s="279">
        <v>1404.4333333333329</v>
      </c>
      <c r="F170" s="279">
        <v>1376.7666666666664</v>
      </c>
      <c r="G170" s="279">
        <v>1336.4833333333329</v>
      </c>
      <c r="H170" s="279">
        <v>1472.383333333333</v>
      </c>
      <c r="I170" s="279">
        <v>1512.6666666666663</v>
      </c>
      <c r="J170" s="279">
        <v>1540.333333333333</v>
      </c>
      <c r="K170" s="277">
        <v>1485</v>
      </c>
      <c r="L170" s="277">
        <v>1417.05</v>
      </c>
      <c r="M170" s="277">
        <v>10.33306</v>
      </c>
    </row>
    <row r="171" spans="1:13">
      <c r="A171" s="301">
        <v>162</v>
      </c>
      <c r="B171" s="277" t="s">
        <v>491</v>
      </c>
      <c r="C171" s="277">
        <v>876.45</v>
      </c>
      <c r="D171" s="279">
        <v>872.11666666666667</v>
      </c>
      <c r="E171" s="279">
        <v>851.43333333333339</v>
      </c>
      <c r="F171" s="279">
        <v>826.41666666666674</v>
      </c>
      <c r="G171" s="279">
        <v>805.73333333333346</v>
      </c>
      <c r="H171" s="279">
        <v>897.13333333333333</v>
      </c>
      <c r="I171" s="279">
        <v>917.81666666666649</v>
      </c>
      <c r="J171" s="279">
        <v>942.83333333333326</v>
      </c>
      <c r="K171" s="277">
        <v>892.8</v>
      </c>
      <c r="L171" s="277">
        <v>847.1</v>
      </c>
      <c r="M171" s="277">
        <v>11.80838</v>
      </c>
    </row>
    <row r="172" spans="1:13">
      <c r="A172" s="301">
        <v>163</v>
      </c>
      <c r="B172" s="277" t="s">
        <v>162</v>
      </c>
      <c r="C172" s="277">
        <v>91.25</v>
      </c>
      <c r="D172" s="279">
        <v>92.566666666666663</v>
      </c>
      <c r="E172" s="279">
        <v>89.133333333333326</v>
      </c>
      <c r="F172" s="279">
        <v>87.016666666666666</v>
      </c>
      <c r="G172" s="279">
        <v>83.583333333333329</v>
      </c>
      <c r="H172" s="279">
        <v>94.683333333333323</v>
      </c>
      <c r="I172" s="279">
        <v>98.11666666666666</v>
      </c>
      <c r="J172" s="279">
        <v>100.23333333333332</v>
      </c>
      <c r="K172" s="277">
        <v>96</v>
      </c>
      <c r="L172" s="277">
        <v>90.45</v>
      </c>
      <c r="M172" s="277">
        <v>149.08919</v>
      </c>
    </row>
    <row r="173" spans="1:13">
      <c r="A173" s="301">
        <v>164</v>
      </c>
      <c r="B173" s="277" t="s">
        <v>165</v>
      </c>
      <c r="C173" s="277">
        <v>175.4</v>
      </c>
      <c r="D173" s="279">
        <v>176.71666666666667</v>
      </c>
      <c r="E173" s="279">
        <v>172.78333333333333</v>
      </c>
      <c r="F173" s="279">
        <v>170.16666666666666</v>
      </c>
      <c r="G173" s="279">
        <v>166.23333333333332</v>
      </c>
      <c r="H173" s="279">
        <v>179.33333333333334</v>
      </c>
      <c r="I173" s="279">
        <v>183.26666666666668</v>
      </c>
      <c r="J173" s="279">
        <v>185.88333333333335</v>
      </c>
      <c r="K173" s="277">
        <v>180.65</v>
      </c>
      <c r="L173" s="277">
        <v>174.1</v>
      </c>
      <c r="M173" s="277">
        <v>96.361310000000003</v>
      </c>
    </row>
    <row r="174" spans="1:13">
      <c r="A174" s="301">
        <v>165</v>
      </c>
      <c r="B174" s="277" t="s">
        <v>276</v>
      </c>
      <c r="C174" s="277">
        <v>232.55</v>
      </c>
      <c r="D174" s="279">
        <v>233.86666666666667</v>
      </c>
      <c r="E174" s="279">
        <v>228.73333333333335</v>
      </c>
      <c r="F174" s="279">
        <v>224.91666666666669</v>
      </c>
      <c r="G174" s="279">
        <v>219.78333333333336</v>
      </c>
      <c r="H174" s="279">
        <v>237.68333333333334</v>
      </c>
      <c r="I174" s="279">
        <v>242.81666666666666</v>
      </c>
      <c r="J174" s="279">
        <v>246.63333333333333</v>
      </c>
      <c r="K174" s="277">
        <v>239</v>
      </c>
      <c r="L174" s="277">
        <v>230.05</v>
      </c>
      <c r="M174" s="277">
        <v>4.7044199999999998</v>
      </c>
    </row>
    <row r="175" spans="1:13">
      <c r="A175" s="301">
        <v>166</v>
      </c>
      <c r="B175" s="277" t="s">
        <v>277</v>
      </c>
      <c r="C175" s="277">
        <v>10044.9</v>
      </c>
      <c r="D175" s="279">
        <v>10103.300000000001</v>
      </c>
      <c r="E175" s="279">
        <v>9928.6000000000022</v>
      </c>
      <c r="F175" s="279">
        <v>9812.3000000000011</v>
      </c>
      <c r="G175" s="279">
        <v>9637.6000000000022</v>
      </c>
      <c r="H175" s="279">
        <v>10219.600000000002</v>
      </c>
      <c r="I175" s="279">
        <v>10394.300000000003</v>
      </c>
      <c r="J175" s="279">
        <v>10510.600000000002</v>
      </c>
      <c r="K175" s="277">
        <v>10278</v>
      </c>
      <c r="L175" s="277">
        <v>9987</v>
      </c>
      <c r="M175" s="277">
        <v>0.18382000000000001</v>
      </c>
    </row>
    <row r="176" spans="1:13">
      <c r="A176" s="301">
        <v>167</v>
      </c>
      <c r="B176" s="277" t="s">
        <v>164</v>
      </c>
      <c r="C176" s="277">
        <v>32.25</v>
      </c>
      <c r="D176" s="279">
        <v>32.56666666666667</v>
      </c>
      <c r="E176" s="279">
        <v>31.63333333333334</v>
      </c>
      <c r="F176" s="279">
        <v>31.016666666666669</v>
      </c>
      <c r="G176" s="279">
        <v>30.083333333333339</v>
      </c>
      <c r="H176" s="279">
        <v>33.183333333333337</v>
      </c>
      <c r="I176" s="279">
        <v>34.11666666666666</v>
      </c>
      <c r="J176" s="279">
        <v>34.733333333333341</v>
      </c>
      <c r="K176" s="277">
        <v>33.5</v>
      </c>
      <c r="L176" s="277">
        <v>31.95</v>
      </c>
      <c r="M176" s="277">
        <v>272.02906000000002</v>
      </c>
    </row>
    <row r="177" spans="1:13">
      <c r="A177" s="301">
        <v>168</v>
      </c>
      <c r="B177" s="277" t="s">
        <v>278</v>
      </c>
      <c r="C177" s="277">
        <v>367.65</v>
      </c>
      <c r="D177" s="279">
        <v>369.05</v>
      </c>
      <c r="E177" s="279">
        <v>363.6</v>
      </c>
      <c r="F177" s="279">
        <v>359.55</v>
      </c>
      <c r="G177" s="279">
        <v>354.1</v>
      </c>
      <c r="H177" s="279">
        <v>373.1</v>
      </c>
      <c r="I177" s="279">
        <v>378.54999999999995</v>
      </c>
      <c r="J177" s="279">
        <v>382.6</v>
      </c>
      <c r="K177" s="277">
        <v>374.5</v>
      </c>
      <c r="L177" s="277">
        <v>365</v>
      </c>
      <c r="M177" s="277">
        <v>1.2436799999999999</v>
      </c>
    </row>
    <row r="178" spans="1:13">
      <c r="A178" s="301">
        <v>169</v>
      </c>
      <c r="B178" s="277" t="s">
        <v>168</v>
      </c>
      <c r="C178" s="277">
        <v>177.2</v>
      </c>
      <c r="D178" s="279">
        <v>179.51666666666665</v>
      </c>
      <c r="E178" s="279">
        <v>171.6333333333333</v>
      </c>
      <c r="F178" s="279">
        <v>166.06666666666663</v>
      </c>
      <c r="G178" s="279">
        <v>158.18333333333328</v>
      </c>
      <c r="H178" s="279">
        <v>185.08333333333331</v>
      </c>
      <c r="I178" s="279">
        <v>192.96666666666664</v>
      </c>
      <c r="J178" s="279">
        <v>198.53333333333333</v>
      </c>
      <c r="K178" s="277">
        <v>187.4</v>
      </c>
      <c r="L178" s="277">
        <v>173.95</v>
      </c>
      <c r="M178" s="277">
        <v>230.68136000000001</v>
      </c>
    </row>
    <row r="179" spans="1:13">
      <c r="A179" s="301">
        <v>170</v>
      </c>
      <c r="B179" s="277" t="s">
        <v>169</v>
      </c>
      <c r="C179" s="277">
        <v>108</v>
      </c>
      <c r="D179" s="279">
        <v>108.98333333333333</v>
      </c>
      <c r="E179" s="279">
        <v>106.56666666666666</v>
      </c>
      <c r="F179" s="279">
        <v>105.13333333333333</v>
      </c>
      <c r="G179" s="279">
        <v>102.71666666666665</v>
      </c>
      <c r="H179" s="279">
        <v>110.41666666666667</v>
      </c>
      <c r="I179" s="279">
        <v>112.83333333333333</v>
      </c>
      <c r="J179" s="279">
        <v>114.26666666666668</v>
      </c>
      <c r="K179" s="277">
        <v>111.4</v>
      </c>
      <c r="L179" s="277">
        <v>107.55</v>
      </c>
      <c r="M179" s="277">
        <v>78.914730000000006</v>
      </c>
    </row>
    <row r="180" spans="1:13">
      <c r="A180" s="301">
        <v>171</v>
      </c>
      <c r="B180" s="277" t="s">
        <v>279</v>
      </c>
      <c r="C180" s="277">
        <v>460.8</v>
      </c>
      <c r="D180" s="279">
        <v>464.93333333333334</v>
      </c>
      <c r="E180" s="279">
        <v>455.86666666666667</v>
      </c>
      <c r="F180" s="279">
        <v>450.93333333333334</v>
      </c>
      <c r="G180" s="279">
        <v>441.86666666666667</v>
      </c>
      <c r="H180" s="279">
        <v>469.86666666666667</v>
      </c>
      <c r="I180" s="279">
        <v>478.93333333333339</v>
      </c>
      <c r="J180" s="279">
        <v>483.86666666666667</v>
      </c>
      <c r="K180" s="277">
        <v>474</v>
      </c>
      <c r="L180" s="277">
        <v>460</v>
      </c>
      <c r="M180" s="277">
        <v>0.88212999999999997</v>
      </c>
    </row>
    <row r="181" spans="1:13">
      <c r="A181" s="301">
        <v>172</v>
      </c>
      <c r="B181" s="277" t="s">
        <v>170</v>
      </c>
      <c r="C181" s="277">
        <v>2113.8000000000002</v>
      </c>
      <c r="D181" s="279">
        <v>2120.0166666666669</v>
      </c>
      <c r="E181" s="279">
        <v>2083.0333333333338</v>
      </c>
      <c r="F181" s="279">
        <v>2052.2666666666669</v>
      </c>
      <c r="G181" s="279">
        <v>2015.2833333333338</v>
      </c>
      <c r="H181" s="279">
        <v>2150.7833333333338</v>
      </c>
      <c r="I181" s="279">
        <v>2187.7666666666664</v>
      </c>
      <c r="J181" s="279">
        <v>2218.5333333333338</v>
      </c>
      <c r="K181" s="277">
        <v>2157</v>
      </c>
      <c r="L181" s="277">
        <v>2089.25</v>
      </c>
      <c r="M181" s="277">
        <v>153.33759000000001</v>
      </c>
    </row>
    <row r="182" spans="1:13">
      <c r="A182" s="301">
        <v>173</v>
      </c>
      <c r="B182" s="277" t="s">
        <v>3524</v>
      </c>
      <c r="C182" s="277">
        <v>779.8</v>
      </c>
      <c r="D182" s="279">
        <v>777.19999999999993</v>
      </c>
      <c r="E182" s="279">
        <v>755.64999999999986</v>
      </c>
      <c r="F182" s="279">
        <v>731.49999999999989</v>
      </c>
      <c r="G182" s="279">
        <v>709.94999999999982</v>
      </c>
      <c r="H182" s="279">
        <v>801.34999999999991</v>
      </c>
      <c r="I182" s="279">
        <v>822.89999999999986</v>
      </c>
      <c r="J182" s="279">
        <v>847.05</v>
      </c>
      <c r="K182" s="277">
        <v>798.75</v>
      </c>
      <c r="L182" s="277">
        <v>753.05</v>
      </c>
      <c r="M182" s="277">
        <v>22.25759</v>
      </c>
    </row>
    <row r="183" spans="1:13">
      <c r="A183" s="301">
        <v>174</v>
      </c>
      <c r="B183" s="277" t="s">
        <v>280</v>
      </c>
      <c r="C183" s="277">
        <v>839.3</v>
      </c>
      <c r="D183" s="279">
        <v>844.96666666666658</v>
      </c>
      <c r="E183" s="279">
        <v>823.03333333333319</v>
      </c>
      <c r="F183" s="279">
        <v>806.76666666666665</v>
      </c>
      <c r="G183" s="279">
        <v>784.83333333333326</v>
      </c>
      <c r="H183" s="279">
        <v>861.23333333333312</v>
      </c>
      <c r="I183" s="279">
        <v>883.16666666666652</v>
      </c>
      <c r="J183" s="279">
        <v>899.43333333333305</v>
      </c>
      <c r="K183" s="277">
        <v>866.9</v>
      </c>
      <c r="L183" s="277">
        <v>828.7</v>
      </c>
      <c r="M183" s="277">
        <v>18.97747</v>
      </c>
    </row>
    <row r="184" spans="1:13">
      <c r="A184" s="301">
        <v>175</v>
      </c>
      <c r="B184" s="277" t="s">
        <v>175</v>
      </c>
      <c r="C184" s="277">
        <v>4174.6000000000004</v>
      </c>
      <c r="D184" s="279">
        <v>4194.2333333333336</v>
      </c>
      <c r="E184" s="279">
        <v>4115.3666666666668</v>
      </c>
      <c r="F184" s="279">
        <v>4056.1333333333332</v>
      </c>
      <c r="G184" s="279">
        <v>3977.2666666666664</v>
      </c>
      <c r="H184" s="279">
        <v>4253.4666666666672</v>
      </c>
      <c r="I184" s="279">
        <v>4332.3333333333339</v>
      </c>
      <c r="J184" s="279">
        <v>4391.5666666666675</v>
      </c>
      <c r="K184" s="277">
        <v>4273.1000000000004</v>
      </c>
      <c r="L184" s="277">
        <v>4135</v>
      </c>
      <c r="M184" s="277">
        <v>3.2235299999999998</v>
      </c>
    </row>
    <row r="185" spans="1:13">
      <c r="A185" s="301">
        <v>176</v>
      </c>
      <c r="B185" s="277" t="s">
        <v>173</v>
      </c>
      <c r="C185" s="277">
        <v>21458.25</v>
      </c>
      <c r="D185" s="279">
        <v>21453.266666666666</v>
      </c>
      <c r="E185" s="279">
        <v>21206.533333333333</v>
      </c>
      <c r="F185" s="279">
        <v>20954.816666666666</v>
      </c>
      <c r="G185" s="279">
        <v>20708.083333333332</v>
      </c>
      <c r="H185" s="279">
        <v>21704.983333333334</v>
      </c>
      <c r="I185" s="279">
        <v>21951.716666666664</v>
      </c>
      <c r="J185" s="279">
        <v>22203.433333333334</v>
      </c>
      <c r="K185" s="277">
        <v>21700</v>
      </c>
      <c r="L185" s="277">
        <v>21201.55</v>
      </c>
      <c r="M185" s="277">
        <v>0.78902000000000005</v>
      </c>
    </row>
    <row r="186" spans="1:13">
      <c r="A186" s="301">
        <v>177</v>
      </c>
      <c r="B186" s="277" t="s">
        <v>176</v>
      </c>
      <c r="C186" s="277">
        <v>686.35</v>
      </c>
      <c r="D186" s="279">
        <v>697.88333333333333</v>
      </c>
      <c r="E186" s="279">
        <v>665.16666666666663</v>
      </c>
      <c r="F186" s="279">
        <v>643.98333333333335</v>
      </c>
      <c r="G186" s="279">
        <v>611.26666666666665</v>
      </c>
      <c r="H186" s="279">
        <v>719.06666666666661</v>
      </c>
      <c r="I186" s="279">
        <v>751.7833333333333</v>
      </c>
      <c r="J186" s="279">
        <v>772.96666666666658</v>
      </c>
      <c r="K186" s="277">
        <v>730.6</v>
      </c>
      <c r="L186" s="277">
        <v>676.7</v>
      </c>
      <c r="M186" s="277">
        <v>121.33419000000001</v>
      </c>
    </row>
    <row r="187" spans="1:13">
      <c r="A187" s="301">
        <v>178</v>
      </c>
      <c r="B187" s="277" t="s">
        <v>174</v>
      </c>
      <c r="C187" s="277">
        <v>1211.9000000000001</v>
      </c>
      <c r="D187" s="279">
        <v>1217.9333333333334</v>
      </c>
      <c r="E187" s="279">
        <v>1169.8666666666668</v>
      </c>
      <c r="F187" s="279">
        <v>1127.8333333333335</v>
      </c>
      <c r="G187" s="279">
        <v>1079.7666666666669</v>
      </c>
      <c r="H187" s="279">
        <v>1259.9666666666667</v>
      </c>
      <c r="I187" s="279">
        <v>1308.0333333333333</v>
      </c>
      <c r="J187" s="279">
        <v>1350.0666666666666</v>
      </c>
      <c r="K187" s="277">
        <v>1266</v>
      </c>
      <c r="L187" s="277">
        <v>1175.9000000000001</v>
      </c>
      <c r="M187" s="277">
        <v>54.386330000000001</v>
      </c>
    </row>
    <row r="188" spans="1:13">
      <c r="A188" s="301">
        <v>179</v>
      </c>
      <c r="B188" s="277" t="s">
        <v>172</v>
      </c>
      <c r="C188" s="277">
        <v>196.5</v>
      </c>
      <c r="D188" s="279">
        <v>198.36666666666667</v>
      </c>
      <c r="E188" s="279">
        <v>192.73333333333335</v>
      </c>
      <c r="F188" s="279">
        <v>188.96666666666667</v>
      </c>
      <c r="G188" s="279">
        <v>183.33333333333334</v>
      </c>
      <c r="H188" s="279">
        <v>202.13333333333335</v>
      </c>
      <c r="I188" s="279">
        <v>207.76666666666668</v>
      </c>
      <c r="J188" s="279">
        <v>211.53333333333336</v>
      </c>
      <c r="K188" s="277">
        <v>204</v>
      </c>
      <c r="L188" s="277">
        <v>194.6</v>
      </c>
      <c r="M188" s="277">
        <v>561.76116999999999</v>
      </c>
    </row>
    <row r="189" spans="1:13">
      <c r="A189" s="301">
        <v>180</v>
      </c>
      <c r="B189" s="277" t="s">
        <v>171</v>
      </c>
      <c r="C189" s="277">
        <v>38.85</v>
      </c>
      <c r="D189" s="279">
        <v>38.916666666666664</v>
      </c>
      <c r="E189" s="279">
        <v>38.283333333333331</v>
      </c>
      <c r="F189" s="279">
        <v>37.716666666666669</v>
      </c>
      <c r="G189" s="279">
        <v>37.083333333333336</v>
      </c>
      <c r="H189" s="279">
        <v>39.483333333333327</v>
      </c>
      <c r="I189" s="279">
        <v>40.116666666666667</v>
      </c>
      <c r="J189" s="279">
        <v>40.683333333333323</v>
      </c>
      <c r="K189" s="277">
        <v>39.549999999999997</v>
      </c>
      <c r="L189" s="277">
        <v>38.35</v>
      </c>
      <c r="M189" s="277">
        <v>202.31599</v>
      </c>
    </row>
    <row r="190" spans="1:13">
      <c r="A190" s="301">
        <v>181</v>
      </c>
      <c r="B190" s="277" t="s">
        <v>178</v>
      </c>
      <c r="C190" s="277">
        <v>531.35</v>
      </c>
      <c r="D190" s="279">
        <v>529.7833333333333</v>
      </c>
      <c r="E190" s="279">
        <v>523.56666666666661</v>
      </c>
      <c r="F190" s="279">
        <v>515.7833333333333</v>
      </c>
      <c r="G190" s="279">
        <v>509.56666666666661</v>
      </c>
      <c r="H190" s="279">
        <v>537.56666666666661</v>
      </c>
      <c r="I190" s="279">
        <v>543.7833333333333</v>
      </c>
      <c r="J190" s="279">
        <v>551.56666666666661</v>
      </c>
      <c r="K190" s="277">
        <v>536</v>
      </c>
      <c r="L190" s="277">
        <v>522</v>
      </c>
      <c r="M190" s="277">
        <v>117.87371</v>
      </c>
    </row>
    <row r="191" spans="1:13">
      <c r="A191" s="301">
        <v>182</v>
      </c>
      <c r="B191" s="277" t="s">
        <v>179</v>
      </c>
      <c r="C191" s="277">
        <v>400.15</v>
      </c>
      <c r="D191" s="279">
        <v>402.4666666666667</v>
      </c>
      <c r="E191" s="279">
        <v>392.93333333333339</v>
      </c>
      <c r="F191" s="279">
        <v>385.7166666666667</v>
      </c>
      <c r="G191" s="279">
        <v>376.18333333333339</v>
      </c>
      <c r="H191" s="279">
        <v>409.68333333333339</v>
      </c>
      <c r="I191" s="279">
        <v>419.2166666666667</v>
      </c>
      <c r="J191" s="279">
        <v>426.43333333333339</v>
      </c>
      <c r="K191" s="277">
        <v>412</v>
      </c>
      <c r="L191" s="277">
        <v>395.25</v>
      </c>
      <c r="M191" s="277">
        <v>24.02412</v>
      </c>
    </row>
    <row r="192" spans="1:13">
      <c r="A192" s="301">
        <v>183</v>
      </c>
      <c r="B192" s="277" t="s">
        <v>282</v>
      </c>
      <c r="C192" s="277">
        <v>496.7</v>
      </c>
      <c r="D192" s="279">
        <v>493.91666666666669</v>
      </c>
      <c r="E192" s="279">
        <v>485.83333333333337</v>
      </c>
      <c r="F192" s="279">
        <v>474.9666666666667</v>
      </c>
      <c r="G192" s="279">
        <v>466.88333333333338</v>
      </c>
      <c r="H192" s="279">
        <v>504.78333333333336</v>
      </c>
      <c r="I192" s="279">
        <v>512.86666666666679</v>
      </c>
      <c r="J192" s="279">
        <v>523.73333333333335</v>
      </c>
      <c r="K192" s="277">
        <v>502</v>
      </c>
      <c r="L192" s="277">
        <v>483.05</v>
      </c>
      <c r="M192" s="277">
        <v>5.9018300000000004</v>
      </c>
    </row>
    <row r="193" spans="1:13">
      <c r="A193" s="301">
        <v>184</v>
      </c>
      <c r="B193" s="277" t="s">
        <v>192</v>
      </c>
      <c r="C193" s="277">
        <v>418.1</v>
      </c>
      <c r="D193" s="279">
        <v>422.7</v>
      </c>
      <c r="E193" s="279">
        <v>411</v>
      </c>
      <c r="F193" s="279">
        <v>403.90000000000003</v>
      </c>
      <c r="G193" s="279">
        <v>392.20000000000005</v>
      </c>
      <c r="H193" s="279">
        <v>429.79999999999995</v>
      </c>
      <c r="I193" s="279">
        <v>441.49999999999989</v>
      </c>
      <c r="J193" s="279">
        <v>448.59999999999991</v>
      </c>
      <c r="K193" s="277">
        <v>434.4</v>
      </c>
      <c r="L193" s="277">
        <v>415.6</v>
      </c>
      <c r="M193" s="277">
        <v>26.732559999999999</v>
      </c>
    </row>
    <row r="194" spans="1:13">
      <c r="A194" s="301">
        <v>185</v>
      </c>
      <c r="B194" s="277" t="s">
        <v>187</v>
      </c>
      <c r="C194" s="277">
        <v>2242.15</v>
      </c>
      <c r="D194" s="279">
        <v>2252.1833333333338</v>
      </c>
      <c r="E194" s="279">
        <v>2223.0666666666675</v>
      </c>
      <c r="F194" s="279">
        <v>2203.9833333333336</v>
      </c>
      <c r="G194" s="279">
        <v>2174.8666666666672</v>
      </c>
      <c r="H194" s="279">
        <v>2271.2666666666678</v>
      </c>
      <c r="I194" s="279">
        <v>2300.3833333333337</v>
      </c>
      <c r="J194" s="279">
        <v>2319.4666666666681</v>
      </c>
      <c r="K194" s="277">
        <v>2281.3000000000002</v>
      </c>
      <c r="L194" s="277">
        <v>2233.1</v>
      </c>
      <c r="M194" s="277">
        <v>22.704049999999999</v>
      </c>
    </row>
    <row r="195" spans="1:13">
      <c r="A195" s="301">
        <v>186</v>
      </c>
      <c r="B195" s="277" t="s">
        <v>3465</v>
      </c>
      <c r="C195" s="277">
        <v>537.5</v>
      </c>
      <c r="D195" s="279">
        <v>537.51666666666665</v>
      </c>
      <c r="E195" s="279">
        <v>530.5333333333333</v>
      </c>
      <c r="F195" s="279">
        <v>523.56666666666661</v>
      </c>
      <c r="G195" s="279">
        <v>516.58333333333326</v>
      </c>
      <c r="H195" s="279">
        <v>544.48333333333335</v>
      </c>
      <c r="I195" s="279">
        <v>551.4666666666667</v>
      </c>
      <c r="J195" s="279">
        <v>558.43333333333339</v>
      </c>
      <c r="K195" s="277">
        <v>544.5</v>
      </c>
      <c r="L195" s="277">
        <v>530.54999999999995</v>
      </c>
      <c r="M195" s="277">
        <v>59.220269999999999</v>
      </c>
    </row>
    <row r="196" spans="1:13">
      <c r="A196" s="301">
        <v>187</v>
      </c>
      <c r="B196" s="277" t="s">
        <v>183</v>
      </c>
      <c r="C196" s="277">
        <v>124.6</v>
      </c>
      <c r="D196" s="279">
        <v>126.98333333333333</v>
      </c>
      <c r="E196" s="279">
        <v>121.31666666666666</v>
      </c>
      <c r="F196" s="279">
        <v>118.03333333333333</v>
      </c>
      <c r="G196" s="279">
        <v>112.36666666666666</v>
      </c>
      <c r="H196" s="279">
        <v>130.26666666666665</v>
      </c>
      <c r="I196" s="279">
        <v>135.93333333333334</v>
      </c>
      <c r="J196" s="279">
        <v>139.21666666666667</v>
      </c>
      <c r="K196" s="277">
        <v>132.65</v>
      </c>
      <c r="L196" s="277">
        <v>123.7</v>
      </c>
      <c r="M196" s="277">
        <v>750.34601999999995</v>
      </c>
    </row>
    <row r="197" spans="1:13">
      <c r="A197" s="301">
        <v>188</v>
      </c>
      <c r="B197" s="268" t="s">
        <v>185</v>
      </c>
      <c r="C197" s="268">
        <v>54.95</v>
      </c>
      <c r="D197" s="308">
        <v>55.550000000000004</v>
      </c>
      <c r="E197" s="308">
        <v>53.900000000000006</v>
      </c>
      <c r="F197" s="308">
        <v>52.85</v>
      </c>
      <c r="G197" s="308">
        <v>51.2</v>
      </c>
      <c r="H197" s="308">
        <v>56.600000000000009</v>
      </c>
      <c r="I197" s="308">
        <v>58.25</v>
      </c>
      <c r="J197" s="308">
        <v>59.300000000000011</v>
      </c>
      <c r="K197" s="268">
        <v>57.2</v>
      </c>
      <c r="L197" s="268">
        <v>54.5</v>
      </c>
      <c r="M197" s="268">
        <v>396.62265000000002</v>
      </c>
    </row>
    <row r="198" spans="1:13">
      <c r="A198" s="301">
        <v>189</v>
      </c>
      <c r="B198" s="268" t="s">
        <v>186</v>
      </c>
      <c r="C198" s="268">
        <v>418.5</v>
      </c>
      <c r="D198" s="308">
        <v>419.51666666666671</v>
      </c>
      <c r="E198" s="308">
        <v>408.08333333333343</v>
      </c>
      <c r="F198" s="308">
        <v>397.66666666666674</v>
      </c>
      <c r="G198" s="308">
        <v>386.23333333333346</v>
      </c>
      <c r="H198" s="308">
        <v>429.93333333333339</v>
      </c>
      <c r="I198" s="308">
        <v>441.36666666666667</v>
      </c>
      <c r="J198" s="308">
        <v>451.78333333333336</v>
      </c>
      <c r="K198" s="268">
        <v>430.95</v>
      </c>
      <c r="L198" s="268">
        <v>409.1</v>
      </c>
      <c r="M198" s="268">
        <v>477.42372</v>
      </c>
    </row>
    <row r="199" spans="1:13">
      <c r="A199" s="301">
        <v>190</v>
      </c>
      <c r="B199" s="268" t="s">
        <v>188</v>
      </c>
      <c r="C199" s="268">
        <v>695.9</v>
      </c>
      <c r="D199" s="308">
        <v>699.63333333333333</v>
      </c>
      <c r="E199" s="308">
        <v>688.26666666666665</v>
      </c>
      <c r="F199" s="308">
        <v>680.63333333333333</v>
      </c>
      <c r="G199" s="308">
        <v>669.26666666666665</v>
      </c>
      <c r="H199" s="308">
        <v>707.26666666666665</v>
      </c>
      <c r="I199" s="308">
        <v>718.63333333333321</v>
      </c>
      <c r="J199" s="308">
        <v>726.26666666666665</v>
      </c>
      <c r="K199" s="268">
        <v>711</v>
      </c>
      <c r="L199" s="268">
        <v>692</v>
      </c>
      <c r="M199" s="268">
        <v>64.766000000000005</v>
      </c>
    </row>
    <row r="200" spans="1:13">
      <c r="A200" s="301">
        <v>191</v>
      </c>
      <c r="B200" s="268" t="s">
        <v>167</v>
      </c>
      <c r="C200" s="268">
        <v>678.45</v>
      </c>
      <c r="D200" s="308">
        <v>690.6</v>
      </c>
      <c r="E200" s="308">
        <v>662.30000000000007</v>
      </c>
      <c r="F200" s="308">
        <v>646.15000000000009</v>
      </c>
      <c r="G200" s="308">
        <v>617.85000000000014</v>
      </c>
      <c r="H200" s="308">
        <v>706.75</v>
      </c>
      <c r="I200" s="308">
        <v>735.05</v>
      </c>
      <c r="J200" s="308">
        <v>751.19999999999993</v>
      </c>
      <c r="K200" s="268">
        <v>718.9</v>
      </c>
      <c r="L200" s="268">
        <v>674.45</v>
      </c>
      <c r="M200" s="268">
        <v>34.736379999999997</v>
      </c>
    </row>
    <row r="201" spans="1:13">
      <c r="A201" s="301">
        <v>192</v>
      </c>
      <c r="B201" s="268" t="s">
        <v>189</v>
      </c>
      <c r="C201" s="268">
        <v>1104.1500000000001</v>
      </c>
      <c r="D201" s="308">
        <v>1104.3999999999999</v>
      </c>
      <c r="E201" s="308">
        <v>1089.7999999999997</v>
      </c>
      <c r="F201" s="308">
        <v>1075.4499999999998</v>
      </c>
      <c r="G201" s="308">
        <v>1060.8499999999997</v>
      </c>
      <c r="H201" s="308">
        <v>1118.7499999999998</v>
      </c>
      <c r="I201" s="308">
        <v>1133.3499999999997</v>
      </c>
      <c r="J201" s="308">
        <v>1147.6999999999998</v>
      </c>
      <c r="K201" s="268">
        <v>1119</v>
      </c>
      <c r="L201" s="268">
        <v>1090.05</v>
      </c>
      <c r="M201" s="268">
        <v>41.492260000000002</v>
      </c>
    </row>
    <row r="202" spans="1:13">
      <c r="A202" s="301">
        <v>193</v>
      </c>
      <c r="B202" s="268" t="s">
        <v>190</v>
      </c>
      <c r="C202" s="268">
        <v>2838.95</v>
      </c>
      <c r="D202" s="308">
        <v>2838.4833333333336</v>
      </c>
      <c r="E202" s="308">
        <v>2790.4666666666672</v>
      </c>
      <c r="F202" s="308">
        <v>2741.9833333333336</v>
      </c>
      <c r="G202" s="308">
        <v>2693.9666666666672</v>
      </c>
      <c r="H202" s="308">
        <v>2886.9666666666672</v>
      </c>
      <c r="I202" s="308">
        <v>2934.9833333333336</v>
      </c>
      <c r="J202" s="308">
        <v>2983.4666666666672</v>
      </c>
      <c r="K202" s="268">
        <v>2886.5</v>
      </c>
      <c r="L202" s="268">
        <v>2790</v>
      </c>
      <c r="M202" s="268">
        <v>8.3509700000000002</v>
      </c>
    </row>
    <row r="203" spans="1:13">
      <c r="A203" s="301">
        <v>194</v>
      </c>
      <c r="B203" s="268" t="s">
        <v>191</v>
      </c>
      <c r="C203" s="268">
        <v>342.85</v>
      </c>
      <c r="D203" s="308">
        <v>343.01666666666665</v>
      </c>
      <c r="E203" s="308">
        <v>340.58333333333331</v>
      </c>
      <c r="F203" s="308">
        <v>338.31666666666666</v>
      </c>
      <c r="G203" s="308">
        <v>335.88333333333333</v>
      </c>
      <c r="H203" s="308">
        <v>345.2833333333333</v>
      </c>
      <c r="I203" s="308">
        <v>347.7166666666667</v>
      </c>
      <c r="J203" s="308">
        <v>349.98333333333329</v>
      </c>
      <c r="K203" s="268">
        <v>345.45</v>
      </c>
      <c r="L203" s="268">
        <v>340.75</v>
      </c>
      <c r="M203" s="268">
        <v>9.9488599999999998</v>
      </c>
    </row>
    <row r="204" spans="1:13">
      <c r="A204" s="301">
        <v>195</v>
      </c>
      <c r="B204" s="268" t="s">
        <v>550</v>
      </c>
      <c r="C204" s="268">
        <v>566.04999999999995</v>
      </c>
      <c r="D204" s="308">
        <v>569.7833333333333</v>
      </c>
      <c r="E204" s="308">
        <v>551.56666666666661</v>
      </c>
      <c r="F204" s="308">
        <v>537.08333333333326</v>
      </c>
      <c r="G204" s="308">
        <v>518.86666666666656</v>
      </c>
      <c r="H204" s="308">
        <v>584.26666666666665</v>
      </c>
      <c r="I204" s="308">
        <v>602.48333333333335</v>
      </c>
      <c r="J204" s="308">
        <v>616.9666666666667</v>
      </c>
      <c r="K204" s="268">
        <v>588</v>
      </c>
      <c r="L204" s="268">
        <v>555.29999999999995</v>
      </c>
      <c r="M204" s="268">
        <v>3.4986600000000001</v>
      </c>
    </row>
    <row r="205" spans="1:13">
      <c r="A205" s="301">
        <v>196</v>
      </c>
      <c r="B205" s="268" t="s">
        <v>197</v>
      </c>
      <c r="C205" s="268">
        <v>485.65</v>
      </c>
      <c r="D205" s="308">
        <v>487.8</v>
      </c>
      <c r="E205" s="308">
        <v>478.70000000000005</v>
      </c>
      <c r="F205" s="308">
        <v>471.75000000000006</v>
      </c>
      <c r="G205" s="308">
        <v>462.65000000000009</v>
      </c>
      <c r="H205" s="308">
        <v>494.75</v>
      </c>
      <c r="I205" s="308">
        <v>503.85</v>
      </c>
      <c r="J205" s="308">
        <v>510.79999999999995</v>
      </c>
      <c r="K205" s="268">
        <v>496.9</v>
      </c>
      <c r="L205" s="268">
        <v>480.85</v>
      </c>
      <c r="M205" s="268">
        <v>24.31513</v>
      </c>
    </row>
    <row r="206" spans="1:13">
      <c r="A206" s="301">
        <v>197</v>
      </c>
      <c r="B206" s="268" t="s">
        <v>195</v>
      </c>
      <c r="C206" s="268">
        <v>4010.1</v>
      </c>
      <c r="D206" s="308">
        <v>4022.1166666666668</v>
      </c>
      <c r="E206" s="308">
        <v>3953.3333333333335</v>
      </c>
      <c r="F206" s="308">
        <v>3896.5666666666666</v>
      </c>
      <c r="G206" s="308">
        <v>3827.7833333333333</v>
      </c>
      <c r="H206" s="308">
        <v>4078.8833333333337</v>
      </c>
      <c r="I206" s="308">
        <v>4147.6666666666661</v>
      </c>
      <c r="J206" s="308">
        <v>4204.4333333333343</v>
      </c>
      <c r="K206" s="268">
        <v>4090.9</v>
      </c>
      <c r="L206" s="268">
        <v>3965.35</v>
      </c>
      <c r="M206" s="268">
        <v>6.61653</v>
      </c>
    </row>
    <row r="207" spans="1:13">
      <c r="A207" s="301">
        <v>198</v>
      </c>
      <c r="B207" s="268" t="s">
        <v>196</v>
      </c>
      <c r="C207" s="268">
        <v>29.5</v>
      </c>
      <c r="D207" s="308">
        <v>29.733333333333334</v>
      </c>
      <c r="E207" s="308">
        <v>29.06666666666667</v>
      </c>
      <c r="F207" s="308">
        <v>28.633333333333336</v>
      </c>
      <c r="G207" s="308">
        <v>27.966666666666672</v>
      </c>
      <c r="H207" s="308">
        <v>30.166666666666668</v>
      </c>
      <c r="I207" s="308">
        <v>30.833333333333332</v>
      </c>
      <c r="J207" s="308">
        <v>31.266666666666666</v>
      </c>
      <c r="K207" s="268">
        <v>30.4</v>
      </c>
      <c r="L207" s="268">
        <v>29.3</v>
      </c>
      <c r="M207" s="268">
        <v>33.427979999999998</v>
      </c>
    </row>
    <row r="208" spans="1:13">
      <c r="A208" s="301">
        <v>199</v>
      </c>
      <c r="B208" s="268" t="s">
        <v>193</v>
      </c>
      <c r="C208" s="268">
        <v>963.6</v>
      </c>
      <c r="D208" s="308">
        <v>974.5</v>
      </c>
      <c r="E208" s="308">
        <v>945.1</v>
      </c>
      <c r="F208" s="308">
        <v>926.6</v>
      </c>
      <c r="G208" s="308">
        <v>897.2</v>
      </c>
      <c r="H208" s="308">
        <v>993</v>
      </c>
      <c r="I208" s="308">
        <v>1022.4000000000001</v>
      </c>
      <c r="J208" s="308">
        <v>1040.9000000000001</v>
      </c>
      <c r="K208" s="268">
        <v>1003.9</v>
      </c>
      <c r="L208" s="268">
        <v>956</v>
      </c>
      <c r="M208" s="268">
        <v>10.59943</v>
      </c>
    </row>
    <row r="209" spans="1:13">
      <c r="A209" s="301">
        <v>200</v>
      </c>
      <c r="B209" s="268" t="s">
        <v>143</v>
      </c>
      <c r="C209" s="268">
        <v>584.15</v>
      </c>
      <c r="D209" s="308">
        <v>589.9</v>
      </c>
      <c r="E209" s="308">
        <v>575.25</v>
      </c>
      <c r="F209" s="308">
        <v>566.35</v>
      </c>
      <c r="G209" s="308">
        <v>551.70000000000005</v>
      </c>
      <c r="H209" s="308">
        <v>598.79999999999995</v>
      </c>
      <c r="I209" s="308">
        <v>613.44999999999982</v>
      </c>
      <c r="J209" s="308">
        <v>622.34999999999991</v>
      </c>
      <c r="K209" s="268">
        <v>604.54999999999995</v>
      </c>
      <c r="L209" s="268">
        <v>581</v>
      </c>
      <c r="M209" s="268">
        <v>22.109290000000001</v>
      </c>
    </row>
    <row r="210" spans="1:13">
      <c r="A210" s="301">
        <v>201</v>
      </c>
      <c r="B210" s="268" t="s">
        <v>284</v>
      </c>
      <c r="C210" s="268">
        <v>159.85</v>
      </c>
      <c r="D210" s="308">
        <v>160.61666666666667</v>
      </c>
      <c r="E210" s="308">
        <v>158.83333333333334</v>
      </c>
      <c r="F210" s="308">
        <v>157.81666666666666</v>
      </c>
      <c r="G210" s="308">
        <v>156.03333333333333</v>
      </c>
      <c r="H210" s="308">
        <v>161.63333333333335</v>
      </c>
      <c r="I210" s="308">
        <v>163.41666666666666</v>
      </c>
      <c r="J210" s="308">
        <v>164.43333333333337</v>
      </c>
      <c r="K210" s="268">
        <v>162.4</v>
      </c>
      <c r="L210" s="268">
        <v>159.6</v>
      </c>
      <c r="M210" s="268">
        <v>9.7025900000000007</v>
      </c>
    </row>
    <row r="211" spans="1:13">
      <c r="A211" s="301">
        <v>202</v>
      </c>
      <c r="B211" s="268" t="s">
        <v>563</v>
      </c>
      <c r="C211" s="268">
        <v>765.5</v>
      </c>
      <c r="D211" s="308">
        <v>771.81666666666661</v>
      </c>
      <c r="E211" s="308">
        <v>753.68333333333317</v>
      </c>
      <c r="F211" s="308">
        <v>741.86666666666656</v>
      </c>
      <c r="G211" s="308">
        <v>723.73333333333312</v>
      </c>
      <c r="H211" s="308">
        <v>783.63333333333321</v>
      </c>
      <c r="I211" s="308">
        <v>801.76666666666665</v>
      </c>
      <c r="J211" s="308">
        <v>813.58333333333326</v>
      </c>
      <c r="K211" s="268">
        <v>789.95</v>
      </c>
      <c r="L211" s="268">
        <v>760</v>
      </c>
      <c r="M211" s="268">
        <v>1.49746</v>
      </c>
    </row>
    <row r="212" spans="1:13">
      <c r="A212" s="301">
        <v>203</v>
      </c>
      <c r="B212" s="268" t="s">
        <v>120</v>
      </c>
      <c r="C212" s="268">
        <v>8.9499999999999993</v>
      </c>
      <c r="D212" s="308">
        <v>8.9999999999999982</v>
      </c>
      <c r="E212" s="308">
        <v>8.6499999999999968</v>
      </c>
      <c r="F212" s="308">
        <v>8.3499999999999979</v>
      </c>
      <c r="G212" s="308">
        <v>7.9999999999999964</v>
      </c>
      <c r="H212" s="308">
        <v>9.2999999999999972</v>
      </c>
      <c r="I212" s="308">
        <v>9.6499999999999986</v>
      </c>
      <c r="J212" s="308">
        <v>9.9499999999999975</v>
      </c>
      <c r="K212" s="268">
        <v>9.35</v>
      </c>
      <c r="L212" s="268">
        <v>8.6999999999999993</v>
      </c>
      <c r="M212" s="268">
        <v>3325.6594399999999</v>
      </c>
    </row>
    <row r="213" spans="1:13">
      <c r="A213" s="301">
        <v>204</v>
      </c>
      <c r="B213" s="268" t="s">
        <v>199</v>
      </c>
      <c r="C213" s="268">
        <v>615.45000000000005</v>
      </c>
      <c r="D213" s="308">
        <v>616.98333333333335</v>
      </c>
      <c r="E213" s="308">
        <v>602.01666666666665</v>
      </c>
      <c r="F213" s="308">
        <v>588.58333333333326</v>
      </c>
      <c r="G213" s="308">
        <v>573.61666666666656</v>
      </c>
      <c r="H213" s="308">
        <v>630.41666666666674</v>
      </c>
      <c r="I213" s="308">
        <v>645.38333333333344</v>
      </c>
      <c r="J213" s="308">
        <v>658.81666666666683</v>
      </c>
      <c r="K213" s="268">
        <v>631.95000000000005</v>
      </c>
      <c r="L213" s="268">
        <v>603.54999999999995</v>
      </c>
      <c r="M213" s="268">
        <v>69.522570000000002</v>
      </c>
    </row>
    <row r="214" spans="1:13">
      <c r="A214" s="301">
        <v>205</v>
      </c>
      <c r="B214" s="268" t="s">
        <v>569</v>
      </c>
      <c r="C214" s="268">
        <v>2020.85</v>
      </c>
      <c r="D214" s="308">
        <v>2022.2666666666664</v>
      </c>
      <c r="E214" s="308">
        <v>1993.583333333333</v>
      </c>
      <c r="F214" s="308">
        <v>1966.3166666666666</v>
      </c>
      <c r="G214" s="308">
        <v>1937.6333333333332</v>
      </c>
      <c r="H214" s="308">
        <v>2049.5333333333328</v>
      </c>
      <c r="I214" s="308">
        <v>2078.2166666666662</v>
      </c>
      <c r="J214" s="308">
        <v>2105.4833333333327</v>
      </c>
      <c r="K214" s="268">
        <v>2050.9499999999998</v>
      </c>
      <c r="L214" s="268">
        <v>1995</v>
      </c>
      <c r="M214" s="268">
        <v>0.73926000000000003</v>
      </c>
    </row>
    <row r="215" spans="1:13">
      <c r="A215" s="301">
        <v>206</v>
      </c>
      <c r="B215" s="268" t="s">
        <v>200</v>
      </c>
      <c r="C215" s="308">
        <v>276.5</v>
      </c>
      <c r="D215" s="308">
        <v>277.71666666666664</v>
      </c>
      <c r="E215" s="308">
        <v>274.68333333333328</v>
      </c>
      <c r="F215" s="308">
        <v>272.86666666666662</v>
      </c>
      <c r="G215" s="308">
        <v>269.83333333333326</v>
      </c>
      <c r="H215" s="308">
        <v>279.5333333333333</v>
      </c>
      <c r="I215" s="308">
        <v>282.56666666666672</v>
      </c>
      <c r="J215" s="308">
        <v>284.38333333333333</v>
      </c>
      <c r="K215" s="308">
        <v>280.75</v>
      </c>
      <c r="L215" s="308">
        <v>275.89999999999998</v>
      </c>
      <c r="M215" s="308">
        <v>65.817189999999997</v>
      </c>
    </row>
    <row r="216" spans="1:13">
      <c r="A216" s="301">
        <v>207</v>
      </c>
      <c r="B216" s="268" t="s">
        <v>202</v>
      </c>
      <c r="C216" s="308">
        <v>161.19999999999999</v>
      </c>
      <c r="D216" s="308">
        <v>162.29999999999998</v>
      </c>
      <c r="E216" s="308">
        <v>157.09999999999997</v>
      </c>
      <c r="F216" s="308">
        <v>152.99999999999997</v>
      </c>
      <c r="G216" s="308">
        <v>147.79999999999995</v>
      </c>
      <c r="H216" s="308">
        <v>166.39999999999998</v>
      </c>
      <c r="I216" s="308">
        <v>171.59999999999997</v>
      </c>
      <c r="J216" s="308">
        <v>175.7</v>
      </c>
      <c r="K216" s="308">
        <v>167.5</v>
      </c>
      <c r="L216" s="308">
        <v>158.19999999999999</v>
      </c>
      <c r="M216" s="308">
        <v>373.89105999999998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1"/>
      <c r="B1" s="55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44060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48" t="s">
        <v>16</v>
      </c>
      <c r="B9" s="549" t="s">
        <v>18</v>
      </c>
      <c r="C9" s="547" t="s">
        <v>19</v>
      </c>
      <c r="D9" s="547" t="s">
        <v>20</v>
      </c>
      <c r="E9" s="547" t="s">
        <v>21</v>
      </c>
      <c r="F9" s="547"/>
      <c r="G9" s="547"/>
      <c r="H9" s="547" t="s">
        <v>22</v>
      </c>
      <c r="I9" s="547"/>
      <c r="J9" s="547"/>
      <c r="K9" s="274"/>
      <c r="L9" s="281"/>
      <c r="M9" s="282"/>
    </row>
    <row r="10" spans="1:15" ht="42.75" customHeight="1">
      <c r="A10" s="543"/>
      <c r="B10" s="545"/>
      <c r="C10" s="550" t="s">
        <v>23</v>
      </c>
      <c r="D10" s="55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20903.650000000001</v>
      </c>
      <c r="D11" s="279">
        <v>21001.200000000001</v>
      </c>
      <c r="E11" s="279">
        <v>20702.45</v>
      </c>
      <c r="F11" s="279">
        <v>20501.25</v>
      </c>
      <c r="G11" s="279">
        <v>20202.5</v>
      </c>
      <c r="H11" s="279">
        <v>21202.400000000001</v>
      </c>
      <c r="I11" s="279">
        <v>21501.15</v>
      </c>
      <c r="J11" s="279">
        <v>21702.350000000002</v>
      </c>
      <c r="K11" s="277">
        <v>21299.95</v>
      </c>
      <c r="L11" s="277">
        <v>20800</v>
      </c>
      <c r="M11" s="277">
        <v>8.5669999999999996E-2</v>
      </c>
    </row>
    <row r="12" spans="1:15" ht="12" customHeight="1">
      <c r="A12" s="268">
        <v>2</v>
      </c>
      <c r="B12" s="277" t="s">
        <v>803</v>
      </c>
      <c r="C12" s="278">
        <v>1008.35</v>
      </c>
      <c r="D12" s="279">
        <v>1008.4499999999999</v>
      </c>
      <c r="E12" s="279">
        <v>987.89999999999986</v>
      </c>
      <c r="F12" s="279">
        <v>967.44999999999993</v>
      </c>
      <c r="G12" s="279">
        <v>946.89999999999986</v>
      </c>
      <c r="H12" s="279">
        <v>1028.8999999999999</v>
      </c>
      <c r="I12" s="279">
        <v>1049.4499999999998</v>
      </c>
      <c r="J12" s="279">
        <v>1069.8999999999999</v>
      </c>
      <c r="K12" s="277">
        <v>1029</v>
      </c>
      <c r="L12" s="277">
        <v>988</v>
      </c>
      <c r="M12" s="277">
        <v>6.0525799999999998</v>
      </c>
    </row>
    <row r="13" spans="1:15" ht="12" customHeight="1">
      <c r="A13" s="268">
        <v>3</v>
      </c>
      <c r="B13" s="277" t="s">
        <v>294</v>
      </c>
      <c r="C13" s="278">
        <v>1396.35</v>
      </c>
      <c r="D13" s="279">
        <v>1407.95</v>
      </c>
      <c r="E13" s="279">
        <v>1376.4</v>
      </c>
      <c r="F13" s="279">
        <v>1356.45</v>
      </c>
      <c r="G13" s="279">
        <v>1324.9</v>
      </c>
      <c r="H13" s="279">
        <v>1427.9</v>
      </c>
      <c r="I13" s="279">
        <v>1459.4499999999998</v>
      </c>
      <c r="J13" s="279">
        <v>1479.4</v>
      </c>
      <c r="K13" s="277">
        <v>1439.5</v>
      </c>
      <c r="L13" s="277">
        <v>1388</v>
      </c>
      <c r="M13" s="277">
        <v>0.15337999999999999</v>
      </c>
    </row>
    <row r="14" spans="1:15" ht="12" customHeight="1">
      <c r="A14" s="268">
        <v>4</v>
      </c>
      <c r="B14" s="277" t="s">
        <v>3120</v>
      </c>
      <c r="C14" s="278">
        <v>949.4</v>
      </c>
      <c r="D14" s="279">
        <v>947.31666666666661</v>
      </c>
      <c r="E14" s="279">
        <v>935.63333333333321</v>
      </c>
      <c r="F14" s="279">
        <v>921.86666666666656</v>
      </c>
      <c r="G14" s="279">
        <v>910.18333333333317</v>
      </c>
      <c r="H14" s="279">
        <v>961.08333333333326</v>
      </c>
      <c r="I14" s="279">
        <v>972.76666666666665</v>
      </c>
      <c r="J14" s="279">
        <v>986.5333333333333</v>
      </c>
      <c r="K14" s="277">
        <v>959</v>
      </c>
      <c r="L14" s="277">
        <v>933.55</v>
      </c>
      <c r="M14" s="277">
        <v>3.7086600000000001</v>
      </c>
    </row>
    <row r="15" spans="1:15" ht="12" customHeight="1">
      <c r="A15" s="268">
        <v>5</v>
      </c>
      <c r="B15" s="277" t="s">
        <v>295</v>
      </c>
      <c r="C15" s="278">
        <v>16468.900000000001</v>
      </c>
      <c r="D15" s="279">
        <v>16492.116666666669</v>
      </c>
      <c r="E15" s="279">
        <v>16234.233333333337</v>
      </c>
      <c r="F15" s="279">
        <v>15999.566666666669</v>
      </c>
      <c r="G15" s="279">
        <v>15741.683333333338</v>
      </c>
      <c r="H15" s="279">
        <v>16726.783333333336</v>
      </c>
      <c r="I15" s="279">
        <v>16984.666666666668</v>
      </c>
      <c r="J15" s="279">
        <v>17219.333333333336</v>
      </c>
      <c r="K15" s="277">
        <v>16750</v>
      </c>
      <c r="L15" s="277">
        <v>16257.45</v>
      </c>
      <c r="M15" s="277">
        <v>9.7650000000000001E-2</v>
      </c>
    </row>
    <row r="16" spans="1:15" ht="12" customHeight="1">
      <c r="A16" s="268">
        <v>6</v>
      </c>
      <c r="B16" s="277" t="s">
        <v>227</v>
      </c>
      <c r="C16" s="278">
        <v>58.6</v>
      </c>
      <c r="D16" s="279">
        <v>59.333333333333336</v>
      </c>
      <c r="E16" s="279">
        <v>57.516666666666673</v>
      </c>
      <c r="F16" s="279">
        <v>56.433333333333337</v>
      </c>
      <c r="G16" s="279">
        <v>54.616666666666674</v>
      </c>
      <c r="H16" s="279">
        <v>60.416666666666671</v>
      </c>
      <c r="I16" s="279">
        <v>62.233333333333334</v>
      </c>
      <c r="J16" s="279">
        <v>63.31666666666667</v>
      </c>
      <c r="K16" s="277">
        <v>61.15</v>
      </c>
      <c r="L16" s="277">
        <v>58.25</v>
      </c>
      <c r="M16" s="277">
        <v>19.765709999999999</v>
      </c>
    </row>
    <row r="17" spans="1:13" ht="12" customHeight="1">
      <c r="A17" s="268">
        <v>7</v>
      </c>
      <c r="B17" s="277" t="s">
        <v>228</v>
      </c>
      <c r="C17" s="278">
        <v>129.25</v>
      </c>
      <c r="D17" s="279">
        <v>129.38333333333333</v>
      </c>
      <c r="E17" s="279">
        <v>126.01666666666665</v>
      </c>
      <c r="F17" s="279">
        <v>122.78333333333333</v>
      </c>
      <c r="G17" s="279">
        <v>119.41666666666666</v>
      </c>
      <c r="H17" s="279">
        <v>132.61666666666665</v>
      </c>
      <c r="I17" s="279">
        <v>135.98333333333332</v>
      </c>
      <c r="J17" s="279">
        <v>139.21666666666664</v>
      </c>
      <c r="K17" s="277">
        <v>132.75</v>
      </c>
      <c r="L17" s="277">
        <v>126.15</v>
      </c>
      <c r="M17" s="277">
        <v>30.77703</v>
      </c>
    </row>
    <row r="18" spans="1:13" ht="12" customHeight="1">
      <c r="A18" s="268">
        <v>8</v>
      </c>
      <c r="B18" s="277" t="s">
        <v>38</v>
      </c>
      <c r="C18" s="278">
        <v>1385.3</v>
      </c>
      <c r="D18" s="279">
        <v>1394.1833333333334</v>
      </c>
      <c r="E18" s="279">
        <v>1371.5666666666668</v>
      </c>
      <c r="F18" s="279">
        <v>1357.8333333333335</v>
      </c>
      <c r="G18" s="279">
        <v>1335.2166666666669</v>
      </c>
      <c r="H18" s="279">
        <v>1407.9166666666667</v>
      </c>
      <c r="I18" s="279">
        <v>1430.5333333333335</v>
      </c>
      <c r="J18" s="279">
        <v>1444.2666666666667</v>
      </c>
      <c r="K18" s="277">
        <v>1416.8</v>
      </c>
      <c r="L18" s="277">
        <v>1380.45</v>
      </c>
      <c r="M18" s="277">
        <v>9.69191</v>
      </c>
    </row>
    <row r="19" spans="1:13" ht="12" customHeight="1">
      <c r="A19" s="268">
        <v>9</v>
      </c>
      <c r="B19" s="277" t="s">
        <v>296</v>
      </c>
      <c r="C19" s="278">
        <v>158.15</v>
      </c>
      <c r="D19" s="279">
        <v>158.03333333333333</v>
      </c>
      <c r="E19" s="279">
        <v>155.41666666666666</v>
      </c>
      <c r="F19" s="279">
        <v>152.68333333333334</v>
      </c>
      <c r="G19" s="279">
        <v>150.06666666666666</v>
      </c>
      <c r="H19" s="279">
        <v>160.76666666666665</v>
      </c>
      <c r="I19" s="279">
        <v>163.38333333333333</v>
      </c>
      <c r="J19" s="279">
        <v>166.11666666666665</v>
      </c>
      <c r="K19" s="277">
        <v>160.65</v>
      </c>
      <c r="L19" s="277">
        <v>155.30000000000001</v>
      </c>
      <c r="M19" s="277">
        <v>12.38855</v>
      </c>
    </row>
    <row r="20" spans="1:13" ht="12" customHeight="1">
      <c r="A20" s="268">
        <v>10</v>
      </c>
      <c r="B20" s="277" t="s">
        <v>297</v>
      </c>
      <c r="C20" s="278">
        <v>357.6</v>
      </c>
      <c r="D20" s="279">
        <v>358.8</v>
      </c>
      <c r="E20" s="279">
        <v>349.8</v>
      </c>
      <c r="F20" s="279">
        <v>342</v>
      </c>
      <c r="G20" s="279">
        <v>333</v>
      </c>
      <c r="H20" s="279">
        <v>366.6</v>
      </c>
      <c r="I20" s="279">
        <v>375.6</v>
      </c>
      <c r="J20" s="279">
        <v>383.40000000000003</v>
      </c>
      <c r="K20" s="277">
        <v>367.8</v>
      </c>
      <c r="L20" s="277">
        <v>351</v>
      </c>
      <c r="M20" s="277">
        <v>4.7239699999999996</v>
      </c>
    </row>
    <row r="21" spans="1:13" ht="12" customHeight="1">
      <c r="A21" s="268">
        <v>11</v>
      </c>
      <c r="B21" s="277" t="s">
        <v>41</v>
      </c>
      <c r="C21" s="278">
        <v>348.1</v>
      </c>
      <c r="D21" s="279">
        <v>348.5</v>
      </c>
      <c r="E21" s="279">
        <v>343.25</v>
      </c>
      <c r="F21" s="279">
        <v>338.4</v>
      </c>
      <c r="G21" s="279">
        <v>333.15</v>
      </c>
      <c r="H21" s="279">
        <v>353.35</v>
      </c>
      <c r="I21" s="279">
        <v>358.6</v>
      </c>
      <c r="J21" s="279">
        <v>363.45000000000005</v>
      </c>
      <c r="K21" s="277">
        <v>353.75</v>
      </c>
      <c r="L21" s="277">
        <v>343.65</v>
      </c>
      <c r="M21" s="277">
        <v>33.770000000000003</v>
      </c>
    </row>
    <row r="22" spans="1:13" ht="12" customHeight="1">
      <c r="A22" s="268">
        <v>12</v>
      </c>
      <c r="B22" s="277" t="s">
        <v>43</v>
      </c>
      <c r="C22" s="278">
        <v>37.15</v>
      </c>
      <c r="D22" s="279">
        <v>37.35</v>
      </c>
      <c r="E22" s="279">
        <v>36.85</v>
      </c>
      <c r="F22" s="279">
        <v>36.549999999999997</v>
      </c>
      <c r="G22" s="279">
        <v>36.049999999999997</v>
      </c>
      <c r="H22" s="279">
        <v>37.650000000000006</v>
      </c>
      <c r="I22" s="279">
        <v>38.150000000000006</v>
      </c>
      <c r="J22" s="279">
        <v>38.45000000000001</v>
      </c>
      <c r="K22" s="277">
        <v>37.85</v>
      </c>
      <c r="L22" s="277">
        <v>37.049999999999997</v>
      </c>
      <c r="M22" s="277">
        <v>20.037690000000001</v>
      </c>
    </row>
    <row r="23" spans="1:13">
      <c r="A23" s="268">
        <v>13</v>
      </c>
      <c r="B23" s="277" t="s">
        <v>298</v>
      </c>
      <c r="C23" s="278">
        <v>238.65</v>
      </c>
      <c r="D23" s="279">
        <v>239.65</v>
      </c>
      <c r="E23" s="279">
        <v>234.3</v>
      </c>
      <c r="F23" s="279">
        <v>229.95000000000002</v>
      </c>
      <c r="G23" s="279">
        <v>224.60000000000002</v>
      </c>
      <c r="H23" s="279">
        <v>244</v>
      </c>
      <c r="I23" s="279">
        <v>249.34999999999997</v>
      </c>
      <c r="J23" s="279">
        <v>253.7</v>
      </c>
      <c r="K23" s="277">
        <v>245</v>
      </c>
      <c r="L23" s="277">
        <v>235.3</v>
      </c>
      <c r="M23" s="277">
        <v>2.4312999999999998</v>
      </c>
    </row>
    <row r="24" spans="1:13">
      <c r="A24" s="268">
        <v>14</v>
      </c>
      <c r="B24" s="277" t="s">
        <v>299</v>
      </c>
      <c r="C24" s="278">
        <v>216.85</v>
      </c>
      <c r="D24" s="279">
        <v>217.79999999999998</v>
      </c>
      <c r="E24" s="279">
        <v>208.24999999999997</v>
      </c>
      <c r="F24" s="279">
        <v>199.64999999999998</v>
      </c>
      <c r="G24" s="279">
        <v>190.09999999999997</v>
      </c>
      <c r="H24" s="279">
        <v>226.39999999999998</v>
      </c>
      <c r="I24" s="279">
        <v>235.95</v>
      </c>
      <c r="J24" s="279">
        <v>244.54999999999998</v>
      </c>
      <c r="K24" s="277">
        <v>227.35</v>
      </c>
      <c r="L24" s="277">
        <v>209.2</v>
      </c>
      <c r="M24" s="277">
        <v>15.34606</v>
      </c>
    </row>
    <row r="25" spans="1:13">
      <c r="A25" s="268">
        <v>15</v>
      </c>
      <c r="B25" s="277" t="s">
        <v>300</v>
      </c>
      <c r="C25" s="278">
        <v>190.35</v>
      </c>
      <c r="D25" s="279">
        <v>192.4666666666667</v>
      </c>
      <c r="E25" s="279">
        <v>182.93333333333339</v>
      </c>
      <c r="F25" s="279">
        <v>175.51666666666671</v>
      </c>
      <c r="G25" s="279">
        <v>165.98333333333341</v>
      </c>
      <c r="H25" s="279">
        <v>199.88333333333338</v>
      </c>
      <c r="I25" s="279">
        <v>209.41666666666669</v>
      </c>
      <c r="J25" s="279">
        <v>216.83333333333337</v>
      </c>
      <c r="K25" s="277">
        <v>202</v>
      </c>
      <c r="L25" s="277">
        <v>185.05</v>
      </c>
      <c r="M25" s="277">
        <v>6.1162599999999996</v>
      </c>
    </row>
    <row r="26" spans="1:13">
      <c r="A26" s="268">
        <v>16</v>
      </c>
      <c r="B26" s="277" t="s">
        <v>833</v>
      </c>
      <c r="C26" s="278">
        <v>2103.15</v>
      </c>
      <c r="D26" s="279">
        <v>2116.0499999999997</v>
      </c>
      <c r="E26" s="279">
        <v>2047.0999999999995</v>
      </c>
      <c r="F26" s="279">
        <v>1991.0499999999997</v>
      </c>
      <c r="G26" s="279">
        <v>1922.0999999999995</v>
      </c>
      <c r="H26" s="279">
        <v>2172.0999999999995</v>
      </c>
      <c r="I26" s="279">
        <v>2241.0499999999993</v>
      </c>
      <c r="J26" s="279">
        <v>2297.0999999999995</v>
      </c>
      <c r="K26" s="277">
        <v>2185</v>
      </c>
      <c r="L26" s="277">
        <v>2060</v>
      </c>
      <c r="M26" s="277">
        <v>0.57191000000000003</v>
      </c>
    </row>
    <row r="27" spans="1:13">
      <c r="A27" s="268">
        <v>17</v>
      </c>
      <c r="B27" s="277" t="s">
        <v>292</v>
      </c>
      <c r="C27" s="278">
        <v>1705.1</v>
      </c>
      <c r="D27" s="279">
        <v>1695.7833333333335</v>
      </c>
      <c r="E27" s="279">
        <v>1676.366666666667</v>
      </c>
      <c r="F27" s="279">
        <v>1647.6333333333334</v>
      </c>
      <c r="G27" s="279">
        <v>1628.2166666666669</v>
      </c>
      <c r="H27" s="279">
        <v>1724.5166666666671</v>
      </c>
      <c r="I27" s="279">
        <v>1743.9333333333336</v>
      </c>
      <c r="J27" s="279">
        <v>1772.6666666666672</v>
      </c>
      <c r="K27" s="277">
        <v>1715.2</v>
      </c>
      <c r="L27" s="277">
        <v>1667.05</v>
      </c>
      <c r="M27" s="277">
        <v>0.57157999999999998</v>
      </c>
    </row>
    <row r="28" spans="1:13">
      <c r="A28" s="268">
        <v>18</v>
      </c>
      <c r="B28" s="277" t="s">
        <v>229</v>
      </c>
      <c r="C28" s="278">
        <v>1629.9</v>
      </c>
      <c r="D28" s="279">
        <v>1632</v>
      </c>
      <c r="E28" s="279">
        <v>1599</v>
      </c>
      <c r="F28" s="279">
        <v>1568.1</v>
      </c>
      <c r="G28" s="279">
        <v>1535.1</v>
      </c>
      <c r="H28" s="279">
        <v>1662.9</v>
      </c>
      <c r="I28" s="279">
        <v>1695.9</v>
      </c>
      <c r="J28" s="279">
        <v>1726.8000000000002</v>
      </c>
      <c r="K28" s="277">
        <v>1665</v>
      </c>
      <c r="L28" s="277">
        <v>1601.1</v>
      </c>
      <c r="M28" s="277">
        <v>2.5666799999999999</v>
      </c>
    </row>
    <row r="29" spans="1:13">
      <c r="A29" s="268">
        <v>19</v>
      </c>
      <c r="B29" s="277" t="s">
        <v>301</v>
      </c>
      <c r="C29" s="278">
        <v>2005.35</v>
      </c>
      <c r="D29" s="279">
        <v>2003</v>
      </c>
      <c r="E29" s="279">
        <v>1981</v>
      </c>
      <c r="F29" s="279">
        <v>1956.65</v>
      </c>
      <c r="G29" s="279">
        <v>1934.65</v>
      </c>
      <c r="H29" s="279">
        <v>2027.35</v>
      </c>
      <c r="I29" s="279">
        <v>2049.35</v>
      </c>
      <c r="J29" s="279">
        <v>2073.6999999999998</v>
      </c>
      <c r="K29" s="277">
        <v>2025</v>
      </c>
      <c r="L29" s="277">
        <v>1978.65</v>
      </c>
      <c r="M29" s="277">
        <v>0.19847000000000001</v>
      </c>
    </row>
    <row r="30" spans="1:13">
      <c r="A30" s="268">
        <v>20</v>
      </c>
      <c r="B30" s="277" t="s">
        <v>230</v>
      </c>
      <c r="C30" s="278">
        <v>2925.15</v>
      </c>
      <c r="D30" s="279">
        <v>2917.75</v>
      </c>
      <c r="E30" s="279">
        <v>2873.6</v>
      </c>
      <c r="F30" s="279">
        <v>2822.0499999999997</v>
      </c>
      <c r="G30" s="279">
        <v>2777.8999999999996</v>
      </c>
      <c r="H30" s="279">
        <v>2969.3</v>
      </c>
      <c r="I30" s="279">
        <v>3013.45</v>
      </c>
      <c r="J30" s="279">
        <v>3065.0000000000005</v>
      </c>
      <c r="K30" s="277">
        <v>2961.9</v>
      </c>
      <c r="L30" s="277">
        <v>2866.2</v>
      </c>
      <c r="M30" s="277">
        <v>3.52258</v>
      </c>
    </row>
    <row r="31" spans="1:13">
      <c r="A31" s="268">
        <v>21</v>
      </c>
      <c r="B31" s="277" t="s">
        <v>871</v>
      </c>
      <c r="C31" s="278">
        <v>2834.6</v>
      </c>
      <c r="D31" s="279">
        <v>2839.3666666666668</v>
      </c>
      <c r="E31" s="279">
        <v>2728.7333333333336</v>
      </c>
      <c r="F31" s="279">
        <v>2622.8666666666668</v>
      </c>
      <c r="G31" s="279">
        <v>2512.2333333333336</v>
      </c>
      <c r="H31" s="279">
        <v>2945.2333333333336</v>
      </c>
      <c r="I31" s="279">
        <v>3055.8666666666668</v>
      </c>
      <c r="J31" s="279">
        <v>3161.7333333333336</v>
      </c>
      <c r="K31" s="277">
        <v>2950</v>
      </c>
      <c r="L31" s="277">
        <v>2733.5</v>
      </c>
      <c r="M31" s="277">
        <v>1.4516100000000001</v>
      </c>
    </row>
    <row r="32" spans="1:13">
      <c r="A32" s="268">
        <v>22</v>
      </c>
      <c r="B32" s="277" t="s">
        <v>303</v>
      </c>
      <c r="C32" s="278">
        <v>101.25</v>
      </c>
      <c r="D32" s="279">
        <v>101.95</v>
      </c>
      <c r="E32" s="279">
        <v>99.4</v>
      </c>
      <c r="F32" s="279">
        <v>97.55</v>
      </c>
      <c r="G32" s="279">
        <v>95</v>
      </c>
      <c r="H32" s="279">
        <v>103.80000000000001</v>
      </c>
      <c r="I32" s="279">
        <v>106.35</v>
      </c>
      <c r="J32" s="279">
        <v>108.20000000000002</v>
      </c>
      <c r="K32" s="277">
        <v>104.5</v>
      </c>
      <c r="L32" s="277">
        <v>100.1</v>
      </c>
      <c r="M32" s="277">
        <v>2.5270600000000001</v>
      </c>
    </row>
    <row r="33" spans="1:13">
      <c r="A33" s="268">
        <v>23</v>
      </c>
      <c r="B33" s="277" t="s">
        <v>45</v>
      </c>
      <c r="C33" s="278">
        <v>742.75</v>
      </c>
      <c r="D33" s="279">
        <v>748.68333333333339</v>
      </c>
      <c r="E33" s="279">
        <v>729.41666666666674</v>
      </c>
      <c r="F33" s="279">
        <v>716.08333333333337</v>
      </c>
      <c r="G33" s="279">
        <v>696.81666666666672</v>
      </c>
      <c r="H33" s="279">
        <v>762.01666666666677</v>
      </c>
      <c r="I33" s="279">
        <v>781.28333333333342</v>
      </c>
      <c r="J33" s="279">
        <v>794.61666666666679</v>
      </c>
      <c r="K33" s="277">
        <v>767.95</v>
      </c>
      <c r="L33" s="277">
        <v>735.35</v>
      </c>
      <c r="M33" s="277">
        <v>17.714680000000001</v>
      </c>
    </row>
    <row r="34" spans="1:13">
      <c r="A34" s="268">
        <v>24</v>
      </c>
      <c r="B34" s="277" t="s">
        <v>304</v>
      </c>
      <c r="C34" s="278">
        <v>1733.7</v>
      </c>
      <c r="D34" s="279">
        <v>1737</v>
      </c>
      <c r="E34" s="279">
        <v>1685.7</v>
      </c>
      <c r="F34" s="279">
        <v>1637.7</v>
      </c>
      <c r="G34" s="279">
        <v>1586.4</v>
      </c>
      <c r="H34" s="279">
        <v>1785</v>
      </c>
      <c r="I34" s="279">
        <v>1836.3000000000002</v>
      </c>
      <c r="J34" s="279">
        <v>1884.3</v>
      </c>
      <c r="K34" s="277">
        <v>1788.3</v>
      </c>
      <c r="L34" s="277">
        <v>1689</v>
      </c>
      <c r="M34" s="277">
        <v>2.12216</v>
      </c>
    </row>
    <row r="35" spans="1:13">
      <c r="A35" s="268">
        <v>25</v>
      </c>
      <c r="B35" s="277" t="s">
        <v>46</v>
      </c>
      <c r="C35" s="278">
        <v>220.75</v>
      </c>
      <c r="D35" s="279">
        <v>221.38333333333333</v>
      </c>
      <c r="E35" s="279">
        <v>218.21666666666664</v>
      </c>
      <c r="F35" s="279">
        <v>215.68333333333331</v>
      </c>
      <c r="G35" s="279">
        <v>212.51666666666662</v>
      </c>
      <c r="H35" s="279">
        <v>223.91666666666666</v>
      </c>
      <c r="I35" s="279">
        <v>227.08333333333334</v>
      </c>
      <c r="J35" s="279">
        <v>229.61666666666667</v>
      </c>
      <c r="K35" s="277">
        <v>224.55</v>
      </c>
      <c r="L35" s="277">
        <v>218.85</v>
      </c>
      <c r="M35" s="277">
        <v>27.511240000000001</v>
      </c>
    </row>
    <row r="36" spans="1:13">
      <c r="A36" s="268">
        <v>26</v>
      </c>
      <c r="B36" s="277" t="s">
        <v>293</v>
      </c>
      <c r="C36" s="278">
        <v>2186.8000000000002</v>
      </c>
      <c r="D36" s="279">
        <v>2184.8000000000002</v>
      </c>
      <c r="E36" s="279">
        <v>2119.7000000000003</v>
      </c>
      <c r="F36" s="279">
        <v>2052.6</v>
      </c>
      <c r="G36" s="279">
        <v>1987.5</v>
      </c>
      <c r="H36" s="279">
        <v>2251.9000000000005</v>
      </c>
      <c r="I36" s="279">
        <v>2317.0000000000009</v>
      </c>
      <c r="J36" s="279">
        <v>2384.1000000000008</v>
      </c>
      <c r="K36" s="277">
        <v>2249.9</v>
      </c>
      <c r="L36" s="277">
        <v>2117.6999999999998</v>
      </c>
      <c r="M36" s="277">
        <v>1.84971</v>
      </c>
    </row>
    <row r="37" spans="1:13">
      <c r="A37" s="268">
        <v>27</v>
      </c>
      <c r="B37" s="277" t="s">
        <v>302</v>
      </c>
      <c r="C37" s="278">
        <v>1038.0999999999999</v>
      </c>
      <c r="D37" s="279">
        <v>1050</v>
      </c>
      <c r="E37" s="279">
        <v>1013.0999999999999</v>
      </c>
      <c r="F37" s="279">
        <v>988.09999999999991</v>
      </c>
      <c r="G37" s="279">
        <v>951.19999999999982</v>
      </c>
      <c r="H37" s="279">
        <v>1075</v>
      </c>
      <c r="I37" s="279">
        <v>1111.9000000000001</v>
      </c>
      <c r="J37" s="279">
        <v>1136.9000000000001</v>
      </c>
      <c r="K37" s="277">
        <v>1086.9000000000001</v>
      </c>
      <c r="L37" s="277">
        <v>1025</v>
      </c>
      <c r="M37" s="277">
        <v>4.7659599999999998</v>
      </c>
    </row>
    <row r="38" spans="1:13">
      <c r="A38" s="268">
        <v>28</v>
      </c>
      <c r="B38" s="277" t="s">
        <v>47</v>
      </c>
      <c r="C38" s="278">
        <v>1707.35</v>
      </c>
      <c r="D38" s="279">
        <v>1714.95</v>
      </c>
      <c r="E38" s="279">
        <v>1679.9</v>
      </c>
      <c r="F38" s="279">
        <v>1652.45</v>
      </c>
      <c r="G38" s="279">
        <v>1617.4</v>
      </c>
      <c r="H38" s="279">
        <v>1742.4</v>
      </c>
      <c r="I38" s="279">
        <v>1777.4499999999998</v>
      </c>
      <c r="J38" s="279">
        <v>1804.9</v>
      </c>
      <c r="K38" s="277">
        <v>1750</v>
      </c>
      <c r="L38" s="277">
        <v>1687.5</v>
      </c>
      <c r="M38" s="277">
        <v>7.6590499999999997</v>
      </c>
    </row>
    <row r="39" spans="1:13">
      <c r="A39" s="268">
        <v>29</v>
      </c>
      <c r="B39" s="277" t="s">
        <v>48</v>
      </c>
      <c r="C39" s="278">
        <v>129.94999999999999</v>
      </c>
      <c r="D39" s="279">
        <v>130.98333333333335</v>
      </c>
      <c r="E39" s="279">
        <v>127.56666666666669</v>
      </c>
      <c r="F39" s="279">
        <v>125.18333333333334</v>
      </c>
      <c r="G39" s="279">
        <v>121.76666666666668</v>
      </c>
      <c r="H39" s="279">
        <v>133.3666666666667</v>
      </c>
      <c r="I39" s="279">
        <v>136.78333333333333</v>
      </c>
      <c r="J39" s="279">
        <v>139.16666666666671</v>
      </c>
      <c r="K39" s="277">
        <v>134.4</v>
      </c>
      <c r="L39" s="277">
        <v>128.6</v>
      </c>
      <c r="M39" s="277">
        <v>119.55412</v>
      </c>
    </row>
    <row r="40" spans="1:13">
      <c r="A40" s="268">
        <v>30</v>
      </c>
      <c r="B40" s="277" t="s">
        <v>305</v>
      </c>
      <c r="C40" s="278">
        <v>132.55000000000001</v>
      </c>
      <c r="D40" s="279">
        <v>136.94999999999999</v>
      </c>
      <c r="E40" s="279">
        <v>127.79999999999998</v>
      </c>
      <c r="F40" s="279">
        <v>123.04999999999998</v>
      </c>
      <c r="G40" s="279">
        <v>113.89999999999998</v>
      </c>
      <c r="H40" s="279">
        <v>141.69999999999999</v>
      </c>
      <c r="I40" s="279">
        <v>150.84999999999997</v>
      </c>
      <c r="J40" s="279">
        <v>155.6</v>
      </c>
      <c r="K40" s="277">
        <v>146.1</v>
      </c>
      <c r="L40" s="277">
        <v>132.19999999999999</v>
      </c>
      <c r="M40" s="277">
        <v>8.3759099999999993</v>
      </c>
    </row>
    <row r="41" spans="1:13">
      <c r="A41" s="268">
        <v>31</v>
      </c>
      <c r="B41" s="277" t="s">
        <v>938</v>
      </c>
      <c r="C41" s="278">
        <v>198.65</v>
      </c>
      <c r="D41" s="279">
        <v>198.83333333333334</v>
      </c>
      <c r="E41" s="279">
        <v>193.66666666666669</v>
      </c>
      <c r="F41" s="279">
        <v>188.68333333333334</v>
      </c>
      <c r="G41" s="279">
        <v>183.51666666666668</v>
      </c>
      <c r="H41" s="279">
        <v>203.81666666666669</v>
      </c>
      <c r="I41" s="279">
        <v>208.98333333333338</v>
      </c>
      <c r="J41" s="279">
        <v>213.9666666666667</v>
      </c>
      <c r="K41" s="277">
        <v>204</v>
      </c>
      <c r="L41" s="277">
        <v>193.85</v>
      </c>
      <c r="M41" s="277">
        <v>0.51985999999999999</v>
      </c>
    </row>
    <row r="42" spans="1:13">
      <c r="A42" s="268">
        <v>32</v>
      </c>
      <c r="B42" s="277" t="s">
        <v>306</v>
      </c>
      <c r="C42" s="278">
        <v>70.900000000000006</v>
      </c>
      <c r="D42" s="279">
        <v>69.733333333333334</v>
      </c>
      <c r="E42" s="279">
        <v>66.716666666666669</v>
      </c>
      <c r="F42" s="279">
        <v>62.533333333333331</v>
      </c>
      <c r="G42" s="279">
        <v>59.516666666666666</v>
      </c>
      <c r="H42" s="279">
        <v>73.916666666666671</v>
      </c>
      <c r="I42" s="279">
        <v>76.933333333333351</v>
      </c>
      <c r="J42" s="279">
        <v>81.116666666666674</v>
      </c>
      <c r="K42" s="277">
        <v>72.75</v>
      </c>
      <c r="L42" s="277">
        <v>65.55</v>
      </c>
      <c r="M42" s="277">
        <v>127.23487</v>
      </c>
    </row>
    <row r="43" spans="1:13">
      <c r="A43" s="268">
        <v>33</v>
      </c>
      <c r="B43" s="277" t="s">
        <v>49</v>
      </c>
      <c r="C43" s="278">
        <v>61.6</v>
      </c>
      <c r="D43" s="279">
        <v>62.416666666666664</v>
      </c>
      <c r="E43" s="279">
        <v>59.433333333333323</v>
      </c>
      <c r="F43" s="279">
        <v>57.266666666666659</v>
      </c>
      <c r="G43" s="279">
        <v>54.283333333333317</v>
      </c>
      <c r="H43" s="279">
        <v>64.583333333333329</v>
      </c>
      <c r="I43" s="279">
        <v>67.566666666666663</v>
      </c>
      <c r="J43" s="279">
        <v>69.733333333333334</v>
      </c>
      <c r="K43" s="277">
        <v>65.400000000000006</v>
      </c>
      <c r="L43" s="277">
        <v>60.25</v>
      </c>
      <c r="M43" s="277">
        <v>1632.4254599999999</v>
      </c>
    </row>
    <row r="44" spans="1:13">
      <c r="A44" s="268">
        <v>34</v>
      </c>
      <c r="B44" s="277" t="s">
        <v>51</v>
      </c>
      <c r="C44" s="278">
        <v>1802.55</v>
      </c>
      <c r="D44" s="279">
        <v>1809.3500000000001</v>
      </c>
      <c r="E44" s="279">
        <v>1788.7000000000003</v>
      </c>
      <c r="F44" s="279">
        <v>1774.8500000000001</v>
      </c>
      <c r="G44" s="279">
        <v>1754.2000000000003</v>
      </c>
      <c r="H44" s="279">
        <v>1823.2000000000003</v>
      </c>
      <c r="I44" s="279">
        <v>1843.8500000000004</v>
      </c>
      <c r="J44" s="279">
        <v>1857.7000000000003</v>
      </c>
      <c r="K44" s="277">
        <v>1830</v>
      </c>
      <c r="L44" s="277">
        <v>1795.5</v>
      </c>
      <c r="M44" s="277">
        <v>18.684059999999999</v>
      </c>
    </row>
    <row r="45" spans="1:13">
      <c r="A45" s="268">
        <v>35</v>
      </c>
      <c r="B45" s="277" t="s">
        <v>307</v>
      </c>
      <c r="C45" s="278">
        <v>131.19999999999999</v>
      </c>
      <c r="D45" s="279">
        <v>132.71666666666667</v>
      </c>
      <c r="E45" s="279">
        <v>128.53333333333333</v>
      </c>
      <c r="F45" s="279">
        <v>125.86666666666667</v>
      </c>
      <c r="G45" s="279">
        <v>121.68333333333334</v>
      </c>
      <c r="H45" s="279">
        <v>135.38333333333333</v>
      </c>
      <c r="I45" s="279">
        <v>139.56666666666666</v>
      </c>
      <c r="J45" s="279">
        <v>142.23333333333332</v>
      </c>
      <c r="K45" s="277">
        <v>136.9</v>
      </c>
      <c r="L45" s="277">
        <v>130.05000000000001</v>
      </c>
      <c r="M45" s="277">
        <v>2.1309900000000002</v>
      </c>
    </row>
    <row r="46" spans="1:13">
      <c r="A46" s="268">
        <v>36</v>
      </c>
      <c r="B46" s="277" t="s">
        <v>309</v>
      </c>
      <c r="C46" s="278">
        <v>1046.9000000000001</v>
      </c>
      <c r="D46" s="279">
        <v>1049.6333333333334</v>
      </c>
      <c r="E46" s="279">
        <v>1019.3666666666668</v>
      </c>
      <c r="F46" s="279">
        <v>991.83333333333337</v>
      </c>
      <c r="G46" s="279">
        <v>961.56666666666672</v>
      </c>
      <c r="H46" s="279">
        <v>1077.166666666667</v>
      </c>
      <c r="I46" s="279">
        <v>1107.4333333333338</v>
      </c>
      <c r="J46" s="279">
        <v>1134.9666666666669</v>
      </c>
      <c r="K46" s="277">
        <v>1079.9000000000001</v>
      </c>
      <c r="L46" s="277">
        <v>1022.1</v>
      </c>
      <c r="M46" s="277">
        <v>1.5000500000000001</v>
      </c>
    </row>
    <row r="47" spans="1:13">
      <c r="A47" s="268">
        <v>37</v>
      </c>
      <c r="B47" s="277" t="s">
        <v>308</v>
      </c>
      <c r="C47" s="278">
        <v>3323.25</v>
      </c>
      <c r="D47" s="279">
        <v>3337.4166666666665</v>
      </c>
      <c r="E47" s="279">
        <v>3295.833333333333</v>
      </c>
      <c r="F47" s="279">
        <v>3268.4166666666665</v>
      </c>
      <c r="G47" s="279">
        <v>3226.833333333333</v>
      </c>
      <c r="H47" s="279">
        <v>3364.833333333333</v>
      </c>
      <c r="I47" s="279">
        <v>3406.4166666666661</v>
      </c>
      <c r="J47" s="279">
        <v>3433.833333333333</v>
      </c>
      <c r="K47" s="277">
        <v>3379</v>
      </c>
      <c r="L47" s="277">
        <v>3310</v>
      </c>
      <c r="M47" s="277">
        <v>0.24259</v>
      </c>
    </row>
    <row r="48" spans="1:13">
      <c r="A48" s="268">
        <v>38</v>
      </c>
      <c r="B48" s="277" t="s">
        <v>310</v>
      </c>
      <c r="C48" s="278">
        <v>5221.95</v>
      </c>
      <c r="D48" s="279">
        <v>5273.9000000000005</v>
      </c>
      <c r="E48" s="279">
        <v>5148.0500000000011</v>
      </c>
      <c r="F48" s="279">
        <v>5074.1500000000005</v>
      </c>
      <c r="G48" s="279">
        <v>4948.3000000000011</v>
      </c>
      <c r="H48" s="279">
        <v>5347.8000000000011</v>
      </c>
      <c r="I48" s="279">
        <v>5473.6500000000015</v>
      </c>
      <c r="J48" s="279">
        <v>5547.5500000000011</v>
      </c>
      <c r="K48" s="277">
        <v>5399.75</v>
      </c>
      <c r="L48" s="277">
        <v>5200</v>
      </c>
      <c r="M48" s="277">
        <v>0.19750000000000001</v>
      </c>
    </row>
    <row r="49" spans="1:13">
      <c r="A49" s="268">
        <v>39</v>
      </c>
      <c r="B49" s="277" t="s">
        <v>226</v>
      </c>
      <c r="C49" s="278">
        <v>707.9</v>
      </c>
      <c r="D49" s="279">
        <v>709.1</v>
      </c>
      <c r="E49" s="279">
        <v>693.2</v>
      </c>
      <c r="F49" s="279">
        <v>678.5</v>
      </c>
      <c r="G49" s="279">
        <v>662.6</v>
      </c>
      <c r="H49" s="279">
        <v>723.80000000000007</v>
      </c>
      <c r="I49" s="279">
        <v>739.69999999999993</v>
      </c>
      <c r="J49" s="279">
        <v>754.40000000000009</v>
      </c>
      <c r="K49" s="277">
        <v>725</v>
      </c>
      <c r="L49" s="277">
        <v>694.4</v>
      </c>
      <c r="M49" s="277">
        <v>1.9188499999999999</v>
      </c>
    </row>
    <row r="50" spans="1:13">
      <c r="A50" s="268">
        <v>40</v>
      </c>
      <c r="B50" s="277" t="s">
        <v>53</v>
      </c>
      <c r="C50" s="278">
        <v>879.1</v>
      </c>
      <c r="D50" s="279">
        <v>880.79999999999984</v>
      </c>
      <c r="E50" s="279">
        <v>861.59999999999968</v>
      </c>
      <c r="F50" s="279">
        <v>844.0999999999998</v>
      </c>
      <c r="G50" s="279">
        <v>824.89999999999964</v>
      </c>
      <c r="H50" s="279">
        <v>898.29999999999973</v>
      </c>
      <c r="I50" s="279">
        <v>917.49999999999977</v>
      </c>
      <c r="J50" s="279">
        <v>934.99999999999977</v>
      </c>
      <c r="K50" s="277">
        <v>900</v>
      </c>
      <c r="L50" s="277">
        <v>863.3</v>
      </c>
      <c r="M50" s="277">
        <v>56.576430000000002</v>
      </c>
    </row>
    <row r="51" spans="1:13">
      <c r="A51" s="268">
        <v>41</v>
      </c>
      <c r="B51" s="277" t="s">
        <v>311</v>
      </c>
      <c r="C51" s="278">
        <v>483.85</v>
      </c>
      <c r="D51" s="279">
        <v>490.61666666666662</v>
      </c>
      <c r="E51" s="279">
        <v>469.33333333333326</v>
      </c>
      <c r="F51" s="279">
        <v>454.81666666666666</v>
      </c>
      <c r="G51" s="279">
        <v>433.5333333333333</v>
      </c>
      <c r="H51" s="279">
        <v>505.13333333333321</v>
      </c>
      <c r="I51" s="279">
        <v>526.41666666666663</v>
      </c>
      <c r="J51" s="279">
        <v>540.93333333333317</v>
      </c>
      <c r="K51" s="277">
        <v>511.9</v>
      </c>
      <c r="L51" s="277">
        <v>476.1</v>
      </c>
      <c r="M51" s="277">
        <v>10.96837</v>
      </c>
    </row>
    <row r="52" spans="1:13">
      <c r="A52" s="268">
        <v>42</v>
      </c>
      <c r="B52" s="277" t="s">
        <v>55</v>
      </c>
      <c r="C52" s="278">
        <v>435.85</v>
      </c>
      <c r="D52" s="279">
        <v>437.65000000000003</v>
      </c>
      <c r="E52" s="279">
        <v>423.80000000000007</v>
      </c>
      <c r="F52" s="279">
        <v>411.75000000000006</v>
      </c>
      <c r="G52" s="279">
        <v>397.90000000000009</v>
      </c>
      <c r="H52" s="279">
        <v>449.70000000000005</v>
      </c>
      <c r="I52" s="279">
        <v>463.55000000000007</v>
      </c>
      <c r="J52" s="279">
        <v>475.6</v>
      </c>
      <c r="K52" s="277">
        <v>451.5</v>
      </c>
      <c r="L52" s="277">
        <v>425.6</v>
      </c>
      <c r="M52" s="277">
        <v>367.26463999999999</v>
      </c>
    </row>
    <row r="53" spans="1:13">
      <c r="A53" s="268">
        <v>43</v>
      </c>
      <c r="B53" s="277" t="s">
        <v>56</v>
      </c>
      <c r="C53" s="278">
        <v>2987.55</v>
      </c>
      <c r="D53" s="279">
        <v>2997.2666666666664</v>
      </c>
      <c r="E53" s="279">
        <v>2966.2833333333328</v>
      </c>
      <c r="F53" s="279">
        <v>2945.0166666666664</v>
      </c>
      <c r="G53" s="279">
        <v>2914.0333333333328</v>
      </c>
      <c r="H53" s="279">
        <v>3018.5333333333328</v>
      </c>
      <c r="I53" s="279">
        <v>3049.5166666666664</v>
      </c>
      <c r="J53" s="279">
        <v>3070.7833333333328</v>
      </c>
      <c r="K53" s="277">
        <v>3028.25</v>
      </c>
      <c r="L53" s="277">
        <v>2976</v>
      </c>
      <c r="M53" s="277">
        <v>5.4245799999999997</v>
      </c>
    </row>
    <row r="54" spans="1:13">
      <c r="A54" s="268">
        <v>44</v>
      </c>
      <c r="B54" s="277" t="s">
        <v>315</v>
      </c>
      <c r="C54" s="278">
        <v>180</v>
      </c>
      <c r="D54" s="279">
        <v>180.86666666666667</v>
      </c>
      <c r="E54" s="279">
        <v>176.28333333333336</v>
      </c>
      <c r="F54" s="279">
        <v>172.56666666666669</v>
      </c>
      <c r="G54" s="279">
        <v>167.98333333333338</v>
      </c>
      <c r="H54" s="279">
        <v>184.58333333333334</v>
      </c>
      <c r="I54" s="279">
        <v>189.16666666666666</v>
      </c>
      <c r="J54" s="279">
        <v>192.88333333333333</v>
      </c>
      <c r="K54" s="277">
        <v>185.45</v>
      </c>
      <c r="L54" s="277">
        <v>177.15</v>
      </c>
      <c r="M54" s="277">
        <v>7.5178900000000004</v>
      </c>
    </row>
    <row r="55" spans="1:13">
      <c r="A55" s="268">
        <v>45</v>
      </c>
      <c r="B55" s="277" t="s">
        <v>316</v>
      </c>
      <c r="C55" s="278">
        <v>468.2</v>
      </c>
      <c r="D55" s="279">
        <v>460.18333333333334</v>
      </c>
      <c r="E55" s="279">
        <v>446.66666666666669</v>
      </c>
      <c r="F55" s="279">
        <v>425.13333333333333</v>
      </c>
      <c r="G55" s="279">
        <v>411.61666666666667</v>
      </c>
      <c r="H55" s="279">
        <v>481.7166666666667</v>
      </c>
      <c r="I55" s="279">
        <v>495.23333333333335</v>
      </c>
      <c r="J55" s="279">
        <v>516.76666666666665</v>
      </c>
      <c r="K55" s="277">
        <v>473.7</v>
      </c>
      <c r="L55" s="277">
        <v>438.65</v>
      </c>
      <c r="M55" s="277">
        <v>8.8795300000000008</v>
      </c>
    </row>
    <row r="56" spans="1:13">
      <c r="A56" s="268">
        <v>46</v>
      </c>
      <c r="B56" s="277" t="s">
        <v>58</v>
      </c>
      <c r="C56" s="278">
        <v>6246.7</v>
      </c>
      <c r="D56" s="279">
        <v>6278.9000000000005</v>
      </c>
      <c r="E56" s="279">
        <v>6157.8000000000011</v>
      </c>
      <c r="F56" s="279">
        <v>6068.9000000000005</v>
      </c>
      <c r="G56" s="279">
        <v>5947.8000000000011</v>
      </c>
      <c r="H56" s="279">
        <v>6367.8000000000011</v>
      </c>
      <c r="I56" s="279">
        <v>6488.9000000000015</v>
      </c>
      <c r="J56" s="279">
        <v>6577.8000000000011</v>
      </c>
      <c r="K56" s="277">
        <v>6400</v>
      </c>
      <c r="L56" s="277">
        <v>6190</v>
      </c>
      <c r="M56" s="277">
        <v>4.2172000000000001</v>
      </c>
    </row>
    <row r="57" spans="1:13">
      <c r="A57" s="268">
        <v>47</v>
      </c>
      <c r="B57" s="277" t="s">
        <v>232</v>
      </c>
      <c r="C57" s="278">
        <v>2598.85</v>
      </c>
      <c r="D57" s="279">
        <v>2619.5166666666669</v>
      </c>
      <c r="E57" s="279">
        <v>2531.6333333333337</v>
      </c>
      <c r="F57" s="279">
        <v>2464.416666666667</v>
      </c>
      <c r="G57" s="279">
        <v>2376.5333333333338</v>
      </c>
      <c r="H57" s="279">
        <v>2686.7333333333336</v>
      </c>
      <c r="I57" s="279">
        <v>2774.6166666666668</v>
      </c>
      <c r="J57" s="279">
        <v>2841.8333333333335</v>
      </c>
      <c r="K57" s="277">
        <v>2707.4</v>
      </c>
      <c r="L57" s="277">
        <v>2552.3000000000002</v>
      </c>
      <c r="M57" s="277">
        <v>0.55564000000000002</v>
      </c>
    </row>
    <row r="58" spans="1:13">
      <c r="A58" s="268">
        <v>48</v>
      </c>
      <c r="B58" s="277" t="s">
        <v>59</v>
      </c>
      <c r="C58" s="278">
        <v>3331.1</v>
      </c>
      <c r="D58" s="279">
        <v>3362.0333333333328</v>
      </c>
      <c r="E58" s="279">
        <v>3275.2666666666655</v>
      </c>
      <c r="F58" s="279">
        <v>3219.4333333333325</v>
      </c>
      <c r="G58" s="279">
        <v>3132.6666666666652</v>
      </c>
      <c r="H58" s="279">
        <v>3417.8666666666659</v>
      </c>
      <c r="I58" s="279">
        <v>3504.6333333333332</v>
      </c>
      <c r="J58" s="279">
        <v>3560.4666666666662</v>
      </c>
      <c r="K58" s="277">
        <v>3448.8</v>
      </c>
      <c r="L58" s="277">
        <v>3306.2</v>
      </c>
      <c r="M58" s="277">
        <v>55.320039999999999</v>
      </c>
    </row>
    <row r="59" spans="1:13">
      <c r="A59" s="268">
        <v>49</v>
      </c>
      <c r="B59" s="277" t="s">
        <v>60</v>
      </c>
      <c r="C59" s="278">
        <v>1316</v>
      </c>
      <c r="D59" s="279">
        <v>1339.6666666666667</v>
      </c>
      <c r="E59" s="279">
        <v>1281.3333333333335</v>
      </c>
      <c r="F59" s="279">
        <v>1246.6666666666667</v>
      </c>
      <c r="G59" s="279">
        <v>1188.3333333333335</v>
      </c>
      <c r="H59" s="279">
        <v>1374.3333333333335</v>
      </c>
      <c r="I59" s="279">
        <v>1432.666666666667</v>
      </c>
      <c r="J59" s="279">
        <v>1467.3333333333335</v>
      </c>
      <c r="K59" s="277">
        <v>1398</v>
      </c>
      <c r="L59" s="277">
        <v>1305</v>
      </c>
      <c r="M59" s="277">
        <v>16.191099999999999</v>
      </c>
    </row>
    <row r="60" spans="1:13" ht="12" customHeight="1">
      <c r="A60" s="268">
        <v>50</v>
      </c>
      <c r="B60" s="277" t="s">
        <v>317</v>
      </c>
      <c r="C60" s="278">
        <v>113.8</v>
      </c>
      <c r="D60" s="279">
        <v>114.38333333333333</v>
      </c>
      <c r="E60" s="279">
        <v>112.41666666666666</v>
      </c>
      <c r="F60" s="279">
        <v>111.03333333333333</v>
      </c>
      <c r="G60" s="279">
        <v>109.06666666666666</v>
      </c>
      <c r="H60" s="279">
        <v>115.76666666666665</v>
      </c>
      <c r="I60" s="279">
        <v>117.73333333333332</v>
      </c>
      <c r="J60" s="279">
        <v>119.11666666666665</v>
      </c>
      <c r="K60" s="277">
        <v>116.35</v>
      </c>
      <c r="L60" s="277">
        <v>113</v>
      </c>
      <c r="M60" s="277">
        <v>2.28992</v>
      </c>
    </row>
    <row r="61" spans="1:13">
      <c r="A61" s="268">
        <v>51</v>
      </c>
      <c r="B61" s="277" t="s">
        <v>318</v>
      </c>
      <c r="C61" s="278">
        <v>142.19999999999999</v>
      </c>
      <c r="D61" s="279">
        <v>142.46666666666667</v>
      </c>
      <c r="E61" s="279">
        <v>140.13333333333333</v>
      </c>
      <c r="F61" s="279">
        <v>138.06666666666666</v>
      </c>
      <c r="G61" s="279">
        <v>135.73333333333332</v>
      </c>
      <c r="H61" s="279">
        <v>144.53333333333333</v>
      </c>
      <c r="I61" s="279">
        <v>146.86666666666665</v>
      </c>
      <c r="J61" s="279">
        <v>148.93333333333334</v>
      </c>
      <c r="K61" s="277">
        <v>144.80000000000001</v>
      </c>
      <c r="L61" s="277">
        <v>140.4</v>
      </c>
      <c r="M61" s="277">
        <v>21.62875</v>
      </c>
    </row>
    <row r="62" spans="1:13">
      <c r="A62" s="268">
        <v>52</v>
      </c>
      <c r="B62" s="277" t="s">
        <v>233</v>
      </c>
      <c r="C62" s="278">
        <v>288.2</v>
      </c>
      <c r="D62" s="279">
        <v>289.76666666666671</v>
      </c>
      <c r="E62" s="279">
        <v>283.53333333333342</v>
      </c>
      <c r="F62" s="279">
        <v>278.86666666666673</v>
      </c>
      <c r="G62" s="279">
        <v>272.63333333333344</v>
      </c>
      <c r="H62" s="279">
        <v>294.43333333333339</v>
      </c>
      <c r="I62" s="279">
        <v>300.66666666666663</v>
      </c>
      <c r="J62" s="279">
        <v>305.33333333333337</v>
      </c>
      <c r="K62" s="277">
        <v>296</v>
      </c>
      <c r="L62" s="277">
        <v>285.10000000000002</v>
      </c>
      <c r="M62" s="277">
        <v>127.18933</v>
      </c>
    </row>
    <row r="63" spans="1:13">
      <c r="A63" s="268">
        <v>53</v>
      </c>
      <c r="B63" s="277" t="s">
        <v>61</v>
      </c>
      <c r="C63" s="278">
        <v>46.1</v>
      </c>
      <c r="D63" s="279">
        <v>46.79999999999999</v>
      </c>
      <c r="E63" s="279">
        <v>45.09999999999998</v>
      </c>
      <c r="F63" s="279">
        <v>44.099999999999987</v>
      </c>
      <c r="G63" s="279">
        <v>42.399999999999977</v>
      </c>
      <c r="H63" s="279">
        <v>47.799999999999983</v>
      </c>
      <c r="I63" s="279">
        <v>49.499999999999986</v>
      </c>
      <c r="J63" s="279">
        <v>50.499999999999986</v>
      </c>
      <c r="K63" s="277">
        <v>48.5</v>
      </c>
      <c r="L63" s="277">
        <v>45.8</v>
      </c>
      <c r="M63" s="277">
        <v>405.61827</v>
      </c>
    </row>
    <row r="64" spans="1:13">
      <c r="A64" s="268">
        <v>54</v>
      </c>
      <c r="B64" s="277" t="s">
        <v>62</v>
      </c>
      <c r="C64" s="278">
        <v>47.4</v>
      </c>
      <c r="D64" s="279">
        <v>47.716666666666661</v>
      </c>
      <c r="E64" s="279">
        <v>46.48333333333332</v>
      </c>
      <c r="F64" s="279">
        <v>45.566666666666656</v>
      </c>
      <c r="G64" s="279">
        <v>44.333333333333314</v>
      </c>
      <c r="H64" s="279">
        <v>48.633333333333326</v>
      </c>
      <c r="I64" s="279">
        <v>49.86666666666666</v>
      </c>
      <c r="J64" s="279">
        <v>50.783333333333331</v>
      </c>
      <c r="K64" s="277">
        <v>48.95</v>
      </c>
      <c r="L64" s="277">
        <v>46.8</v>
      </c>
      <c r="M64" s="277">
        <v>23.806149999999999</v>
      </c>
    </row>
    <row r="65" spans="1:13">
      <c r="A65" s="268">
        <v>55</v>
      </c>
      <c r="B65" s="277" t="s">
        <v>312</v>
      </c>
      <c r="C65" s="278">
        <v>1283.7</v>
      </c>
      <c r="D65" s="279">
        <v>1290.1166666666666</v>
      </c>
      <c r="E65" s="279">
        <v>1270.2333333333331</v>
      </c>
      <c r="F65" s="279">
        <v>1256.7666666666667</v>
      </c>
      <c r="G65" s="279">
        <v>1236.8833333333332</v>
      </c>
      <c r="H65" s="279">
        <v>1303.583333333333</v>
      </c>
      <c r="I65" s="279">
        <v>1323.4666666666667</v>
      </c>
      <c r="J65" s="279">
        <v>1336.9333333333329</v>
      </c>
      <c r="K65" s="277">
        <v>1310</v>
      </c>
      <c r="L65" s="277">
        <v>1276.6500000000001</v>
      </c>
      <c r="M65" s="277">
        <v>0.58906999999999998</v>
      </c>
    </row>
    <row r="66" spans="1:13">
      <c r="A66" s="268">
        <v>56</v>
      </c>
      <c r="B66" s="277" t="s">
        <v>63</v>
      </c>
      <c r="C66" s="278">
        <v>1234.5</v>
      </c>
      <c r="D66" s="279">
        <v>1235.05</v>
      </c>
      <c r="E66" s="279">
        <v>1225.0999999999999</v>
      </c>
      <c r="F66" s="279">
        <v>1215.7</v>
      </c>
      <c r="G66" s="279">
        <v>1205.75</v>
      </c>
      <c r="H66" s="279">
        <v>1244.4499999999998</v>
      </c>
      <c r="I66" s="279">
        <v>1254.4000000000001</v>
      </c>
      <c r="J66" s="279">
        <v>1263.7999999999997</v>
      </c>
      <c r="K66" s="277">
        <v>1245</v>
      </c>
      <c r="L66" s="277">
        <v>1225.6500000000001</v>
      </c>
      <c r="M66" s="277">
        <v>5.12066</v>
      </c>
    </row>
    <row r="67" spans="1:13">
      <c r="A67" s="268">
        <v>57</v>
      </c>
      <c r="B67" s="277" t="s">
        <v>320</v>
      </c>
      <c r="C67" s="278">
        <v>6067.85</v>
      </c>
      <c r="D67" s="279">
        <v>6105.916666666667</v>
      </c>
      <c r="E67" s="279">
        <v>6011.9333333333343</v>
      </c>
      <c r="F67" s="279">
        <v>5956.0166666666673</v>
      </c>
      <c r="G67" s="279">
        <v>5862.0333333333347</v>
      </c>
      <c r="H67" s="279">
        <v>6161.8333333333339</v>
      </c>
      <c r="I67" s="279">
        <v>6255.8166666666657</v>
      </c>
      <c r="J67" s="279">
        <v>6311.7333333333336</v>
      </c>
      <c r="K67" s="277">
        <v>6199.9</v>
      </c>
      <c r="L67" s="277">
        <v>6050</v>
      </c>
      <c r="M67" s="277">
        <v>0.46211999999999998</v>
      </c>
    </row>
    <row r="68" spans="1:13">
      <c r="A68" s="268">
        <v>58</v>
      </c>
      <c r="B68" s="277" t="s">
        <v>234</v>
      </c>
      <c r="C68" s="278">
        <v>1455.85</v>
      </c>
      <c r="D68" s="279">
        <v>1469.6000000000001</v>
      </c>
      <c r="E68" s="279">
        <v>1410.2500000000002</v>
      </c>
      <c r="F68" s="279">
        <v>1364.65</v>
      </c>
      <c r="G68" s="279">
        <v>1305.3000000000002</v>
      </c>
      <c r="H68" s="279">
        <v>1515.2000000000003</v>
      </c>
      <c r="I68" s="279">
        <v>1574.5500000000002</v>
      </c>
      <c r="J68" s="279">
        <v>1620.1500000000003</v>
      </c>
      <c r="K68" s="277">
        <v>1528.95</v>
      </c>
      <c r="L68" s="277">
        <v>1424</v>
      </c>
      <c r="M68" s="277">
        <v>3.8485299999999998</v>
      </c>
    </row>
    <row r="69" spans="1:13">
      <c r="A69" s="268">
        <v>59</v>
      </c>
      <c r="B69" s="277" t="s">
        <v>321</v>
      </c>
      <c r="C69" s="278">
        <v>455.15</v>
      </c>
      <c r="D69" s="279">
        <v>459.95</v>
      </c>
      <c r="E69" s="279">
        <v>438.2</v>
      </c>
      <c r="F69" s="279">
        <v>421.25</v>
      </c>
      <c r="G69" s="279">
        <v>399.5</v>
      </c>
      <c r="H69" s="279">
        <v>476.9</v>
      </c>
      <c r="I69" s="279">
        <v>498.65</v>
      </c>
      <c r="J69" s="279">
        <v>515.59999999999991</v>
      </c>
      <c r="K69" s="277">
        <v>481.7</v>
      </c>
      <c r="L69" s="277">
        <v>443</v>
      </c>
      <c r="M69" s="277">
        <v>38.939450000000001</v>
      </c>
    </row>
    <row r="70" spans="1:13">
      <c r="A70" s="268">
        <v>60</v>
      </c>
      <c r="B70" s="277" t="s">
        <v>65</v>
      </c>
      <c r="C70" s="278">
        <v>113.15</v>
      </c>
      <c r="D70" s="279">
        <v>113.71666666666668</v>
      </c>
      <c r="E70" s="279">
        <v>108.98333333333336</v>
      </c>
      <c r="F70" s="279">
        <v>104.81666666666668</v>
      </c>
      <c r="G70" s="279">
        <v>100.08333333333336</v>
      </c>
      <c r="H70" s="279">
        <v>117.88333333333337</v>
      </c>
      <c r="I70" s="279">
        <v>122.61666666666669</v>
      </c>
      <c r="J70" s="279">
        <v>126.78333333333337</v>
      </c>
      <c r="K70" s="277">
        <v>118.45</v>
      </c>
      <c r="L70" s="277">
        <v>109.55</v>
      </c>
      <c r="M70" s="277">
        <v>342.60345000000001</v>
      </c>
    </row>
    <row r="71" spans="1:13">
      <c r="A71" s="268">
        <v>61</v>
      </c>
      <c r="B71" s="277" t="s">
        <v>313</v>
      </c>
      <c r="C71" s="278">
        <v>699.35</v>
      </c>
      <c r="D71" s="279">
        <v>706.11666666666667</v>
      </c>
      <c r="E71" s="279">
        <v>676.23333333333335</v>
      </c>
      <c r="F71" s="279">
        <v>653.11666666666667</v>
      </c>
      <c r="G71" s="279">
        <v>623.23333333333335</v>
      </c>
      <c r="H71" s="279">
        <v>729.23333333333335</v>
      </c>
      <c r="I71" s="279">
        <v>759.11666666666679</v>
      </c>
      <c r="J71" s="279">
        <v>782.23333333333335</v>
      </c>
      <c r="K71" s="277">
        <v>736</v>
      </c>
      <c r="L71" s="277">
        <v>683</v>
      </c>
      <c r="M71" s="277">
        <v>14.610250000000001</v>
      </c>
    </row>
    <row r="72" spans="1:13">
      <c r="A72" s="268">
        <v>62</v>
      </c>
      <c r="B72" s="277" t="s">
        <v>66</v>
      </c>
      <c r="C72" s="278">
        <v>550.35</v>
      </c>
      <c r="D72" s="279">
        <v>550.9</v>
      </c>
      <c r="E72" s="279">
        <v>544.15</v>
      </c>
      <c r="F72" s="279">
        <v>537.95000000000005</v>
      </c>
      <c r="G72" s="279">
        <v>531.20000000000005</v>
      </c>
      <c r="H72" s="279">
        <v>557.09999999999991</v>
      </c>
      <c r="I72" s="279">
        <v>563.84999999999991</v>
      </c>
      <c r="J72" s="279">
        <v>570.04999999999984</v>
      </c>
      <c r="K72" s="277">
        <v>557.65</v>
      </c>
      <c r="L72" s="277">
        <v>544.70000000000005</v>
      </c>
      <c r="M72" s="277">
        <v>13.819520000000001</v>
      </c>
    </row>
    <row r="73" spans="1:13">
      <c r="A73" s="268">
        <v>63</v>
      </c>
      <c r="B73" s="277" t="s">
        <v>67</v>
      </c>
      <c r="C73" s="278">
        <v>494.95</v>
      </c>
      <c r="D73" s="279">
        <v>497.34999999999997</v>
      </c>
      <c r="E73" s="279">
        <v>482.79999999999995</v>
      </c>
      <c r="F73" s="279">
        <v>470.65</v>
      </c>
      <c r="G73" s="279">
        <v>456.09999999999997</v>
      </c>
      <c r="H73" s="279">
        <v>509.49999999999994</v>
      </c>
      <c r="I73" s="279">
        <v>524.04999999999995</v>
      </c>
      <c r="J73" s="279">
        <v>536.19999999999993</v>
      </c>
      <c r="K73" s="277">
        <v>511.9</v>
      </c>
      <c r="L73" s="277">
        <v>485.2</v>
      </c>
      <c r="M73" s="277">
        <v>113.99102999999999</v>
      </c>
    </row>
    <row r="74" spans="1:13">
      <c r="A74" s="268">
        <v>64</v>
      </c>
      <c r="B74" s="277" t="s">
        <v>1046</v>
      </c>
      <c r="C74" s="278">
        <v>9929.25</v>
      </c>
      <c r="D74" s="279">
        <v>10001.75</v>
      </c>
      <c r="E74" s="279">
        <v>9703.5</v>
      </c>
      <c r="F74" s="279">
        <v>9477.75</v>
      </c>
      <c r="G74" s="279">
        <v>9179.5</v>
      </c>
      <c r="H74" s="279">
        <v>10227.5</v>
      </c>
      <c r="I74" s="279">
        <v>10525.75</v>
      </c>
      <c r="J74" s="279">
        <v>10751.5</v>
      </c>
      <c r="K74" s="277">
        <v>10300</v>
      </c>
      <c r="L74" s="277">
        <v>9776</v>
      </c>
      <c r="M74" s="277">
        <v>0.22653999999999999</v>
      </c>
    </row>
    <row r="75" spans="1:13">
      <c r="A75" s="268">
        <v>65</v>
      </c>
      <c r="B75" s="277" t="s">
        <v>69</v>
      </c>
      <c r="C75" s="278">
        <v>528.6</v>
      </c>
      <c r="D75" s="279">
        <v>532.15</v>
      </c>
      <c r="E75" s="279">
        <v>521.44999999999993</v>
      </c>
      <c r="F75" s="279">
        <v>514.29999999999995</v>
      </c>
      <c r="G75" s="279">
        <v>503.59999999999991</v>
      </c>
      <c r="H75" s="279">
        <v>539.29999999999995</v>
      </c>
      <c r="I75" s="279">
        <v>550</v>
      </c>
      <c r="J75" s="279">
        <v>557.15</v>
      </c>
      <c r="K75" s="277">
        <v>542.85</v>
      </c>
      <c r="L75" s="277">
        <v>525</v>
      </c>
      <c r="M75" s="277">
        <v>182.09192999999999</v>
      </c>
    </row>
    <row r="76" spans="1:13" s="16" customFormat="1">
      <c r="A76" s="268">
        <v>66</v>
      </c>
      <c r="B76" s="277" t="s">
        <v>70</v>
      </c>
      <c r="C76" s="278">
        <v>37.35</v>
      </c>
      <c r="D76" s="279">
        <v>37.833333333333336</v>
      </c>
      <c r="E76" s="279">
        <v>36.216666666666669</v>
      </c>
      <c r="F76" s="279">
        <v>35.083333333333336</v>
      </c>
      <c r="G76" s="279">
        <v>33.466666666666669</v>
      </c>
      <c r="H76" s="279">
        <v>38.966666666666669</v>
      </c>
      <c r="I76" s="279">
        <v>40.583333333333329</v>
      </c>
      <c r="J76" s="279">
        <v>41.716666666666669</v>
      </c>
      <c r="K76" s="277">
        <v>39.450000000000003</v>
      </c>
      <c r="L76" s="277">
        <v>36.700000000000003</v>
      </c>
      <c r="M76" s="277">
        <v>519.52713000000006</v>
      </c>
    </row>
    <row r="77" spans="1:13" s="16" customFormat="1">
      <c r="A77" s="268">
        <v>67</v>
      </c>
      <c r="B77" s="277" t="s">
        <v>71</v>
      </c>
      <c r="C77" s="278">
        <v>395.1</v>
      </c>
      <c r="D77" s="279">
        <v>396.3</v>
      </c>
      <c r="E77" s="279">
        <v>390.3</v>
      </c>
      <c r="F77" s="279">
        <v>385.5</v>
      </c>
      <c r="G77" s="279">
        <v>379.5</v>
      </c>
      <c r="H77" s="279">
        <v>401.1</v>
      </c>
      <c r="I77" s="279">
        <v>407.1</v>
      </c>
      <c r="J77" s="279">
        <v>411.90000000000003</v>
      </c>
      <c r="K77" s="277">
        <v>402.3</v>
      </c>
      <c r="L77" s="277">
        <v>391.5</v>
      </c>
      <c r="M77" s="277">
        <v>53.770670000000003</v>
      </c>
    </row>
    <row r="78" spans="1:13" s="16" customFormat="1">
      <c r="A78" s="268">
        <v>68</v>
      </c>
      <c r="B78" s="277" t="s">
        <v>322</v>
      </c>
      <c r="C78" s="278">
        <v>602.75</v>
      </c>
      <c r="D78" s="279">
        <v>605.31666666666661</v>
      </c>
      <c r="E78" s="279">
        <v>594.03333333333319</v>
      </c>
      <c r="F78" s="279">
        <v>585.31666666666661</v>
      </c>
      <c r="G78" s="279">
        <v>574.03333333333319</v>
      </c>
      <c r="H78" s="279">
        <v>614.03333333333319</v>
      </c>
      <c r="I78" s="279">
        <v>625.31666666666649</v>
      </c>
      <c r="J78" s="279">
        <v>634.03333333333319</v>
      </c>
      <c r="K78" s="277">
        <v>616.6</v>
      </c>
      <c r="L78" s="277">
        <v>596.6</v>
      </c>
      <c r="M78" s="277">
        <v>1.53807</v>
      </c>
    </row>
    <row r="79" spans="1:13" s="16" customFormat="1">
      <c r="A79" s="268">
        <v>69</v>
      </c>
      <c r="B79" s="277" t="s">
        <v>324</v>
      </c>
      <c r="C79" s="278">
        <v>133.05000000000001</v>
      </c>
      <c r="D79" s="279">
        <v>133.68333333333334</v>
      </c>
      <c r="E79" s="279">
        <v>129.36666666666667</v>
      </c>
      <c r="F79" s="279">
        <v>125.68333333333334</v>
      </c>
      <c r="G79" s="279">
        <v>121.36666666666667</v>
      </c>
      <c r="H79" s="279">
        <v>137.36666666666667</v>
      </c>
      <c r="I79" s="279">
        <v>141.68333333333334</v>
      </c>
      <c r="J79" s="279">
        <v>145.36666666666667</v>
      </c>
      <c r="K79" s="277">
        <v>138</v>
      </c>
      <c r="L79" s="277">
        <v>130</v>
      </c>
      <c r="M79" s="277">
        <v>15.196619999999999</v>
      </c>
    </row>
    <row r="80" spans="1:13" s="16" customFormat="1">
      <c r="A80" s="268">
        <v>70</v>
      </c>
      <c r="B80" s="277" t="s">
        <v>325</v>
      </c>
      <c r="C80" s="278">
        <v>1908.9</v>
      </c>
      <c r="D80" s="279">
        <v>1921.3</v>
      </c>
      <c r="E80" s="279">
        <v>1887.6</v>
      </c>
      <c r="F80" s="279">
        <v>1866.3</v>
      </c>
      <c r="G80" s="279">
        <v>1832.6</v>
      </c>
      <c r="H80" s="279">
        <v>1942.6</v>
      </c>
      <c r="I80" s="279">
        <v>1976.3000000000002</v>
      </c>
      <c r="J80" s="279">
        <v>1997.6</v>
      </c>
      <c r="K80" s="277">
        <v>1955</v>
      </c>
      <c r="L80" s="277">
        <v>1900</v>
      </c>
      <c r="M80" s="277">
        <v>0.48108000000000001</v>
      </c>
    </row>
    <row r="81" spans="1:13" s="16" customFormat="1">
      <c r="A81" s="268">
        <v>71</v>
      </c>
      <c r="B81" s="277" t="s">
        <v>326</v>
      </c>
      <c r="C81" s="278">
        <v>541.25</v>
      </c>
      <c r="D81" s="279">
        <v>540.51666666666665</v>
      </c>
      <c r="E81" s="279">
        <v>519.0333333333333</v>
      </c>
      <c r="F81" s="279">
        <v>496.81666666666661</v>
      </c>
      <c r="G81" s="279">
        <v>475.33333333333326</v>
      </c>
      <c r="H81" s="279">
        <v>562.73333333333335</v>
      </c>
      <c r="I81" s="279">
        <v>584.2166666666667</v>
      </c>
      <c r="J81" s="279">
        <v>606.43333333333339</v>
      </c>
      <c r="K81" s="277">
        <v>562</v>
      </c>
      <c r="L81" s="277">
        <v>518.29999999999995</v>
      </c>
      <c r="M81" s="277">
        <v>3.9346100000000002</v>
      </c>
    </row>
    <row r="82" spans="1:13" s="16" customFormat="1">
      <c r="A82" s="268">
        <v>72</v>
      </c>
      <c r="B82" s="277" t="s">
        <v>327</v>
      </c>
      <c r="C82" s="278">
        <v>67.75</v>
      </c>
      <c r="D82" s="279">
        <v>68.333333333333329</v>
      </c>
      <c r="E82" s="279">
        <v>65.966666666666654</v>
      </c>
      <c r="F82" s="279">
        <v>64.183333333333323</v>
      </c>
      <c r="G82" s="279">
        <v>61.816666666666649</v>
      </c>
      <c r="H82" s="279">
        <v>70.11666666666666</v>
      </c>
      <c r="I82" s="279">
        <v>72.483333333333334</v>
      </c>
      <c r="J82" s="279">
        <v>74.266666666666666</v>
      </c>
      <c r="K82" s="277">
        <v>70.7</v>
      </c>
      <c r="L82" s="277">
        <v>66.55</v>
      </c>
      <c r="M82" s="277">
        <v>38.4024</v>
      </c>
    </row>
    <row r="83" spans="1:13" s="16" customFormat="1">
      <c r="A83" s="268">
        <v>73</v>
      </c>
      <c r="B83" s="277" t="s">
        <v>72</v>
      </c>
      <c r="C83" s="278">
        <v>13705.15</v>
      </c>
      <c r="D83" s="279">
        <v>13915.916666666666</v>
      </c>
      <c r="E83" s="279">
        <v>13431.933333333332</v>
      </c>
      <c r="F83" s="279">
        <v>13158.716666666667</v>
      </c>
      <c r="G83" s="279">
        <v>12674.733333333334</v>
      </c>
      <c r="H83" s="279">
        <v>14189.133333333331</v>
      </c>
      <c r="I83" s="279">
        <v>14673.116666666665</v>
      </c>
      <c r="J83" s="279">
        <v>14946.33333333333</v>
      </c>
      <c r="K83" s="277">
        <v>14399.9</v>
      </c>
      <c r="L83" s="277">
        <v>13642.7</v>
      </c>
      <c r="M83" s="277">
        <v>0.85541999999999996</v>
      </c>
    </row>
    <row r="84" spans="1:13" s="16" customFormat="1">
      <c r="A84" s="268">
        <v>74</v>
      </c>
      <c r="B84" s="277" t="s">
        <v>74</v>
      </c>
      <c r="C84" s="278">
        <v>413.25</v>
      </c>
      <c r="D84" s="279">
        <v>415.9666666666667</v>
      </c>
      <c r="E84" s="279">
        <v>405.93333333333339</v>
      </c>
      <c r="F84" s="279">
        <v>398.61666666666667</v>
      </c>
      <c r="G84" s="279">
        <v>388.58333333333337</v>
      </c>
      <c r="H84" s="279">
        <v>423.28333333333342</v>
      </c>
      <c r="I84" s="279">
        <v>433.31666666666672</v>
      </c>
      <c r="J84" s="279">
        <v>440.63333333333344</v>
      </c>
      <c r="K84" s="277">
        <v>426</v>
      </c>
      <c r="L84" s="277">
        <v>408.65</v>
      </c>
      <c r="M84" s="277">
        <v>142.22739000000001</v>
      </c>
    </row>
    <row r="85" spans="1:13" s="16" customFormat="1">
      <c r="A85" s="268">
        <v>75</v>
      </c>
      <c r="B85" s="277" t="s">
        <v>328</v>
      </c>
      <c r="C85" s="278">
        <v>149.4</v>
      </c>
      <c r="D85" s="279">
        <v>149.79999999999998</v>
      </c>
      <c r="E85" s="279">
        <v>145.59999999999997</v>
      </c>
      <c r="F85" s="279">
        <v>141.79999999999998</v>
      </c>
      <c r="G85" s="279">
        <v>137.59999999999997</v>
      </c>
      <c r="H85" s="279">
        <v>153.59999999999997</v>
      </c>
      <c r="I85" s="279">
        <v>157.79999999999995</v>
      </c>
      <c r="J85" s="279">
        <v>161.59999999999997</v>
      </c>
      <c r="K85" s="277">
        <v>154</v>
      </c>
      <c r="L85" s="277">
        <v>146</v>
      </c>
      <c r="M85" s="277">
        <v>6.3871900000000004</v>
      </c>
    </row>
    <row r="86" spans="1:13" s="16" customFormat="1">
      <c r="A86" s="268">
        <v>76</v>
      </c>
      <c r="B86" s="277" t="s">
        <v>75</v>
      </c>
      <c r="C86" s="278">
        <v>3801.35</v>
      </c>
      <c r="D86" s="279">
        <v>3797.7833333333333</v>
      </c>
      <c r="E86" s="279">
        <v>3755.5666666666666</v>
      </c>
      <c r="F86" s="279">
        <v>3709.7833333333333</v>
      </c>
      <c r="G86" s="279">
        <v>3667.5666666666666</v>
      </c>
      <c r="H86" s="279">
        <v>3843.5666666666666</v>
      </c>
      <c r="I86" s="279">
        <v>3885.7833333333328</v>
      </c>
      <c r="J86" s="279">
        <v>3931.5666666666666</v>
      </c>
      <c r="K86" s="277">
        <v>3840</v>
      </c>
      <c r="L86" s="277">
        <v>3752</v>
      </c>
      <c r="M86" s="277">
        <v>5.3749900000000004</v>
      </c>
    </row>
    <row r="87" spans="1:13" s="16" customFormat="1">
      <c r="A87" s="268">
        <v>77</v>
      </c>
      <c r="B87" s="277" t="s">
        <v>314</v>
      </c>
      <c r="C87" s="278">
        <v>489.85</v>
      </c>
      <c r="D87" s="279">
        <v>492.3</v>
      </c>
      <c r="E87" s="279">
        <v>485.70000000000005</v>
      </c>
      <c r="F87" s="279">
        <v>481.55</v>
      </c>
      <c r="G87" s="279">
        <v>474.95000000000005</v>
      </c>
      <c r="H87" s="279">
        <v>496.45000000000005</v>
      </c>
      <c r="I87" s="279">
        <v>503.05000000000007</v>
      </c>
      <c r="J87" s="279">
        <v>507.20000000000005</v>
      </c>
      <c r="K87" s="277">
        <v>498.9</v>
      </c>
      <c r="L87" s="277">
        <v>488.15</v>
      </c>
      <c r="M87" s="277">
        <v>1.68763</v>
      </c>
    </row>
    <row r="88" spans="1:13" s="16" customFormat="1">
      <c r="A88" s="268">
        <v>78</v>
      </c>
      <c r="B88" s="277" t="s">
        <v>323</v>
      </c>
      <c r="C88" s="278">
        <v>151.94999999999999</v>
      </c>
      <c r="D88" s="279">
        <v>151.80000000000001</v>
      </c>
      <c r="E88" s="279">
        <v>146.20000000000002</v>
      </c>
      <c r="F88" s="279">
        <v>140.45000000000002</v>
      </c>
      <c r="G88" s="279">
        <v>134.85000000000002</v>
      </c>
      <c r="H88" s="279">
        <v>157.55000000000001</v>
      </c>
      <c r="I88" s="279">
        <v>163.15000000000003</v>
      </c>
      <c r="J88" s="279">
        <v>168.9</v>
      </c>
      <c r="K88" s="277">
        <v>157.4</v>
      </c>
      <c r="L88" s="277">
        <v>146.05000000000001</v>
      </c>
      <c r="M88" s="277">
        <v>36.568399999999997</v>
      </c>
    </row>
    <row r="89" spans="1:13" s="16" customFormat="1">
      <c r="A89" s="268">
        <v>79</v>
      </c>
      <c r="B89" s="277" t="s">
        <v>76</v>
      </c>
      <c r="C89" s="278">
        <v>395.45</v>
      </c>
      <c r="D89" s="279">
        <v>393.95</v>
      </c>
      <c r="E89" s="279">
        <v>387.54999999999995</v>
      </c>
      <c r="F89" s="279">
        <v>379.65</v>
      </c>
      <c r="G89" s="279">
        <v>373.24999999999994</v>
      </c>
      <c r="H89" s="279">
        <v>401.84999999999997</v>
      </c>
      <c r="I89" s="279">
        <v>408.24999999999994</v>
      </c>
      <c r="J89" s="279">
        <v>416.15</v>
      </c>
      <c r="K89" s="277">
        <v>400.35</v>
      </c>
      <c r="L89" s="277">
        <v>386.05</v>
      </c>
      <c r="M89" s="277">
        <v>74.305599999999998</v>
      </c>
    </row>
    <row r="90" spans="1:13" s="16" customFormat="1">
      <c r="A90" s="268">
        <v>80</v>
      </c>
      <c r="B90" s="277" t="s">
        <v>77</v>
      </c>
      <c r="C90" s="278">
        <v>101.3</v>
      </c>
      <c r="D90" s="279">
        <v>101.7</v>
      </c>
      <c r="E90" s="279">
        <v>100.2</v>
      </c>
      <c r="F90" s="279">
        <v>99.1</v>
      </c>
      <c r="G90" s="279">
        <v>97.6</v>
      </c>
      <c r="H90" s="279">
        <v>102.80000000000001</v>
      </c>
      <c r="I90" s="279">
        <v>104.30000000000001</v>
      </c>
      <c r="J90" s="279">
        <v>105.40000000000002</v>
      </c>
      <c r="K90" s="277">
        <v>103.2</v>
      </c>
      <c r="L90" s="277">
        <v>100.6</v>
      </c>
      <c r="M90" s="277">
        <v>41.670140000000004</v>
      </c>
    </row>
    <row r="91" spans="1:13" s="16" customFormat="1">
      <c r="A91" s="268">
        <v>81</v>
      </c>
      <c r="B91" s="277" t="s">
        <v>332</v>
      </c>
      <c r="C91" s="278">
        <v>373</v>
      </c>
      <c r="D91" s="279">
        <v>373.13333333333338</v>
      </c>
      <c r="E91" s="279">
        <v>365.86666666666679</v>
      </c>
      <c r="F91" s="279">
        <v>358.73333333333341</v>
      </c>
      <c r="G91" s="279">
        <v>351.46666666666681</v>
      </c>
      <c r="H91" s="279">
        <v>380.26666666666677</v>
      </c>
      <c r="I91" s="279">
        <v>387.5333333333333</v>
      </c>
      <c r="J91" s="279">
        <v>394.66666666666674</v>
      </c>
      <c r="K91" s="277">
        <v>380.4</v>
      </c>
      <c r="L91" s="277">
        <v>366</v>
      </c>
      <c r="M91" s="277">
        <v>6.8879000000000001</v>
      </c>
    </row>
    <row r="92" spans="1:13" s="16" customFormat="1">
      <c r="A92" s="268">
        <v>82</v>
      </c>
      <c r="B92" s="277" t="s">
        <v>333</v>
      </c>
      <c r="C92" s="278">
        <v>547.29999999999995</v>
      </c>
      <c r="D92" s="279">
        <v>550.7833333333333</v>
      </c>
      <c r="E92" s="279">
        <v>527.51666666666665</v>
      </c>
      <c r="F92" s="279">
        <v>507.73333333333335</v>
      </c>
      <c r="G92" s="279">
        <v>484.4666666666667</v>
      </c>
      <c r="H92" s="279">
        <v>570.56666666666661</v>
      </c>
      <c r="I92" s="279">
        <v>593.83333333333326</v>
      </c>
      <c r="J92" s="279">
        <v>613.61666666666656</v>
      </c>
      <c r="K92" s="277">
        <v>574.04999999999995</v>
      </c>
      <c r="L92" s="277">
        <v>531</v>
      </c>
      <c r="M92" s="277">
        <v>10.6477</v>
      </c>
    </row>
    <row r="93" spans="1:13" s="16" customFormat="1">
      <c r="A93" s="268">
        <v>83</v>
      </c>
      <c r="B93" s="277" t="s">
        <v>335</v>
      </c>
      <c r="C93" s="278">
        <v>253.4</v>
      </c>
      <c r="D93" s="279">
        <v>256.2166666666667</v>
      </c>
      <c r="E93" s="279">
        <v>247.73333333333341</v>
      </c>
      <c r="F93" s="279">
        <v>242.06666666666672</v>
      </c>
      <c r="G93" s="279">
        <v>233.58333333333343</v>
      </c>
      <c r="H93" s="279">
        <v>261.88333333333338</v>
      </c>
      <c r="I93" s="279">
        <v>270.36666666666673</v>
      </c>
      <c r="J93" s="279">
        <v>276.03333333333336</v>
      </c>
      <c r="K93" s="277">
        <v>264.7</v>
      </c>
      <c r="L93" s="277">
        <v>250.55</v>
      </c>
      <c r="M93" s="277">
        <v>2.13083</v>
      </c>
    </row>
    <row r="94" spans="1:13" s="16" customFormat="1">
      <c r="A94" s="268">
        <v>84</v>
      </c>
      <c r="B94" s="277" t="s">
        <v>329</v>
      </c>
      <c r="C94" s="278">
        <v>405.85</v>
      </c>
      <c r="D94" s="279">
        <v>406.84999999999997</v>
      </c>
      <c r="E94" s="279">
        <v>400.99999999999994</v>
      </c>
      <c r="F94" s="279">
        <v>396.15</v>
      </c>
      <c r="G94" s="279">
        <v>390.29999999999995</v>
      </c>
      <c r="H94" s="279">
        <v>411.69999999999993</v>
      </c>
      <c r="I94" s="279">
        <v>417.54999999999995</v>
      </c>
      <c r="J94" s="279">
        <v>422.39999999999992</v>
      </c>
      <c r="K94" s="277">
        <v>412.7</v>
      </c>
      <c r="L94" s="277">
        <v>402</v>
      </c>
      <c r="M94" s="277">
        <v>0.31825999999999999</v>
      </c>
    </row>
    <row r="95" spans="1:13" s="16" customFormat="1">
      <c r="A95" s="268">
        <v>85</v>
      </c>
      <c r="B95" s="277" t="s">
        <v>78</v>
      </c>
      <c r="C95" s="278">
        <v>122.05</v>
      </c>
      <c r="D95" s="279">
        <v>122.16666666666667</v>
      </c>
      <c r="E95" s="279">
        <v>121.13333333333334</v>
      </c>
      <c r="F95" s="279">
        <v>120.21666666666667</v>
      </c>
      <c r="G95" s="279">
        <v>119.18333333333334</v>
      </c>
      <c r="H95" s="279">
        <v>123.08333333333334</v>
      </c>
      <c r="I95" s="279">
        <v>124.11666666666667</v>
      </c>
      <c r="J95" s="279">
        <v>125.03333333333335</v>
      </c>
      <c r="K95" s="277">
        <v>123.2</v>
      </c>
      <c r="L95" s="277">
        <v>121.25</v>
      </c>
      <c r="M95" s="277">
        <v>8.9207300000000007</v>
      </c>
    </row>
    <row r="96" spans="1:13" s="16" customFormat="1">
      <c r="A96" s="268">
        <v>86</v>
      </c>
      <c r="B96" s="277" t="s">
        <v>330</v>
      </c>
      <c r="C96" s="278">
        <v>254.35</v>
      </c>
      <c r="D96" s="279">
        <v>256.59999999999997</v>
      </c>
      <c r="E96" s="279">
        <v>249.64999999999992</v>
      </c>
      <c r="F96" s="279">
        <v>244.94999999999996</v>
      </c>
      <c r="G96" s="279">
        <v>237.99999999999991</v>
      </c>
      <c r="H96" s="279">
        <v>261.29999999999995</v>
      </c>
      <c r="I96" s="279">
        <v>268.25</v>
      </c>
      <c r="J96" s="279">
        <v>272.94999999999993</v>
      </c>
      <c r="K96" s="277">
        <v>263.55</v>
      </c>
      <c r="L96" s="277">
        <v>251.9</v>
      </c>
      <c r="M96" s="277">
        <v>1.48119</v>
      </c>
    </row>
    <row r="97" spans="1:13" s="16" customFormat="1">
      <c r="A97" s="268">
        <v>87</v>
      </c>
      <c r="B97" s="277" t="s">
        <v>338</v>
      </c>
      <c r="C97" s="278">
        <v>364.65</v>
      </c>
      <c r="D97" s="279">
        <v>363.83333333333331</v>
      </c>
      <c r="E97" s="279">
        <v>358.86666666666662</v>
      </c>
      <c r="F97" s="279">
        <v>353.08333333333331</v>
      </c>
      <c r="G97" s="279">
        <v>348.11666666666662</v>
      </c>
      <c r="H97" s="279">
        <v>369.61666666666662</v>
      </c>
      <c r="I97" s="279">
        <v>374.58333333333331</v>
      </c>
      <c r="J97" s="279">
        <v>380.36666666666662</v>
      </c>
      <c r="K97" s="277">
        <v>368.8</v>
      </c>
      <c r="L97" s="277">
        <v>358.05</v>
      </c>
      <c r="M97" s="277">
        <v>10.29031</v>
      </c>
    </row>
    <row r="98" spans="1:13" s="16" customFormat="1">
      <c r="A98" s="268">
        <v>88</v>
      </c>
      <c r="B98" s="277" t="s">
        <v>336</v>
      </c>
      <c r="C98" s="278">
        <v>878</v>
      </c>
      <c r="D98" s="279">
        <v>882.51666666666677</v>
      </c>
      <c r="E98" s="279">
        <v>867.48333333333358</v>
      </c>
      <c r="F98" s="279">
        <v>856.96666666666681</v>
      </c>
      <c r="G98" s="279">
        <v>841.93333333333362</v>
      </c>
      <c r="H98" s="279">
        <v>893.03333333333353</v>
      </c>
      <c r="I98" s="279">
        <v>908.06666666666661</v>
      </c>
      <c r="J98" s="279">
        <v>918.58333333333348</v>
      </c>
      <c r="K98" s="277">
        <v>897.55</v>
      </c>
      <c r="L98" s="277">
        <v>872</v>
      </c>
      <c r="M98" s="277">
        <v>0.48720999999999998</v>
      </c>
    </row>
    <row r="99" spans="1:13" s="16" customFormat="1">
      <c r="A99" s="268">
        <v>89</v>
      </c>
      <c r="B99" s="277" t="s">
        <v>337</v>
      </c>
      <c r="C99" s="278">
        <v>17.649999999999999</v>
      </c>
      <c r="D99" s="279">
        <v>17.75</v>
      </c>
      <c r="E99" s="279">
        <v>17.45</v>
      </c>
      <c r="F99" s="279">
        <v>17.25</v>
      </c>
      <c r="G99" s="279">
        <v>16.95</v>
      </c>
      <c r="H99" s="279">
        <v>17.95</v>
      </c>
      <c r="I99" s="279">
        <v>18.249999999999996</v>
      </c>
      <c r="J99" s="279">
        <v>18.45</v>
      </c>
      <c r="K99" s="277">
        <v>18.05</v>
      </c>
      <c r="L99" s="277">
        <v>17.55</v>
      </c>
      <c r="M99" s="277">
        <v>7.4478799999999996</v>
      </c>
    </row>
    <row r="100" spans="1:13" s="16" customFormat="1">
      <c r="A100" s="268">
        <v>90</v>
      </c>
      <c r="B100" s="277" t="s">
        <v>339</v>
      </c>
      <c r="C100" s="278">
        <v>131.55000000000001</v>
      </c>
      <c r="D100" s="279">
        <v>133.25</v>
      </c>
      <c r="E100" s="279">
        <v>128.55000000000001</v>
      </c>
      <c r="F100" s="279">
        <v>125.55000000000001</v>
      </c>
      <c r="G100" s="279">
        <v>120.85000000000002</v>
      </c>
      <c r="H100" s="279">
        <v>136.25</v>
      </c>
      <c r="I100" s="279">
        <v>140.94999999999999</v>
      </c>
      <c r="J100" s="279">
        <v>143.94999999999999</v>
      </c>
      <c r="K100" s="277">
        <v>137.94999999999999</v>
      </c>
      <c r="L100" s="277">
        <v>130.25</v>
      </c>
      <c r="M100" s="277">
        <v>2.97567</v>
      </c>
    </row>
    <row r="101" spans="1:13">
      <c r="A101" s="268">
        <v>91</v>
      </c>
      <c r="B101" s="277" t="s">
        <v>80</v>
      </c>
      <c r="C101" s="278">
        <v>311.64999999999998</v>
      </c>
      <c r="D101" s="279">
        <v>312.98333333333335</v>
      </c>
      <c r="E101" s="279">
        <v>302.36666666666667</v>
      </c>
      <c r="F101" s="279">
        <v>293.08333333333331</v>
      </c>
      <c r="G101" s="279">
        <v>282.46666666666664</v>
      </c>
      <c r="H101" s="279">
        <v>322.26666666666671</v>
      </c>
      <c r="I101" s="279">
        <v>332.88333333333338</v>
      </c>
      <c r="J101" s="279">
        <v>342.16666666666674</v>
      </c>
      <c r="K101" s="277">
        <v>323.60000000000002</v>
      </c>
      <c r="L101" s="277">
        <v>303.7</v>
      </c>
      <c r="M101" s="277">
        <v>15.037739999999999</v>
      </c>
    </row>
    <row r="102" spans="1:13">
      <c r="A102" s="268">
        <v>92</v>
      </c>
      <c r="B102" s="277" t="s">
        <v>340</v>
      </c>
      <c r="C102" s="278">
        <v>2380.5500000000002</v>
      </c>
      <c r="D102" s="279">
        <v>2390.1833333333334</v>
      </c>
      <c r="E102" s="279">
        <v>2350.3666666666668</v>
      </c>
      <c r="F102" s="279">
        <v>2320.1833333333334</v>
      </c>
      <c r="G102" s="279">
        <v>2280.3666666666668</v>
      </c>
      <c r="H102" s="279">
        <v>2420.3666666666668</v>
      </c>
      <c r="I102" s="279">
        <v>2460.1833333333334</v>
      </c>
      <c r="J102" s="279">
        <v>2490.3666666666668</v>
      </c>
      <c r="K102" s="277">
        <v>2430</v>
      </c>
      <c r="L102" s="277">
        <v>2360</v>
      </c>
      <c r="M102" s="277">
        <v>5.611E-2</v>
      </c>
    </row>
    <row r="103" spans="1:13">
      <c r="A103" s="268">
        <v>93</v>
      </c>
      <c r="B103" s="277" t="s">
        <v>81</v>
      </c>
      <c r="C103" s="278">
        <v>595.35</v>
      </c>
      <c r="D103" s="279">
        <v>592.91666666666674</v>
      </c>
      <c r="E103" s="279">
        <v>583.63333333333344</v>
      </c>
      <c r="F103" s="279">
        <v>571.91666666666674</v>
      </c>
      <c r="G103" s="279">
        <v>562.63333333333344</v>
      </c>
      <c r="H103" s="279">
        <v>604.63333333333344</v>
      </c>
      <c r="I103" s="279">
        <v>613.91666666666674</v>
      </c>
      <c r="J103" s="279">
        <v>625.63333333333344</v>
      </c>
      <c r="K103" s="277">
        <v>602.20000000000005</v>
      </c>
      <c r="L103" s="277">
        <v>581.20000000000005</v>
      </c>
      <c r="M103" s="277">
        <v>2.9359299999999999</v>
      </c>
    </row>
    <row r="104" spans="1:13">
      <c r="A104" s="268">
        <v>94</v>
      </c>
      <c r="B104" s="277" t="s">
        <v>334</v>
      </c>
      <c r="C104" s="278">
        <v>202.75</v>
      </c>
      <c r="D104" s="279">
        <v>201.98333333333335</v>
      </c>
      <c r="E104" s="279">
        <v>199.76666666666671</v>
      </c>
      <c r="F104" s="279">
        <v>196.78333333333336</v>
      </c>
      <c r="G104" s="279">
        <v>194.56666666666672</v>
      </c>
      <c r="H104" s="279">
        <v>204.9666666666667</v>
      </c>
      <c r="I104" s="279">
        <v>207.18333333333334</v>
      </c>
      <c r="J104" s="279">
        <v>210.16666666666669</v>
      </c>
      <c r="K104" s="277">
        <v>204.2</v>
      </c>
      <c r="L104" s="277">
        <v>199</v>
      </c>
      <c r="M104" s="277">
        <v>0.70440000000000003</v>
      </c>
    </row>
    <row r="105" spans="1:13">
      <c r="A105" s="268">
        <v>95</v>
      </c>
      <c r="B105" s="277" t="s">
        <v>342</v>
      </c>
      <c r="C105" s="278">
        <v>153.05000000000001</v>
      </c>
      <c r="D105" s="279">
        <v>153.68333333333334</v>
      </c>
      <c r="E105" s="279">
        <v>150.86666666666667</v>
      </c>
      <c r="F105" s="279">
        <v>148.68333333333334</v>
      </c>
      <c r="G105" s="279">
        <v>145.86666666666667</v>
      </c>
      <c r="H105" s="279">
        <v>155.86666666666667</v>
      </c>
      <c r="I105" s="279">
        <v>158.68333333333334</v>
      </c>
      <c r="J105" s="279">
        <v>160.86666666666667</v>
      </c>
      <c r="K105" s="277">
        <v>156.5</v>
      </c>
      <c r="L105" s="277">
        <v>151.5</v>
      </c>
      <c r="M105" s="277">
        <v>8.5813100000000002</v>
      </c>
    </row>
    <row r="106" spans="1:13">
      <c r="A106" s="268">
        <v>96</v>
      </c>
      <c r="B106" s="277" t="s">
        <v>343</v>
      </c>
      <c r="C106" s="278">
        <v>79.45</v>
      </c>
      <c r="D106" s="279">
        <v>80.3</v>
      </c>
      <c r="E106" s="279">
        <v>78.25</v>
      </c>
      <c r="F106" s="279">
        <v>77.05</v>
      </c>
      <c r="G106" s="279">
        <v>75</v>
      </c>
      <c r="H106" s="279">
        <v>81.5</v>
      </c>
      <c r="I106" s="279">
        <v>83.549999999999983</v>
      </c>
      <c r="J106" s="279">
        <v>84.75</v>
      </c>
      <c r="K106" s="277">
        <v>82.35</v>
      </c>
      <c r="L106" s="277">
        <v>79.099999999999994</v>
      </c>
      <c r="M106" s="277">
        <v>11.31339</v>
      </c>
    </row>
    <row r="107" spans="1:13">
      <c r="A107" s="268">
        <v>97</v>
      </c>
      <c r="B107" s="277" t="s">
        <v>82</v>
      </c>
      <c r="C107" s="278">
        <v>218.1</v>
      </c>
      <c r="D107" s="279">
        <v>221.76666666666665</v>
      </c>
      <c r="E107" s="279">
        <v>212.5333333333333</v>
      </c>
      <c r="F107" s="279">
        <v>206.96666666666664</v>
      </c>
      <c r="G107" s="279">
        <v>197.73333333333329</v>
      </c>
      <c r="H107" s="279">
        <v>227.33333333333331</v>
      </c>
      <c r="I107" s="279">
        <v>236.56666666666666</v>
      </c>
      <c r="J107" s="279">
        <v>242.13333333333333</v>
      </c>
      <c r="K107" s="277">
        <v>231</v>
      </c>
      <c r="L107" s="277">
        <v>216.2</v>
      </c>
      <c r="M107" s="277">
        <v>122.86626</v>
      </c>
    </row>
    <row r="108" spans="1:13">
      <c r="A108" s="268">
        <v>98</v>
      </c>
      <c r="B108" s="285" t="s">
        <v>344</v>
      </c>
      <c r="C108" s="278">
        <v>379.95</v>
      </c>
      <c r="D108" s="279">
        <v>383.75</v>
      </c>
      <c r="E108" s="279">
        <v>367.5</v>
      </c>
      <c r="F108" s="279">
        <v>355.05</v>
      </c>
      <c r="G108" s="279">
        <v>338.8</v>
      </c>
      <c r="H108" s="279">
        <v>396.2</v>
      </c>
      <c r="I108" s="279">
        <v>412.45</v>
      </c>
      <c r="J108" s="279">
        <v>424.9</v>
      </c>
      <c r="K108" s="277">
        <v>400</v>
      </c>
      <c r="L108" s="277">
        <v>371.3</v>
      </c>
      <c r="M108" s="277">
        <v>0.57777999999999996</v>
      </c>
    </row>
    <row r="109" spans="1:13">
      <c r="A109" s="268">
        <v>99</v>
      </c>
      <c r="B109" s="277" t="s">
        <v>83</v>
      </c>
      <c r="C109" s="278">
        <v>771.8</v>
      </c>
      <c r="D109" s="279">
        <v>770.69999999999993</v>
      </c>
      <c r="E109" s="279">
        <v>753.64999999999986</v>
      </c>
      <c r="F109" s="279">
        <v>735.49999999999989</v>
      </c>
      <c r="G109" s="279">
        <v>718.44999999999982</v>
      </c>
      <c r="H109" s="279">
        <v>788.84999999999991</v>
      </c>
      <c r="I109" s="279">
        <v>805.89999999999986</v>
      </c>
      <c r="J109" s="279">
        <v>824.05</v>
      </c>
      <c r="K109" s="277">
        <v>787.75</v>
      </c>
      <c r="L109" s="277">
        <v>752.55</v>
      </c>
      <c r="M109" s="277">
        <v>162.76397</v>
      </c>
    </row>
    <row r="110" spans="1:13">
      <c r="A110" s="268">
        <v>100</v>
      </c>
      <c r="B110" s="277" t="s">
        <v>84</v>
      </c>
      <c r="C110" s="278">
        <v>131.85</v>
      </c>
      <c r="D110" s="279">
        <v>131.73333333333335</v>
      </c>
      <c r="E110" s="279">
        <v>129.2166666666667</v>
      </c>
      <c r="F110" s="279">
        <v>126.58333333333334</v>
      </c>
      <c r="G110" s="279">
        <v>124.06666666666669</v>
      </c>
      <c r="H110" s="279">
        <v>134.3666666666667</v>
      </c>
      <c r="I110" s="279">
        <v>136.88333333333335</v>
      </c>
      <c r="J110" s="279">
        <v>139.51666666666671</v>
      </c>
      <c r="K110" s="277">
        <v>134.25</v>
      </c>
      <c r="L110" s="277">
        <v>129.1</v>
      </c>
      <c r="M110" s="277">
        <v>239.46126000000001</v>
      </c>
    </row>
    <row r="111" spans="1:13">
      <c r="A111" s="268">
        <v>101</v>
      </c>
      <c r="B111" s="277" t="s">
        <v>345</v>
      </c>
      <c r="C111" s="278">
        <v>338.05</v>
      </c>
      <c r="D111" s="279">
        <v>340</v>
      </c>
      <c r="E111" s="279">
        <v>331.3</v>
      </c>
      <c r="F111" s="279">
        <v>324.55</v>
      </c>
      <c r="G111" s="279">
        <v>315.85000000000002</v>
      </c>
      <c r="H111" s="279">
        <v>346.75</v>
      </c>
      <c r="I111" s="279">
        <v>355.45000000000005</v>
      </c>
      <c r="J111" s="279">
        <v>362.2</v>
      </c>
      <c r="K111" s="277">
        <v>348.7</v>
      </c>
      <c r="L111" s="277">
        <v>333.25</v>
      </c>
      <c r="M111" s="277">
        <v>3.1811500000000001</v>
      </c>
    </row>
    <row r="112" spans="1:13">
      <c r="A112" s="268">
        <v>102</v>
      </c>
      <c r="B112" s="277" t="s">
        <v>85</v>
      </c>
      <c r="C112" s="278">
        <v>1411.15</v>
      </c>
      <c r="D112" s="279">
        <v>1420.75</v>
      </c>
      <c r="E112" s="279">
        <v>1396.15</v>
      </c>
      <c r="F112" s="279">
        <v>1381.15</v>
      </c>
      <c r="G112" s="279">
        <v>1356.5500000000002</v>
      </c>
      <c r="H112" s="279">
        <v>1435.75</v>
      </c>
      <c r="I112" s="279">
        <v>1460.35</v>
      </c>
      <c r="J112" s="279">
        <v>1475.35</v>
      </c>
      <c r="K112" s="277">
        <v>1445.35</v>
      </c>
      <c r="L112" s="277">
        <v>1405.75</v>
      </c>
      <c r="M112" s="277">
        <v>6.6645399999999997</v>
      </c>
    </row>
    <row r="113" spans="1:13">
      <c r="A113" s="268">
        <v>103</v>
      </c>
      <c r="B113" s="277" t="s">
        <v>86</v>
      </c>
      <c r="C113" s="278">
        <v>379.6</v>
      </c>
      <c r="D113" s="279">
        <v>379</v>
      </c>
      <c r="E113" s="279">
        <v>373</v>
      </c>
      <c r="F113" s="279">
        <v>366.4</v>
      </c>
      <c r="G113" s="279">
        <v>360.4</v>
      </c>
      <c r="H113" s="279">
        <v>385.6</v>
      </c>
      <c r="I113" s="279">
        <v>391.6</v>
      </c>
      <c r="J113" s="279">
        <v>398.20000000000005</v>
      </c>
      <c r="K113" s="277">
        <v>385</v>
      </c>
      <c r="L113" s="277">
        <v>372.4</v>
      </c>
      <c r="M113" s="277">
        <v>43.295490000000001</v>
      </c>
    </row>
    <row r="114" spans="1:13">
      <c r="A114" s="268">
        <v>104</v>
      </c>
      <c r="B114" s="277" t="s">
        <v>236</v>
      </c>
      <c r="C114" s="278">
        <v>752.1</v>
      </c>
      <c r="D114" s="279">
        <v>758.25</v>
      </c>
      <c r="E114" s="279">
        <v>736.9</v>
      </c>
      <c r="F114" s="279">
        <v>721.69999999999993</v>
      </c>
      <c r="G114" s="279">
        <v>700.34999999999991</v>
      </c>
      <c r="H114" s="279">
        <v>773.45</v>
      </c>
      <c r="I114" s="279">
        <v>794.8</v>
      </c>
      <c r="J114" s="279">
        <v>810.00000000000011</v>
      </c>
      <c r="K114" s="277">
        <v>779.6</v>
      </c>
      <c r="L114" s="277">
        <v>743.05</v>
      </c>
      <c r="M114" s="277">
        <v>6.6368299999999998</v>
      </c>
    </row>
    <row r="115" spans="1:13">
      <c r="A115" s="268">
        <v>105</v>
      </c>
      <c r="B115" s="277" t="s">
        <v>346</v>
      </c>
      <c r="C115" s="278">
        <v>591.6</v>
      </c>
      <c r="D115" s="279">
        <v>593.20000000000005</v>
      </c>
      <c r="E115" s="279">
        <v>573.95000000000005</v>
      </c>
      <c r="F115" s="279">
        <v>556.29999999999995</v>
      </c>
      <c r="G115" s="279">
        <v>537.04999999999995</v>
      </c>
      <c r="H115" s="279">
        <v>610.85000000000014</v>
      </c>
      <c r="I115" s="279">
        <v>630.10000000000014</v>
      </c>
      <c r="J115" s="279">
        <v>647.75000000000023</v>
      </c>
      <c r="K115" s="277">
        <v>612.45000000000005</v>
      </c>
      <c r="L115" s="277">
        <v>575.54999999999995</v>
      </c>
      <c r="M115" s="277">
        <v>1.31525</v>
      </c>
    </row>
    <row r="116" spans="1:13">
      <c r="A116" s="268">
        <v>106</v>
      </c>
      <c r="B116" s="277" t="s">
        <v>331</v>
      </c>
      <c r="C116" s="278">
        <v>1722.6</v>
      </c>
      <c r="D116" s="279">
        <v>1731.5333333333335</v>
      </c>
      <c r="E116" s="279">
        <v>1697.0666666666671</v>
      </c>
      <c r="F116" s="279">
        <v>1671.5333333333335</v>
      </c>
      <c r="G116" s="279">
        <v>1637.0666666666671</v>
      </c>
      <c r="H116" s="279">
        <v>1757.0666666666671</v>
      </c>
      <c r="I116" s="279">
        <v>1791.5333333333338</v>
      </c>
      <c r="J116" s="279">
        <v>1817.0666666666671</v>
      </c>
      <c r="K116" s="277">
        <v>1766</v>
      </c>
      <c r="L116" s="277">
        <v>1706</v>
      </c>
      <c r="M116" s="277">
        <v>0.21429000000000001</v>
      </c>
    </row>
    <row r="117" spans="1:13">
      <c r="A117" s="268">
        <v>107</v>
      </c>
      <c r="B117" s="277" t="s">
        <v>237</v>
      </c>
      <c r="C117" s="278">
        <v>250.45</v>
      </c>
      <c r="D117" s="279">
        <v>249.61666666666667</v>
      </c>
      <c r="E117" s="279">
        <v>247.43333333333334</v>
      </c>
      <c r="F117" s="279">
        <v>244.41666666666666</v>
      </c>
      <c r="G117" s="279">
        <v>242.23333333333332</v>
      </c>
      <c r="H117" s="279">
        <v>252.63333333333335</v>
      </c>
      <c r="I117" s="279">
        <v>254.81666666666669</v>
      </c>
      <c r="J117" s="279">
        <v>257.83333333333337</v>
      </c>
      <c r="K117" s="277">
        <v>251.8</v>
      </c>
      <c r="L117" s="277">
        <v>246.6</v>
      </c>
      <c r="M117" s="277">
        <v>7.3651099999999996</v>
      </c>
    </row>
    <row r="118" spans="1:13">
      <c r="A118" s="268">
        <v>108</v>
      </c>
      <c r="B118" s="277" t="s">
        <v>2996</v>
      </c>
      <c r="C118" s="278">
        <v>191.55</v>
      </c>
      <c r="D118" s="279">
        <v>191.96666666666667</v>
      </c>
      <c r="E118" s="279">
        <v>189.93333333333334</v>
      </c>
      <c r="F118" s="279">
        <v>188.31666666666666</v>
      </c>
      <c r="G118" s="279">
        <v>186.28333333333333</v>
      </c>
      <c r="H118" s="279">
        <v>193.58333333333334</v>
      </c>
      <c r="I118" s="279">
        <v>195.6166666666667</v>
      </c>
      <c r="J118" s="279">
        <v>197.23333333333335</v>
      </c>
      <c r="K118" s="277">
        <v>194</v>
      </c>
      <c r="L118" s="277">
        <v>190.35</v>
      </c>
      <c r="M118" s="277">
        <v>0.66139000000000003</v>
      </c>
    </row>
    <row r="119" spans="1:13">
      <c r="A119" s="268">
        <v>109</v>
      </c>
      <c r="B119" s="277" t="s">
        <v>235</v>
      </c>
      <c r="C119" s="278">
        <v>121.35</v>
      </c>
      <c r="D119" s="279">
        <v>122.10000000000001</v>
      </c>
      <c r="E119" s="279">
        <v>119.75000000000001</v>
      </c>
      <c r="F119" s="279">
        <v>118.15</v>
      </c>
      <c r="G119" s="279">
        <v>115.80000000000001</v>
      </c>
      <c r="H119" s="279">
        <v>123.70000000000002</v>
      </c>
      <c r="I119" s="279">
        <v>126.05000000000001</v>
      </c>
      <c r="J119" s="279">
        <v>127.65000000000002</v>
      </c>
      <c r="K119" s="277">
        <v>124.45</v>
      </c>
      <c r="L119" s="277">
        <v>120.5</v>
      </c>
      <c r="M119" s="277">
        <v>114.08432000000001</v>
      </c>
    </row>
    <row r="120" spans="1:13">
      <c r="A120" s="268">
        <v>110</v>
      </c>
      <c r="B120" s="277" t="s">
        <v>87</v>
      </c>
      <c r="C120" s="278">
        <v>448.8</v>
      </c>
      <c r="D120" s="279">
        <v>445.41666666666669</v>
      </c>
      <c r="E120" s="279">
        <v>431.38333333333338</v>
      </c>
      <c r="F120" s="279">
        <v>413.9666666666667</v>
      </c>
      <c r="G120" s="279">
        <v>399.93333333333339</v>
      </c>
      <c r="H120" s="279">
        <v>462.83333333333337</v>
      </c>
      <c r="I120" s="279">
        <v>476.86666666666667</v>
      </c>
      <c r="J120" s="279">
        <v>494.28333333333336</v>
      </c>
      <c r="K120" s="277">
        <v>459.45</v>
      </c>
      <c r="L120" s="277">
        <v>428</v>
      </c>
      <c r="M120" s="277">
        <v>43.716529999999999</v>
      </c>
    </row>
    <row r="121" spans="1:13">
      <c r="A121" s="268">
        <v>111</v>
      </c>
      <c r="B121" s="277" t="s">
        <v>347</v>
      </c>
      <c r="C121" s="278">
        <v>369.05</v>
      </c>
      <c r="D121" s="279">
        <v>373.55</v>
      </c>
      <c r="E121" s="279">
        <v>357.20000000000005</v>
      </c>
      <c r="F121" s="279">
        <v>345.35</v>
      </c>
      <c r="G121" s="279">
        <v>329.00000000000006</v>
      </c>
      <c r="H121" s="279">
        <v>385.40000000000003</v>
      </c>
      <c r="I121" s="279">
        <v>401.75000000000006</v>
      </c>
      <c r="J121" s="279">
        <v>413.6</v>
      </c>
      <c r="K121" s="277">
        <v>389.9</v>
      </c>
      <c r="L121" s="277">
        <v>361.7</v>
      </c>
      <c r="M121" s="277">
        <v>5.5022200000000003</v>
      </c>
    </row>
    <row r="122" spans="1:13">
      <c r="A122" s="268">
        <v>112</v>
      </c>
      <c r="B122" s="277" t="s">
        <v>88</v>
      </c>
      <c r="C122" s="278">
        <v>497.1</v>
      </c>
      <c r="D122" s="279">
        <v>495.81666666666666</v>
      </c>
      <c r="E122" s="279">
        <v>490.0333333333333</v>
      </c>
      <c r="F122" s="279">
        <v>482.96666666666664</v>
      </c>
      <c r="G122" s="279">
        <v>477.18333333333328</v>
      </c>
      <c r="H122" s="279">
        <v>502.88333333333333</v>
      </c>
      <c r="I122" s="279">
        <v>508.66666666666674</v>
      </c>
      <c r="J122" s="279">
        <v>515.73333333333335</v>
      </c>
      <c r="K122" s="277">
        <v>501.6</v>
      </c>
      <c r="L122" s="277">
        <v>488.75</v>
      </c>
      <c r="M122" s="277">
        <v>47.032609999999998</v>
      </c>
    </row>
    <row r="123" spans="1:13">
      <c r="A123" s="268">
        <v>113</v>
      </c>
      <c r="B123" s="277" t="s">
        <v>238</v>
      </c>
      <c r="C123" s="278">
        <v>778.8</v>
      </c>
      <c r="D123" s="279">
        <v>784.13333333333333</v>
      </c>
      <c r="E123" s="279">
        <v>769.66666666666663</v>
      </c>
      <c r="F123" s="279">
        <v>760.5333333333333</v>
      </c>
      <c r="G123" s="279">
        <v>746.06666666666661</v>
      </c>
      <c r="H123" s="279">
        <v>793.26666666666665</v>
      </c>
      <c r="I123" s="279">
        <v>807.73333333333335</v>
      </c>
      <c r="J123" s="279">
        <v>816.86666666666667</v>
      </c>
      <c r="K123" s="277">
        <v>798.6</v>
      </c>
      <c r="L123" s="277">
        <v>775</v>
      </c>
      <c r="M123" s="277">
        <v>0.57343999999999995</v>
      </c>
    </row>
    <row r="124" spans="1:13">
      <c r="A124" s="268">
        <v>114</v>
      </c>
      <c r="B124" s="277" t="s">
        <v>348</v>
      </c>
      <c r="C124" s="278">
        <v>79.099999999999994</v>
      </c>
      <c r="D124" s="279">
        <v>80.166666666666671</v>
      </c>
      <c r="E124" s="279">
        <v>76.933333333333337</v>
      </c>
      <c r="F124" s="279">
        <v>74.766666666666666</v>
      </c>
      <c r="G124" s="279">
        <v>71.533333333333331</v>
      </c>
      <c r="H124" s="279">
        <v>82.333333333333343</v>
      </c>
      <c r="I124" s="279">
        <v>85.566666666666663</v>
      </c>
      <c r="J124" s="279">
        <v>87.733333333333348</v>
      </c>
      <c r="K124" s="277">
        <v>83.4</v>
      </c>
      <c r="L124" s="277">
        <v>78</v>
      </c>
      <c r="M124" s="277">
        <v>3.8522400000000001</v>
      </c>
    </row>
    <row r="125" spans="1:13">
      <c r="A125" s="268">
        <v>115</v>
      </c>
      <c r="B125" s="277" t="s">
        <v>355</v>
      </c>
      <c r="C125" s="278">
        <v>351</v>
      </c>
      <c r="D125" s="279">
        <v>352</v>
      </c>
      <c r="E125" s="279">
        <v>344</v>
      </c>
      <c r="F125" s="279">
        <v>337</v>
      </c>
      <c r="G125" s="279">
        <v>329</v>
      </c>
      <c r="H125" s="279">
        <v>359</v>
      </c>
      <c r="I125" s="279">
        <v>367</v>
      </c>
      <c r="J125" s="279">
        <v>374</v>
      </c>
      <c r="K125" s="277">
        <v>360</v>
      </c>
      <c r="L125" s="277">
        <v>345</v>
      </c>
      <c r="M125" s="277">
        <v>10.31344</v>
      </c>
    </row>
    <row r="126" spans="1:13">
      <c r="A126" s="268">
        <v>116</v>
      </c>
      <c r="B126" s="277" t="s">
        <v>356</v>
      </c>
      <c r="C126" s="278">
        <v>185.75</v>
      </c>
      <c r="D126" s="279">
        <v>189.08333333333334</v>
      </c>
      <c r="E126" s="279">
        <v>181.2166666666667</v>
      </c>
      <c r="F126" s="279">
        <v>176.68333333333337</v>
      </c>
      <c r="G126" s="279">
        <v>168.81666666666672</v>
      </c>
      <c r="H126" s="279">
        <v>193.61666666666667</v>
      </c>
      <c r="I126" s="279">
        <v>201.48333333333329</v>
      </c>
      <c r="J126" s="279">
        <v>206.01666666666665</v>
      </c>
      <c r="K126" s="277">
        <v>196.95</v>
      </c>
      <c r="L126" s="277">
        <v>184.55</v>
      </c>
      <c r="M126" s="277">
        <v>6.7282299999999999</v>
      </c>
    </row>
    <row r="127" spans="1:13">
      <c r="A127" s="268">
        <v>117</v>
      </c>
      <c r="B127" s="277" t="s">
        <v>349</v>
      </c>
      <c r="C127" s="278">
        <v>81.2</v>
      </c>
      <c r="D127" s="279">
        <v>81.766666666666666</v>
      </c>
      <c r="E127" s="279">
        <v>80.433333333333337</v>
      </c>
      <c r="F127" s="279">
        <v>79.666666666666671</v>
      </c>
      <c r="G127" s="279">
        <v>78.333333333333343</v>
      </c>
      <c r="H127" s="279">
        <v>82.533333333333331</v>
      </c>
      <c r="I127" s="279">
        <v>83.866666666666674</v>
      </c>
      <c r="J127" s="279">
        <v>84.633333333333326</v>
      </c>
      <c r="K127" s="277">
        <v>83.1</v>
      </c>
      <c r="L127" s="277">
        <v>81</v>
      </c>
      <c r="M127" s="277">
        <v>7.8443100000000001</v>
      </c>
    </row>
    <row r="128" spans="1:13">
      <c r="A128" s="268">
        <v>118</v>
      </c>
      <c r="B128" s="277" t="s">
        <v>350</v>
      </c>
      <c r="C128" s="278">
        <v>358.95</v>
      </c>
      <c r="D128" s="279">
        <v>355.2833333333333</v>
      </c>
      <c r="E128" s="279">
        <v>348.51666666666659</v>
      </c>
      <c r="F128" s="279">
        <v>338.08333333333331</v>
      </c>
      <c r="G128" s="279">
        <v>331.31666666666661</v>
      </c>
      <c r="H128" s="279">
        <v>365.71666666666658</v>
      </c>
      <c r="I128" s="279">
        <v>372.48333333333323</v>
      </c>
      <c r="J128" s="279">
        <v>382.91666666666657</v>
      </c>
      <c r="K128" s="277">
        <v>362.05</v>
      </c>
      <c r="L128" s="277">
        <v>344.85</v>
      </c>
      <c r="M128" s="277">
        <v>1.80925</v>
      </c>
    </row>
    <row r="129" spans="1:13">
      <c r="A129" s="268">
        <v>119</v>
      </c>
      <c r="B129" s="277" t="s">
        <v>351</v>
      </c>
      <c r="C129" s="278">
        <v>585.70000000000005</v>
      </c>
      <c r="D129" s="279">
        <v>590.23333333333335</v>
      </c>
      <c r="E129" s="279">
        <v>578.4666666666667</v>
      </c>
      <c r="F129" s="279">
        <v>571.23333333333335</v>
      </c>
      <c r="G129" s="279">
        <v>559.4666666666667</v>
      </c>
      <c r="H129" s="279">
        <v>597.4666666666667</v>
      </c>
      <c r="I129" s="279">
        <v>609.23333333333335</v>
      </c>
      <c r="J129" s="279">
        <v>616.4666666666667</v>
      </c>
      <c r="K129" s="277">
        <v>602</v>
      </c>
      <c r="L129" s="277">
        <v>583</v>
      </c>
      <c r="M129" s="277">
        <v>8.6363599999999998</v>
      </c>
    </row>
    <row r="130" spans="1:13">
      <c r="A130" s="268">
        <v>120</v>
      </c>
      <c r="B130" s="277" t="s">
        <v>352</v>
      </c>
      <c r="C130" s="278">
        <v>114.8</v>
      </c>
      <c r="D130" s="279">
        <v>115.45</v>
      </c>
      <c r="E130" s="279">
        <v>110.95</v>
      </c>
      <c r="F130" s="279">
        <v>107.1</v>
      </c>
      <c r="G130" s="279">
        <v>102.6</v>
      </c>
      <c r="H130" s="279">
        <v>119.30000000000001</v>
      </c>
      <c r="I130" s="279">
        <v>123.80000000000001</v>
      </c>
      <c r="J130" s="279">
        <v>127.65000000000002</v>
      </c>
      <c r="K130" s="277">
        <v>119.95</v>
      </c>
      <c r="L130" s="277">
        <v>111.6</v>
      </c>
      <c r="M130" s="277">
        <v>43.867919999999998</v>
      </c>
    </row>
    <row r="131" spans="1:13">
      <c r="A131" s="268">
        <v>121</v>
      </c>
      <c r="B131" s="277" t="s">
        <v>1221</v>
      </c>
      <c r="C131" s="278">
        <v>793.15</v>
      </c>
      <c r="D131" s="279">
        <v>796.05000000000007</v>
      </c>
      <c r="E131" s="279">
        <v>762.10000000000014</v>
      </c>
      <c r="F131" s="279">
        <v>731.05000000000007</v>
      </c>
      <c r="G131" s="279">
        <v>697.10000000000014</v>
      </c>
      <c r="H131" s="279">
        <v>827.10000000000014</v>
      </c>
      <c r="I131" s="279">
        <v>861.05000000000018</v>
      </c>
      <c r="J131" s="279">
        <v>892.10000000000014</v>
      </c>
      <c r="K131" s="277">
        <v>830</v>
      </c>
      <c r="L131" s="277">
        <v>765</v>
      </c>
      <c r="M131" s="277">
        <v>0.87995000000000001</v>
      </c>
    </row>
    <row r="132" spans="1:13">
      <c r="A132" s="268">
        <v>122</v>
      </c>
      <c r="B132" s="277" t="s">
        <v>90</v>
      </c>
      <c r="C132" s="278">
        <v>7.95</v>
      </c>
      <c r="D132" s="279">
        <v>8.1</v>
      </c>
      <c r="E132" s="279">
        <v>7.6499999999999986</v>
      </c>
      <c r="F132" s="279">
        <v>7.3499999999999988</v>
      </c>
      <c r="G132" s="279">
        <v>6.8999999999999977</v>
      </c>
      <c r="H132" s="279">
        <v>8.3999999999999986</v>
      </c>
      <c r="I132" s="279">
        <v>8.8499999999999979</v>
      </c>
      <c r="J132" s="279">
        <v>9.15</v>
      </c>
      <c r="K132" s="277">
        <v>8.5500000000000007</v>
      </c>
      <c r="L132" s="277">
        <v>7.8</v>
      </c>
      <c r="M132" s="277">
        <v>85.774559999999994</v>
      </c>
    </row>
    <row r="133" spans="1:13">
      <c r="A133" s="268">
        <v>123</v>
      </c>
      <c r="B133" s="277" t="s">
        <v>91</v>
      </c>
      <c r="C133" s="278">
        <v>3089.8</v>
      </c>
      <c r="D133" s="279">
        <v>3111.6333333333332</v>
      </c>
      <c r="E133" s="279">
        <v>3038.2666666666664</v>
      </c>
      <c r="F133" s="279">
        <v>2986.7333333333331</v>
      </c>
      <c r="G133" s="279">
        <v>2913.3666666666663</v>
      </c>
      <c r="H133" s="279">
        <v>3163.1666666666665</v>
      </c>
      <c r="I133" s="279">
        <v>3236.5333333333333</v>
      </c>
      <c r="J133" s="279">
        <v>3288.0666666666666</v>
      </c>
      <c r="K133" s="277">
        <v>3185</v>
      </c>
      <c r="L133" s="277">
        <v>3060.1</v>
      </c>
      <c r="M133" s="277">
        <v>19.599689999999999</v>
      </c>
    </row>
    <row r="134" spans="1:13">
      <c r="A134" s="268">
        <v>124</v>
      </c>
      <c r="B134" s="277" t="s">
        <v>357</v>
      </c>
      <c r="C134" s="278">
        <v>7939.4</v>
      </c>
      <c r="D134" s="279">
        <v>7999.4666666666672</v>
      </c>
      <c r="E134" s="279">
        <v>7816.5833333333339</v>
      </c>
      <c r="F134" s="279">
        <v>7693.7666666666664</v>
      </c>
      <c r="G134" s="279">
        <v>7510.8833333333332</v>
      </c>
      <c r="H134" s="279">
        <v>8122.2833333333347</v>
      </c>
      <c r="I134" s="279">
        <v>8305.1666666666679</v>
      </c>
      <c r="J134" s="279">
        <v>8427.9833333333354</v>
      </c>
      <c r="K134" s="277">
        <v>8182.35</v>
      </c>
      <c r="L134" s="277">
        <v>7876.65</v>
      </c>
      <c r="M134" s="277">
        <v>0.63980999999999999</v>
      </c>
    </row>
    <row r="135" spans="1:13">
      <c r="A135" s="268">
        <v>125</v>
      </c>
      <c r="B135" s="277" t="s">
        <v>93</v>
      </c>
      <c r="C135" s="278">
        <v>142.44999999999999</v>
      </c>
      <c r="D135" s="279">
        <v>144.18333333333331</v>
      </c>
      <c r="E135" s="279">
        <v>138.61666666666662</v>
      </c>
      <c r="F135" s="279">
        <v>134.7833333333333</v>
      </c>
      <c r="G135" s="279">
        <v>129.21666666666661</v>
      </c>
      <c r="H135" s="279">
        <v>148.01666666666662</v>
      </c>
      <c r="I135" s="279">
        <v>153.58333333333329</v>
      </c>
      <c r="J135" s="279">
        <v>157.41666666666663</v>
      </c>
      <c r="K135" s="277">
        <v>149.75</v>
      </c>
      <c r="L135" s="277">
        <v>140.35</v>
      </c>
      <c r="M135" s="277">
        <v>99.869280000000003</v>
      </c>
    </row>
    <row r="136" spans="1:13">
      <c r="A136" s="268">
        <v>126</v>
      </c>
      <c r="B136" s="277" t="s">
        <v>231</v>
      </c>
      <c r="C136" s="278">
        <v>2178</v>
      </c>
      <c r="D136" s="279">
        <v>2190.4833333333331</v>
      </c>
      <c r="E136" s="279">
        <v>2161.0666666666662</v>
      </c>
      <c r="F136" s="279">
        <v>2144.1333333333332</v>
      </c>
      <c r="G136" s="279">
        <v>2114.7166666666662</v>
      </c>
      <c r="H136" s="279">
        <v>2207.4166666666661</v>
      </c>
      <c r="I136" s="279">
        <v>2236.833333333333</v>
      </c>
      <c r="J136" s="279">
        <v>2253.766666666666</v>
      </c>
      <c r="K136" s="277">
        <v>2219.9</v>
      </c>
      <c r="L136" s="277">
        <v>2173.5500000000002</v>
      </c>
      <c r="M136" s="277">
        <v>2.9034599999999999</v>
      </c>
    </row>
    <row r="137" spans="1:13">
      <c r="A137" s="268">
        <v>127</v>
      </c>
      <c r="B137" s="277" t="s">
        <v>94</v>
      </c>
      <c r="C137" s="278">
        <v>4519.3999999999996</v>
      </c>
      <c r="D137" s="279">
        <v>4525.1333333333332</v>
      </c>
      <c r="E137" s="279">
        <v>4464.2666666666664</v>
      </c>
      <c r="F137" s="279">
        <v>4409.1333333333332</v>
      </c>
      <c r="G137" s="279">
        <v>4348.2666666666664</v>
      </c>
      <c r="H137" s="279">
        <v>4580.2666666666664</v>
      </c>
      <c r="I137" s="279">
        <v>4641.1333333333332</v>
      </c>
      <c r="J137" s="279">
        <v>4696.2666666666664</v>
      </c>
      <c r="K137" s="277">
        <v>4586</v>
      </c>
      <c r="L137" s="277">
        <v>4470</v>
      </c>
      <c r="M137" s="277">
        <v>11.5083</v>
      </c>
    </row>
    <row r="138" spans="1:13">
      <c r="A138" s="268">
        <v>128</v>
      </c>
      <c r="B138" s="277" t="s">
        <v>1264</v>
      </c>
      <c r="C138" s="278">
        <v>675.95</v>
      </c>
      <c r="D138" s="279">
        <v>680.98333333333335</v>
      </c>
      <c r="E138" s="279">
        <v>626.9666666666667</v>
      </c>
      <c r="F138" s="279">
        <v>577.98333333333335</v>
      </c>
      <c r="G138" s="279">
        <v>523.9666666666667</v>
      </c>
      <c r="H138" s="279">
        <v>729.9666666666667</v>
      </c>
      <c r="I138" s="279">
        <v>783.98333333333335</v>
      </c>
      <c r="J138" s="279">
        <v>832.9666666666667</v>
      </c>
      <c r="K138" s="277">
        <v>735</v>
      </c>
      <c r="L138" s="277">
        <v>632</v>
      </c>
      <c r="M138" s="277">
        <v>17.846150000000002</v>
      </c>
    </row>
    <row r="139" spans="1:13">
      <c r="A139" s="268">
        <v>129</v>
      </c>
      <c r="B139" s="277" t="s">
        <v>239</v>
      </c>
      <c r="C139" s="278">
        <v>76</v>
      </c>
      <c r="D139" s="279">
        <v>76.333333333333329</v>
      </c>
      <c r="E139" s="279">
        <v>74.666666666666657</v>
      </c>
      <c r="F139" s="279">
        <v>73.333333333333329</v>
      </c>
      <c r="G139" s="279">
        <v>71.666666666666657</v>
      </c>
      <c r="H139" s="279">
        <v>77.666666666666657</v>
      </c>
      <c r="I139" s="279">
        <v>79.333333333333314</v>
      </c>
      <c r="J139" s="279">
        <v>80.666666666666657</v>
      </c>
      <c r="K139" s="277">
        <v>78</v>
      </c>
      <c r="L139" s="277">
        <v>75</v>
      </c>
      <c r="M139" s="277">
        <v>4.8917799999999998</v>
      </c>
    </row>
    <row r="140" spans="1:13">
      <c r="A140" s="268">
        <v>130</v>
      </c>
      <c r="B140" s="277" t="s">
        <v>95</v>
      </c>
      <c r="C140" s="278">
        <v>20144.150000000001</v>
      </c>
      <c r="D140" s="279">
        <v>20653.650000000001</v>
      </c>
      <c r="E140" s="279">
        <v>19557.150000000001</v>
      </c>
      <c r="F140" s="279">
        <v>18970.150000000001</v>
      </c>
      <c r="G140" s="279">
        <v>17873.650000000001</v>
      </c>
      <c r="H140" s="279">
        <v>21240.65</v>
      </c>
      <c r="I140" s="279">
        <v>22337.15</v>
      </c>
      <c r="J140" s="279">
        <v>22924.15</v>
      </c>
      <c r="K140" s="277">
        <v>21750.15</v>
      </c>
      <c r="L140" s="277">
        <v>20066.650000000001</v>
      </c>
      <c r="M140" s="277">
        <v>5.9194500000000003</v>
      </c>
    </row>
    <row r="141" spans="1:13">
      <c r="A141" s="268">
        <v>131</v>
      </c>
      <c r="B141" s="277" t="s">
        <v>359</v>
      </c>
      <c r="C141" s="278">
        <v>281.45</v>
      </c>
      <c r="D141" s="279">
        <v>283.93333333333334</v>
      </c>
      <c r="E141" s="279">
        <v>274.76666666666665</v>
      </c>
      <c r="F141" s="279">
        <v>268.08333333333331</v>
      </c>
      <c r="G141" s="279">
        <v>258.91666666666663</v>
      </c>
      <c r="H141" s="279">
        <v>290.61666666666667</v>
      </c>
      <c r="I141" s="279">
        <v>299.7833333333333</v>
      </c>
      <c r="J141" s="279">
        <v>306.4666666666667</v>
      </c>
      <c r="K141" s="277">
        <v>293.10000000000002</v>
      </c>
      <c r="L141" s="277">
        <v>277.25</v>
      </c>
      <c r="M141" s="277">
        <v>2.24532</v>
      </c>
    </row>
    <row r="142" spans="1:13">
      <c r="A142" s="268">
        <v>132</v>
      </c>
      <c r="B142" s="277" t="s">
        <v>360</v>
      </c>
      <c r="C142" s="278">
        <v>75.2</v>
      </c>
      <c r="D142" s="279">
        <v>76.033333333333346</v>
      </c>
      <c r="E142" s="279">
        <v>71.666666666666686</v>
      </c>
      <c r="F142" s="279">
        <v>68.13333333333334</v>
      </c>
      <c r="G142" s="279">
        <v>63.76666666666668</v>
      </c>
      <c r="H142" s="279">
        <v>79.566666666666691</v>
      </c>
      <c r="I142" s="279">
        <v>83.933333333333337</v>
      </c>
      <c r="J142" s="279">
        <v>87.466666666666697</v>
      </c>
      <c r="K142" s="277">
        <v>80.400000000000006</v>
      </c>
      <c r="L142" s="277">
        <v>72.5</v>
      </c>
      <c r="M142" s="277">
        <v>37.206919999999997</v>
      </c>
    </row>
    <row r="143" spans="1:13">
      <c r="A143" s="268">
        <v>133</v>
      </c>
      <c r="B143" s="277" t="s">
        <v>361</v>
      </c>
      <c r="C143" s="278">
        <v>247.9</v>
      </c>
      <c r="D143" s="279">
        <v>236.93333333333337</v>
      </c>
      <c r="E143" s="279">
        <v>215.56666666666672</v>
      </c>
      <c r="F143" s="279">
        <v>183.23333333333335</v>
      </c>
      <c r="G143" s="279">
        <v>161.8666666666667</v>
      </c>
      <c r="H143" s="279">
        <v>269.26666666666677</v>
      </c>
      <c r="I143" s="279">
        <v>290.63333333333333</v>
      </c>
      <c r="J143" s="279">
        <v>322.96666666666675</v>
      </c>
      <c r="K143" s="277">
        <v>258.3</v>
      </c>
      <c r="L143" s="277">
        <v>204.6</v>
      </c>
      <c r="M143" s="277">
        <v>17.834540000000001</v>
      </c>
    </row>
    <row r="144" spans="1:13">
      <c r="A144" s="268">
        <v>134</v>
      </c>
      <c r="B144" s="277" t="s">
        <v>240</v>
      </c>
      <c r="C144" s="278">
        <v>327.45</v>
      </c>
      <c r="D144" s="279">
        <v>329.81666666666666</v>
      </c>
      <c r="E144" s="279">
        <v>314.73333333333335</v>
      </c>
      <c r="F144" s="279">
        <v>302.01666666666671</v>
      </c>
      <c r="G144" s="279">
        <v>286.93333333333339</v>
      </c>
      <c r="H144" s="279">
        <v>342.5333333333333</v>
      </c>
      <c r="I144" s="279">
        <v>357.61666666666667</v>
      </c>
      <c r="J144" s="279">
        <v>370.33333333333326</v>
      </c>
      <c r="K144" s="277">
        <v>344.9</v>
      </c>
      <c r="L144" s="277">
        <v>317.10000000000002</v>
      </c>
      <c r="M144" s="277">
        <v>11.419280000000001</v>
      </c>
    </row>
    <row r="145" spans="1:13">
      <c r="A145" s="268">
        <v>135</v>
      </c>
      <c r="B145" s="277" t="s">
        <v>241</v>
      </c>
      <c r="C145" s="278">
        <v>960.25</v>
      </c>
      <c r="D145" s="279">
        <v>952.9</v>
      </c>
      <c r="E145" s="279">
        <v>937.8</v>
      </c>
      <c r="F145" s="279">
        <v>915.35</v>
      </c>
      <c r="G145" s="279">
        <v>900.25</v>
      </c>
      <c r="H145" s="279">
        <v>975.34999999999991</v>
      </c>
      <c r="I145" s="279">
        <v>990.45</v>
      </c>
      <c r="J145" s="279">
        <v>1012.8999999999999</v>
      </c>
      <c r="K145" s="277">
        <v>968</v>
      </c>
      <c r="L145" s="277">
        <v>930.45</v>
      </c>
      <c r="M145" s="277">
        <v>0.47497</v>
      </c>
    </row>
    <row r="146" spans="1:13">
      <c r="A146" s="268">
        <v>136</v>
      </c>
      <c r="B146" s="277" t="s">
        <v>242</v>
      </c>
      <c r="C146" s="278">
        <v>67.849999999999994</v>
      </c>
      <c r="D146" s="279">
        <v>68.483333333333334</v>
      </c>
      <c r="E146" s="279">
        <v>66.466666666666669</v>
      </c>
      <c r="F146" s="279">
        <v>65.083333333333329</v>
      </c>
      <c r="G146" s="279">
        <v>63.066666666666663</v>
      </c>
      <c r="H146" s="279">
        <v>69.866666666666674</v>
      </c>
      <c r="I146" s="279">
        <v>71.883333333333354</v>
      </c>
      <c r="J146" s="279">
        <v>73.26666666666668</v>
      </c>
      <c r="K146" s="277">
        <v>70.5</v>
      </c>
      <c r="L146" s="277">
        <v>67.099999999999994</v>
      </c>
      <c r="M146" s="277">
        <v>64.477990000000005</v>
      </c>
    </row>
    <row r="147" spans="1:13">
      <c r="A147" s="268">
        <v>137</v>
      </c>
      <c r="B147" s="277" t="s">
        <v>96</v>
      </c>
      <c r="C147" s="278">
        <v>52.75</v>
      </c>
      <c r="D147" s="279">
        <v>52.966666666666669</v>
      </c>
      <c r="E147" s="279">
        <v>51.433333333333337</v>
      </c>
      <c r="F147" s="279">
        <v>50.116666666666667</v>
      </c>
      <c r="G147" s="279">
        <v>48.583333333333336</v>
      </c>
      <c r="H147" s="279">
        <v>54.283333333333339</v>
      </c>
      <c r="I147" s="279">
        <v>55.81666666666667</v>
      </c>
      <c r="J147" s="279">
        <v>57.13333333333334</v>
      </c>
      <c r="K147" s="277">
        <v>54.5</v>
      </c>
      <c r="L147" s="277">
        <v>51.65</v>
      </c>
      <c r="M147" s="277">
        <v>148.58277000000001</v>
      </c>
    </row>
    <row r="148" spans="1:13">
      <c r="A148" s="268">
        <v>138</v>
      </c>
      <c r="B148" s="277" t="s">
        <v>362</v>
      </c>
      <c r="C148" s="278">
        <v>536.20000000000005</v>
      </c>
      <c r="D148" s="279">
        <v>535.44999999999993</v>
      </c>
      <c r="E148" s="279">
        <v>523.74999999999989</v>
      </c>
      <c r="F148" s="279">
        <v>511.29999999999995</v>
      </c>
      <c r="G148" s="279">
        <v>499.59999999999991</v>
      </c>
      <c r="H148" s="279">
        <v>547.89999999999986</v>
      </c>
      <c r="I148" s="279">
        <v>559.59999999999991</v>
      </c>
      <c r="J148" s="279">
        <v>572.04999999999984</v>
      </c>
      <c r="K148" s="277">
        <v>547.15</v>
      </c>
      <c r="L148" s="277">
        <v>523</v>
      </c>
      <c r="M148" s="277">
        <v>1.49444</v>
      </c>
    </row>
    <row r="149" spans="1:13">
      <c r="A149" s="268">
        <v>139</v>
      </c>
      <c r="B149" s="277" t="s">
        <v>1298</v>
      </c>
      <c r="C149" s="278">
        <v>1372.35</v>
      </c>
      <c r="D149" s="279">
        <v>1380.9833333333333</v>
      </c>
      <c r="E149" s="279">
        <v>1343.6166666666668</v>
      </c>
      <c r="F149" s="279">
        <v>1314.8833333333334</v>
      </c>
      <c r="G149" s="279">
        <v>1277.5166666666669</v>
      </c>
      <c r="H149" s="279">
        <v>1409.7166666666667</v>
      </c>
      <c r="I149" s="279">
        <v>1447.083333333333</v>
      </c>
      <c r="J149" s="279">
        <v>1475.8166666666666</v>
      </c>
      <c r="K149" s="277">
        <v>1418.35</v>
      </c>
      <c r="L149" s="277">
        <v>1352.25</v>
      </c>
      <c r="M149" s="277">
        <v>5.1819999999999998E-2</v>
      </c>
    </row>
    <row r="150" spans="1:13">
      <c r="A150" s="268">
        <v>140</v>
      </c>
      <c r="B150" s="277" t="s">
        <v>97</v>
      </c>
      <c r="C150" s="278">
        <v>1100.6500000000001</v>
      </c>
      <c r="D150" s="279">
        <v>1116.7666666666667</v>
      </c>
      <c r="E150" s="279">
        <v>1061.2833333333333</v>
      </c>
      <c r="F150" s="279">
        <v>1021.9166666666667</v>
      </c>
      <c r="G150" s="279">
        <v>966.43333333333339</v>
      </c>
      <c r="H150" s="279">
        <v>1156.1333333333332</v>
      </c>
      <c r="I150" s="279">
        <v>1211.6166666666663</v>
      </c>
      <c r="J150" s="279">
        <v>1250.9833333333331</v>
      </c>
      <c r="K150" s="277">
        <v>1172.25</v>
      </c>
      <c r="L150" s="277">
        <v>1077.4000000000001</v>
      </c>
      <c r="M150" s="277">
        <v>36.096179999999997</v>
      </c>
    </row>
    <row r="151" spans="1:13">
      <c r="A151" s="268">
        <v>141</v>
      </c>
      <c r="B151" s="277" t="s">
        <v>363</v>
      </c>
      <c r="C151" s="278">
        <v>268</v>
      </c>
      <c r="D151" s="279">
        <v>269.33333333333331</v>
      </c>
      <c r="E151" s="279">
        <v>263.66666666666663</v>
      </c>
      <c r="F151" s="279">
        <v>259.33333333333331</v>
      </c>
      <c r="G151" s="279">
        <v>253.66666666666663</v>
      </c>
      <c r="H151" s="279">
        <v>273.66666666666663</v>
      </c>
      <c r="I151" s="279">
        <v>279.33333333333326</v>
      </c>
      <c r="J151" s="279">
        <v>283.66666666666663</v>
      </c>
      <c r="K151" s="277">
        <v>275</v>
      </c>
      <c r="L151" s="277">
        <v>265</v>
      </c>
      <c r="M151" s="277">
        <v>1.9474499999999999</v>
      </c>
    </row>
    <row r="152" spans="1:13">
      <c r="A152" s="268">
        <v>142</v>
      </c>
      <c r="B152" s="277" t="s">
        <v>98</v>
      </c>
      <c r="C152" s="278">
        <v>162.9</v>
      </c>
      <c r="D152" s="279">
        <v>164.16666666666666</v>
      </c>
      <c r="E152" s="279">
        <v>159.83333333333331</v>
      </c>
      <c r="F152" s="279">
        <v>156.76666666666665</v>
      </c>
      <c r="G152" s="279">
        <v>152.43333333333331</v>
      </c>
      <c r="H152" s="279">
        <v>167.23333333333332</v>
      </c>
      <c r="I152" s="279">
        <v>171.56666666666663</v>
      </c>
      <c r="J152" s="279">
        <v>174.63333333333333</v>
      </c>
      <c r="K152" s="277">
        <v>168.5</v>
      </c>
      <c r="L152" s="277">
        <v>161.1</v>
      </c>
      <c r="M152" s="277">
        <v>27.153569999999998</v>
      </c>
    </row>
    <row r="153" spans="1:13">
      <c r="A153" s="268">
        <v>143</v>
      </c>
      <c r="B153" s="277" t="s">
        <v>243</v>
      </c>
      <c r="C153" s="278">
        <v>11.15</v>
      </c>
      <c r="D153" s="279">
        <v>11.133333333333333</v>
      </c>
      <c r="E153" s="279">
        <v>10.916666666666666</v>
      </c>
      <c r="F153" s="279">
        <v>10.683333333333334</v>
      </c>
      <c r="G153" s="279">
        <v>10.466666666666667</v>
      </c>
      <c r="H153" s="279">
        <v>11.366666666666665</v>
      </c>
      <c r="I153" s="279">
        <v>11.583333333333334</v>
      </c>
      <c r="J153" s="279">
        <v>11.816666666666665</v>
      </c>
      <c r="K153" s="277">
        <v>11.35</v>
      </c>
      <c r="L153" s="277">
        <v>10.9</v>
      </c>
      <c r="M153" s="277">
        <v>61.333640000000003</v>
      </c>
    </row>
    <row r="154" spans="1:13">
      <c r="A154" s="268">
        <v>144</v>
      </c>
      <c r="B154" s="277" t="s">
        <v>364</v>
      </c>
      <c r="C154" s="278">
        <v>323.7</v>
      </c>
      <c r="D154" s="279">
        <v>326.08333333333331</v>
      </c>
      <c r="E154" s="279">
        <v>315.16666666666663</v>
      </c>
      <c r="F154" s="279">
        <v>306.63333333333333</v>
      </c>
      <c r="G154" s="279">
        <v>295.71666666666664</v>
      </c>
      <c r="H154" s="279">
        <v>334.61666666666662</v>
      </c>
      <c r="I154" s="279">
        <v>345.53333333333325</v>
      </c>
      <c r="J154" s="279">
        <v>354.06666666666661</v>
      </c>
      <c r="K154" s="277">
        <v>337</v>
      </c>
      <c r="L154" s="277">
        <v>317.55</v>
      </c>
      <c r="M154" s="277">
        <v>7.8586999999999998</v>
      </c>
    </row>
    <row r="155" spans="1:13">
      <c r="A155" s="268">
        <v>145</v>
      </c>
      <c r="B155" s="277" t="s">
        <v>99</v>
      </c>
      <c r="C155" s="278">
        <v>52.6</v>
      </c>
      <c r="D155" s="279">
        <v>53.016666666666673</v>
      </c>
      <c r="E155" s="279">
        <v>51.583333333333343</v>
      </c>
      <c r="F155" s="279">
        <v>50.56666666666667</v>
      </c>
      <c r="G155" s="279">
        <v>49.13333333333334</v>
      </c>
      <c r="H155" s="279">
        <v>54.033333333333346</v>
      </c>
      <c r="I155" s="279">
        <v>55.466666666666669</v>
      </c>
      <c r="J155" s="279">
        <v>56.483333333333348</v>
      </c>
      <c r="K155" s="277">
        <v>54.45</v>
      </c>
      <c r="L155" s="277">
        <v>52</v>
      </c>
      <c r="M155" s="277">
        <v>269.27933999999999</v>
      </c>
    </row>
    <row r="156" spans="1:13">
      <c r="A156" s="268">
        <v>146</v>
      </c>
      <c r="B156" s="277" t="s">
        <v>367</v>
      </c>
      <c r="C156" s="278">
        <v>279.8</v>
      </c>
      <c r="D156" s="279">
        <v>282.38333333333333</v>
      </c>
      <c r="E156" s="279">
        <v>273.76666666666665</v>
      </c>
      <c r="F156" s="279">
        <v>267.73333333333335</v>
      </c>
      <c r="G156" s="279">
        <v>259.11666666666667</v>
      </c>
      <c r="H156" s="279">
        <v>288.41666666666663</v>
      </c>
      <c r="I156" s="279">
        <v>297.0333333333333</v>
      </c>
      <c r="J156" s="279">
        <v>303.06666666666661</v>
      </c>
      <c r="K156" s="277">
        <v>291</v>
      </c>
      <c r="L156" s="277">
        <v>276.35000000000002</v>
      </c>
      <c r="M156" s="277">
        <v>8.5161300000000004</v>
      </c>
    </row>
    <row r="157" spans="1:13">
      <c r="A157" s="268">
        <v>147</v>
      </c>
      <c r="B157" s="277" t="s">
        <v>366</v>
      </c>
      <c r="C157" s="278">
        <v>2272</v>
      </c>
      <c r="D157" s="279">
        <v>2274.8333333333335</v>
      </c>
      <c r="E157" s="279">
        <v>2239.666666666667</v>
      </c>
      <c r="F157" s="279">
        <v>2207.3333333333335</v>
      </c>
      <c r="G157" s="279">
        <v>2172.166666666667</v>
      </c>
      <c r="H157" s="279">
        <v>2307.166666666667</v>
      </c>
      <c r="I157" s="279">
        <v>2342.3333333333339</v>
      </c>
      <c r="J157" s="279">
        <v>2374.666666666667</v>
      </c>
      <c r="K157" s="277">
        <v>2310</v>
      </c>
      <c r="L157" s="277">
        <v>2242.5</v>
      </c>
      <c r="M157" s="277">
        <v>0.19161</v>
      </c>
    </row>
    <row r="158" spans="1:13">
      <c r="A158" s="268">
        <v>148</v>
      </c>
      <c r="B158" s="277" t="s">
        <v>368</v>
      </c>
      <c r="C158" s="278">
        <v>448.45</v>
      </c>
      <c r="D158" s="279">
        <v>450.05</v>
      </c>
      <c r="E158" s="279">
        <v>444.40000000000003</v>
      </c>
      <c r="F158" s="279">
        <v>440.35</v>
      </c>
      <c r="G158" s="279">
        <v>434.70000000000005</v>
      </c>
      <c r="H158" s="279">
        <v>454.1</v>
      </c>
      <c r="I158" s="279">
        <v>459.75</v>
      </c>
      <c r="J158" s="279">
        <v>463.8</v>
      </c>
      <c r="K158" s="277">
        <v>455.7</v>
      </c>
      <c r="L158" s="277">
        <v>446</v>
      </c>
      <c r="M158" s="277">
        <v>0.31390000000000001</v>
      </c>
    </row>
    <row r="159" spans="1:13">
      <c r="A159" s="268">
        <v>149</v>
      </c>
      <c r="B159" s="277" t="s">
        <v>2941</v>
      </c>
      <c r="C159" s="278">
        <v>458.65</v>
      </c>
      <c r="D159" s="279">
        <v>462.91666666666669</v>
      </c>
      <c r="E159" s="279">
        <v>445.83333333333337</v>
      </c>
      <c r="F159" s="279">
        <v>433.01666666666671</v>
      </c>
      <c r="G159" s="279">
        <v>415.93333333333339</v>
      </c>
      <c r="H159" s="279">
        <v>475.73333333333335</v>
      </c>
      <c r="I159" s="279">
        <v>492.81666666666672</v>
      </c>
      <c r="J159" s="279">
        <v>505.63333333333333</v>
      </c>
      <c r="K159" s="277">
        <v>480</v>
      </c>
      <c r="L159" s="277">
        <v>450.1</v>
      </c>
      <c r="M159" s="277">
        <v>0.47985</v>
      </c>
    </row>
    <row r="160" spans="1:13">
      <c r="A160" s="268">
        <v>150</v>
      </c>
      <c r="B160" s="277" t="s">
        <v>370</v>
      </c>
      <c r="C160" s="278">
        <v>135.4</v>
      </c>
      <c r="D160" s="279">
        <v>134.93333333333334</v>
      </c>
      <c r="E160" s="279">
        <v>132.46666666666667</v>
      </c>
      <c r="F160" s="279">
        <v>129.53333333333333</v>
      </c>
      <c r="G160" s="279">
        <v>127.06666666666666</v>
      </c>
      <c r="H160" s="279">
        <v>137.86666666666667</v>
      </c>
      <c r="I160" s="279">
        <v>140.33333333333337</v>
      </c>
      <c r="J160" s="279">
        <v>143.26666666666668</v>
      </c>
      <c r="K160" s="277">
        <v>137.4</v>
      </c>
      <c r="L160" s="277">
        <v>132</v>
      </c>
      <c r="M160" s="277">
        <v>16.76125</v>
      </c>
    </row>
    <row r="161" spans="1:13">
      <c r="A161" s="268">
        <v>151</v>
      </c>
      <c r="B161" s="277" t="s">
        <v>244</v>
      </c>
      <c r="C161" s="278">
        <v>103.3</v>
      </c>
      <c r="D161" s="279">
        <v>103.91666666666667</v>
      </c>
      <c r="E161" s="279">
        <v>101.88333333333334</v>
      </c>
      <c r="F161" s="279">
        <v>100.46666666666667</v>
      </c>
      <c r="G161" s="279">
        <v>98.433333333333337</v>
      </c>
      <c r="H161" s="279">
        <v>105.33333333333334</v>
      </c>
      <c r="I161" s="279">
        <v>107.36666666666667</v>
      </c>
      <c r="J161" s="279">
        <v>108.78333333333335</v>
      </c>
      <c r="K161" s="277">
        <v>105.95</v>
      </c>
      <c r="L161" s="277">
        <v>102.5</v>
      </c>
      <c r="M161" s="277">
        <v>22.08642</v>
      </c>
    </row>
    <row r="162" spans="1:13">
      <c r="A162" s="268">
        <v>152</v>
      </c>
      <c r="B162" s="277" t="s">
        <v>369</v>
      </c>
      <c r="C162" s="278">
        <v>52.2</v>
      </c>
      <c r="D162" s="279">
        <v>52.65</v>
      </c>
      <c r="E162" s="279">
        <v>50.25</v>
      </c>
      <c r="F162" s="279">
        <v>48.300000000000004</v>
      </c>
      <c r="G162" s="279">
        <v>45.900000000000006</v>
      </c>
      <c r="H162" s="279">
        <v>54.599999999999994</v>
      </c>
      <c r="I162" s="279">
        <v>56.999999999999986</v>
      </c>
      <c r="J162" s="279">
        <v>58.949999999999989</v>
      </c>
      <c r="K162" s="277">
        <v>55.05</v>
      </c>
      <c r="L162" s="277">
        <v>50.7</v>
      </c>
      <c r="M162" s="277">
        <v>33.618139999999997</v>
      </c>
    </row>
    <row r="163" spans="1:13">
      <c r="A163" s="268">
        <v>153</v>
      </c>
      <c r="B163" s="277" t="s">
        <v>100</v>
      </c>
      <c r="C163" s="278">
        <v>95.95</v>
      </c>
      <c r="D163" s="279">
        <v>96.933333333333337</v>
      </c>
      <c r="E163" s="279">
        <v>94.666666666666671</v>
      </c>
      <c r="F163" s="279">
        <v>93.38333333333334</v>
      </c>
      <c r="G163" s="279">
        <v>91.116666666666674</v>
      </c>
      <c r="H163" s="279">
        <v>98.216666666666669</v>
      </c>
      <c r="I163" s="279">
        <v>100.48333333333332</v>
      </c>
      <c r="J163" s="279">
        <v>101.76666666666667</v>
      </c>
      <c r="K163" s="277">
        <v>99.2</v>
      </c>
      <c r="L163" s="277">
        <v>95.65</v>
      </c>
      <c r="M163" s="277">
        <v>163.23746</v>
      </c>
    </row>
    <row r="164" spans="1:13">
      <c r="A164" s="268">
        <v>154</v>
      </c>
      <c r="B164" s="277" t="s">
        <v>375</v>
      </c>
      <c r="C164" s="278">
        <v>1815.45</v>
      </c>
      <c r="D164" s="279">
        <v>1841.4833333333333</v>
      </c>
      <c r="E164" s="279">
        <v>1742.9666666666667</v>
      </c>
      <c r="F164" s="279">
        <v>1670.4833333333333</v>
      </c>
      <c r="G164" s="279">
        <v>1571.9666666666667</v>
      </c>
      <c r="H164" s="279">
        <v>1913.9666666666667</v>
      </c>
      <c r="I164" s="279">
        <v>2012.4833333333336</v>
      </c>
      <c r="J164" s="279">
        <v>2084.9666666666667</v>
      </c>
      <c r="K164" s="277">
        <v>1940</v>
      </c>
      <c r="L164" s="277">
        <v>1769</v>
      </c>
      <c r="M164" s="277">
        <v>1.2553399999999999</v>
      </c>
    </row>
    <row r="165" spans="1:13">
      <c r="A165" s="268">
        <v>155</v>
      </c>
      <c r="B165" s="277" t="s">
        <v>376</v>
      </c>
      <c r="C165" s="278">
        <v>1851.85</v>
      </c>
      <c r="D165" s="279">
        <v>1860</v>
      </c>
      <c r="E165" s="279">
        <v>1811.85</v>
      </c>
      <c r="F165" s="279">
        <v>1771.85</v>
      </c>
      <c r="G165" s="279">
        <v>1723.6999999999998</v>
      </c>
      <c r="H165" s="279">
        <v>1900</v>
      </c>
      <c r="I165" s="279">
        <v>1948.15</v>
      </c>
      <c r="J165" s="279">
        <v>1988.15</v>
      </c>
      <c r="K165" s="277">
        <v>1908.15</v>
      </c>
      <c r="L165" s="277">
        <v>1820</v>
      </c>
      <c r="M165" s="277">
        <v>0.26889999999999997</v>
      </c>
    </row>
    <row r="166" spans="1:13">
      <c r="A166" s="268">
        <v>156</v>
      </c>
      <c r="B166" s="277" t="s">
        <v>372</v>
      </c>
      <c r="C166" s="278">
        <v>495.25</v>
      </c>
      <c r="D166" s="279">
        <v>497.08333333333331</v>
      </c>
      <c r="E166" s="279">
        <v>489.16666666666663</v>
      </c>
      <c r="F166" s="279">
        <v>483.08333333333331</v>
      </c>
      <c r="G166" s="279">
        <v>475.16666666666663</v>
      </c>
      <c r="H166" s="279">
        <v>503.16666666666663</v>
      </c>
      <c r="I166" s="279">
        <v>511.08333333333326</v>
      </c>
      <c r="J166" s="279">
        <v>517.16666666666663</v>
      </c>
      <c r="K166" s="277">
        <v>505</v>
      </c>
      <c r="L166" s="277">
        <v>491</v>
      </c>
      <c r="M166" s="277">
        <v>0.16954</v>
      </c>
    </row>
    <row r="167" spans="1:13">
      <c r="A167" s="268">
        <v>157</v>
      </c>
      <c r="B167" s="277" t="s">
        <v>382</v>
      </c>
      <c r="C167" s="278">
        <v>259.39999999999998</v>
      </c>
      <c r="D167" s="279">
        <v>261.2</v>
      </c>
      <c r="E167" s="279">
        <v>255.7</v>
      </c>
      <c r="F167" s="279">
        <v>252</v>
      </c>
      <c r="G167" s="279">
        <v>246.5</v>
      </c>
      <c r="H167" s="279">
        <v>264.89999999999998</v>
      </c>
      <c r="I167" s="279">
        <v>270.39999999999998</v>
      </c>
      <c r="J167" s="279">
        <v>274.09999999999997</v>
      </c>
      <c r="K167" s="277">
        <v>266.7</v>
      </c>
      <c r="L167" s="277">
        <v>257.5</v>
      </c>
      <c r="M167" s="277">
        <v>0.66515999999999997</v>
      </c>
    </row>
    <row r="168" spans="1:13">
      <c r="A168" s="268">
        <v>158</v>
      </c>
      <c r="B168" s="277" t="s">
        <v>373</v>
      </c>
      <c r="C168" s="278">
        <v>107.8</v>
      </c>
      <c r="D168" s="279">
        <v>111.56666666666666</v>
      </c>
      <c r="E168" s="279">
        <v>104.03333333333333</v>
      </c>
      <c r="F168" s="279">
        <v>100.26666666666667</v>
      </c>
      <c r="G168" s="279">
        <v>92.733333333333334</v>
      </c>
      <c r="H168" s="279">
        <v>115.33333333333333</v>
      </c>
      <c r="I168" s="279">
        <v>122.86666666666666</v>
      </c>
      <c r="J168" s="279">
        <v>126.63333333333333</v>
      </c>
      <c r="K168" s="277">
        <v>119.1</v>
      </c>
      <c r="L168" s="277">
        <v>107.8</v>
      </c>
      <c r="M168" s="277">
        <v>3.93404</v>
      </c>
    </row>
    <row r="169" spans="1:13">
      <c r="A169" s="268">
        <v>159</v>
      </c>
      <c r="B169" s="277" t="s">
        <v>374</v>
      </c>
      <c r="C169" s="278">
        <v>150.44999999999999</v>
      </c>
      <c r="D169" s="279">
        <v>151.25</v>
      </c>
      <c r="E169" s="279">
        <v>148.5</v>
      </c>
      <c r="F169" s="279">
        <v>146.55000000000001</v>
      </c>
      <c r="G169" s="279">
        <v>143.80000000000001</v>
      </c>
      <c r="H169" s="279">
        <v>153.19999999999999</v>
      </c>
      <c r="I169" s="279">
        <v>155.94999999999999</v>
      </c>
      <c r="J169" s="279">
        <v>157.89999999999998</v>
      </c>
      <c r="K169" s="277">
        <v>154</v>
      </c>
      <c r="L169" s="277">
        <v>149.30000000000001</v>
      </c>
      <c r="M169" s="277">
        <v>2.4154100000000001</v>
      </c>
    </row>
    <row r="170" spans="1:13">
      <c r="A170" s="268">
        <v>160</v>
      </c>
      <c r="B170" s="277" t="s">
        <v>245</v>
      </c>
      <c r="C170" s="278">
        <v>141.9</v>
      </c>
      <c r="D170" s="279">
        <v>142.96666666666667</v>
      </c>
      <c r="E170" s="279">
        <v>139.98333333333335</v>
      </c>
      <c r="F170" s="279">
        <v>138.06666666666669</v>
      </c>
      <c r="G170" s="279">
        <v>135.08333333333337</v>
      </c>
      <c r="H170" s="279">
        <v>144.88333333333333</v>
      </c>
      <c r="I170" s="279">
        <v>147.86666666666662</v>
      </c>
      <c r="J170" s="279">
        <v>149.7833333333333</v>
      </c>
      <c r="K170" s="277">
        <v>145.94999999999999</v>
      </c>
      <c r="L170" s="277">
        <v>141.05000000000001</v>
      </c>
      <c r="M170" s="277">
        <v>4.8140599999999996</v>
      </c>
    </row>
    <row r="171" spans="1:13">
      <c r="A171" s="268">
        <v>161</v>
      </c>
      <c r="B171" s="277" t="s">
        <v>378</v>
      </c>
      <c r="C171" s="278">
        <v>5050.6499999999996</v>
      </c>
      <c r="D171" s="279">
        <v>5096.5999999999995</v>
      </c>
      <c r="E171" s="279">
        <v>4980.0499999999993</v>
      </c>
      <c r="F171" s="279">
        <v>4909.45</v>
      </c>
      <c r="G171" s="279">
        <v>4792.8999999999996</v>
      </c>
      <c r="H171" s="279">
        <v>5167.1999999999989</v>
      </c>
      <c r="I171" s="279">
        <v>5283.75</v>
      </c>
      <c r="J171" s="279">
        <v>5354.3499999999985</v>
      </c>
      <c r="K171" s="277">
        <v>5213.1499999999996</v>
      </c>
      <c r="L171" s="277">
        <v>5026</v>
      </c>
      <c r="M171" s="277">
        <v>0.56477999999999995</v>
      </c>
    </row>
    <row r="172" spans="1:13">
      <c r="A172" s="268">
        <v>162</v>
      </c>
      <c r="B172" s="277" t="s">
        <v>379</v>
      </c>
      <c r="C172" s="278">
        <v>1518.1</v>
      </c>
      <c r="D172" s="279">
        <v>1523.9666666666665</v>
      </c>
      <c r="E172" s="279">
        <v>1499.133333333333</v>
      </c>
      <c r="F172" s="279">
        <v>1480.1666666666665</v>
      </c>
      <c r="G172" s="279">
        <v>1455.333333333333</v>
      </c>
      <c r="H172" s="279">
        <v>1542.9333333333329</v>
      </c>
      <c r="I172" s="279">
        <v>1567.7666666666664</v>
      </c>
      <c r="J172" s="279">
        <v>1586.7333333333329</v>
      </c>
      <c r="K172" s="277">
        <v>1548.8</v>
      </c>
      <c r="L172" s="277">
        <v>1505</v>
      </c>
      <c r="M172" s="277">
        <v>0.93611999999999995</v>
      </c>
    </row>
    <row r="173" spans="1:13">
      <c r="A173" s="268">
        <v>163</v>
      </c>
      <c r="B173" s="277" t="s">
        <v>101</v>
      </c>
      <c r="C173" s="278">
        <v>475.7</v>
      </c>
      <c r="D173" s="279">
        <v>475.90000000000003</v>
      </c>
      <c r="E173" s="279">
        <v>466.80000000000007</v>
      </c>
      <c r="F173" s="279">
        <v>457.90000000000003</v>
      </c>
      <c r="G173" s="279">
        <v>448.80000000000007</v>
      </c>
      <c r="H173" s="279">
        <v>484.80000000000007</v>
      </c>
      <c r="I173" s="279">
        <v>493.90000000000009</v>
      </c>
      <c r="J173" s="279">
        <v>502.80000000000007</v>
      </c>
      <c r="K173" s="277">
        <v>485</v>
      </c>
      <c r="L173" s="277">
        <v>467</v>
      </c>
      <c r="M173" s="277">
        <v>88.612610000000004</v>
      </c>
    </row>
    <row r="174" spans="1:13">
      <c r="A174" s="268">
        <v>164</v>
      </c>
      <c r="B174" s="277" t="s">
        <v>387</v>
      </c>
      <c r="C174" s="278">
        <v>43.5</v>
      </c>
      <c r="D174" s="279">
        <v>43.933333333333337</v>
      </c>
      <c r="E174" s="279">
        <v>42.416666666666671</v>
      </c>
      <c r="F174" s="279">
        <v>41.333333333333336</v>
      </c>
      <c r="G174" s="279">
        <v>39.81666666666667</v>
      </c>
      <c r="H174" s="279">
        <v>45.016666666666673</v>
      </c>
      <c r="I174" s="279">
        <v>46.533333333333339</v>
      </c>
      <c r="J174" s="279">
        <v>47.616666666666674</v>
      </c>
      <c r="K174" s="277">
        <v>45.45</v>
      </c>
      <c r="L174" s="277">
        <v>42.85</v>
      </c>
      <c r="M174" s="277">
        <v>66.161119999999997</v>
      </c>
    </row>
    <row r="175" spans="1:13">
      <c r="A175" s="268">
        <v>165</v>
      </c>
      <c r="B175" s="277" t="s">
        <v>1397</v>
      </c>
      <c r="C175" s="278">
        <v>5780.95</v>
      </c>
      <c r="D175" s="279">
        <v>5845.3166666666666</v>
      </c>
      <c r="E175" s="279">
        <v>5590.6333333333332</v>
      </c>
      <c r="F175" s="279">
        <v>5400.3166666666666</v>
      </c>
      <c r="G175" s="279">
        <v>5145.6333333333332</v>
      </c>
      <c r="H175" s="279">
        <v>6035.6333333333332</v>
      </c>
      <c r="I175" s="279">
        <v>6290.3166666666657</v>
      </c>
      <c r="J175" s="279">
        <v>6480.6333333333332</v>
      </c>
      <c r="K175" s="277">
        <v>6100</v>
      </c>
      <c r="L175" s="277">
        <v>5655</v>
      </c>
      <c r="M175" s="277">
        <v>0.56189999999999996</v>
      </c>
    </row>
    <row r="176" spans="1:13">
      <c r="A176" s="268">
        <v>166</v>
      </c>
      <c r="B176" s="277" t="s">
        <v>103</v>
      </c>
      <c r="C176" s="278">
        <v>20.95</v>
      </c>
      <c r="D176" s="279">
        <v>21.116666666666664</v>
      </c>
      <c r="E176" s="279">
        <v>20.583333333333329</v>
      </c>
      <c r="F176" s="279">
        <v>20.216666666666665</v>
      </c>
      <c r="G176" s="279">
        <v>19.68333333333333</v>
      </c>
      <c r="H176" s="279">
        <v>21.483333333333327</v>
      </c>
      <c r="I176" s="279">
        <v>22.016666666666666</v>
      </c>
      <c r="J176" s="279">
        <v>22.383333333333326</v>
      </c>
      <c r="K176" s="277">
        <v>21.65</v>
      </c>
      <c r="L176" s="277">
        <v>20.75</v>
      </c>
      <c r="M176" s="277">
        <v>95.794390000000007</v>
      </c>
    </row>
    <row r="177" spans="1:13">
      <c r="A177" s="268">
        <v>167</v>
      </c>
      <c r="B177" s="277" t="s">
        <v>388</v>
      </c>
      <c r="C177" s="278">
        <v>169.05</v>
      </c>
      <c r="D177" s="279">
        <v>169.91666666666669</v>
      </c>
      <c r="E177" s="279">
        <v>165.93333333333337</v>
      </c>
      <c r="F177" s="279">
        <v>162.81666666666669</v>
      </c>
      <c r="G177" s="279">
        <v>158.83333333333337</v>
      </c>
      <c r="H177" s="279">
        <v>173.03333333333336</v>
      </c>
      <c r="I177" s="279">
        <v>177.01666666666671</v>
      </c>
      <c r="J177" s="279">
        <v>180.13333333333335</v>
      </c>
      <c r="K177" s="277">
        <v>173.9</v>
      </c>
      <c r="L177" s="277">
        <v>166.8</v>
      </c>
      <c r="M177" s="277">
        <v>11.752319999999999</v>
      </c>
    </row>
    <row r="178" spans="1:13">
      <c r="A178" s="268">
        <v>168</v>
      </c>
      <c r="B178" s="277" t="s">
        <v>380</v>
      </c>
      <c r="C178" s="278">
        <v>938.45</v>
      </c>
      <c r="D178" s="279">
        <v>945.11666666666667</v>
      </c>
      <c r="E178" s="279">
        <v>925.33333333333337</v>
      </c>
      <c r="F178" s="279">
        <v>912.2166666666667</v>
      </c>
      <c r="G178" s="279">
        <v>892.43333333333339</v>
      </c>
      <c r="H178" s="279">
        <v>958.23333333333335</v>
      </c>
      <c r="I178" s="279">
        <v>978.01666666666665</v>
      </c>
      <c r="J178" s="279">
        <v>991.13333333333333</v>
      </c>
      <c r="K178" s="277">
        <v>964.9</v>
      </c>
      <c r="L178" s="277">
        <v>932</v>
      </c>
      <c r="M178" s="277">
        <v>0.44869999999999999</v>
      </c>
    </row>
    <row r="179" spans="1:13">
      <c r="A179" s="268">
        <v>169</v>
      </c>
      <c r="B179" s="277" t="s">
        <v>246</v>
      </c>
      <c r="C179" s="278">
        <v>484.1</v>
      </c>
      <c r="D179" s="279">
        <v>485.36666666666662</v>
      </c>
      <c r="E179" s="279">
        <v>475.73333333333323</v>
      </c>
      <c r="F179" s="279">
        <v>467.36666666666662</v>
      </c>
      <c r="G179" s="279">
        <v>457.73333333333323</v>
      </c>
      <c r="H179" s="279">
        <v>493.73333333333323</v>
      </c>
      <c r="I179" s="279">
        <v>503.36666666666656</v>
      </c>
      <c r="J179" s="279">
        <v>511.73333333333323</v>
      </c>
      <c r="K179" s="277">
        <v>495</v>
      </c>
      <c r="L179" s="277">
        <v>477</v>
      </c>
      <c r="M179" s="277">
        <v>2.9706800000000002</v>
      </c>
    </row>
    <row r="180" spans="1:13">
      <c r="A180" s="268">
        <v>170</v>
      </c>
      <c r="B180" s="277" t="s">
        <v>104</v>
      </c>
      <c r="C180" s="278">
        <v>684.6</v>
      </c>
      <c r="D180" s="279">
        <v>693.16666666666663</v>
      </c>
      <c r="E180" s="279">
        <v>672.43333333333328</v>
      </c>
      <c r="F180" s="279">
        <v>660.26666666666665</v>
      </c>
      <c r="G180" s="279">
        <v>639.5333333333333</v>
      </c>
      <c r="H180" s="279">
        <v>705.33333333333326</v>
      </c>
      <c r="I180" s="279">
        <v>726.06666666666661</v>
      </c>
      <c r="J180" s="279">
        <v>738.23333333333323</v>
      </c>
      <c r="K180" s="277">
        <v>713.9</v>
      </c>
      <c r="L180" s="277">
        <v>681</v>
      </c>
      <c r="M180" s="277">
        <v>18.428989999999999</v>
      </c>
    </row>
    <row r="181" spans="1:13">
      <c r="A181" s="268">
        <v>171</v>
      </c>
      <c r="B181" s="277" t="s">
        <v>247</v>
      </c>
      <c r="C181" s="278">
        <v>372.75</v>
      </c>
      <c r="D181" s="279">
        <v>375.63333333333338</v>
      </c>
      <c r="E181" s="279">
        <v>364.76666666666677</v>
      </c>
      <c r="F181" s="279">
        <v>356.78333333333336</v>
      </c>
      <c r="G181" s="279">
        <v>345.91666666666674</v>
      </c>
      <c r="H181" s="279">
        <v>383.61666666666679</v>
      </c>
      <c r="I181" s="279">
        <v>394.48333333333346</v>
      </c>
      <c r="J181" s="279">
        <v>402.46666666666681</v>
      </c>
      <c r="K181" s="277">
        <v>386.5</v>
      </c>
      <c r="L181" s="277">
        <v>367.65</v>
      </c>
      <c r="M181" s="277">
        <v>1.0190300000000001</v>
      </c>
    </row>
    <row r="182" spans="1:13">
      <c r="A182" s="268">
        <v>172</v>
      </c>
      <c r="B182" s="277" t="s">
        <v>248</v>
      </c>
      <c r="C182" s="278">
        <v>861.7</v>
      </c>
      <c r="D182" s="279">
        <v>862.2833333333333</v>
      </c>
      <c r="E182" s="279">
        <v>847.41666666666663</v>
      </c>
      <c r="F182" s="279">
        <v>833.13333333333333</v>
      </c>
      <c r="G182" s="279">
        <v>818.26666666666665</v>
      </c>
      <c r="H182" s="279">
        <v>876.56666666666661</v>
      </c>
      <c r="I182" s="279">
        <v>891.43333333333339</v>
      </c>
      <c r="J182" s="279">
        <v>905.71666666666658</v>
      </c>
      <c r="K182" s="277">
        <v>877.15</v>
      </c>
      <c r="L182" s="277">
        <v>848</v>
      </c>
      <c r="M182" s="277">
        <v>2.7765900000000001</v>
      </c>
    </row>
    <row r="183" spans="1:13">
      <c r="A183" s="268">
        <v>173</v>
      </c>
      <c r="B183" s="277" t="s">
        <v>389</v>
      </c>
      <c r="C183" s="278">
        <v>79.3</v>
      </c>
      <c r="D183" s="279">
        <v>79.399999999999991</v>
      </c>
      <c r="E183" s="279">
        <v>77.899999999999977</v>
      </c>
      <c r="F183" s="279">
        <v>76.499999999999986</v>
      </c>
      <c r="G183" s="279">
        <v>74.999999999999972</v>
      </c>
      <c r="H183" s="279">
        <v>80.799999999999983</v>
      </c>
      <c r="I183" s="279">
        <v>82.300000000000011</v>
      </c>
      <c r="J183" s="279">
        <v>83.699999999999989</v>
      </c>
      <c r="K183" s="277">
        <v>80.900000000000006</v>
      </c>
      <c r="L183" s="277">
        <v>78</v>
      </c>
      <c r="M183" s="277">
        <v>2.6951200000000002</v>
      </c>
    </row>
    <row r="184" spans="1:13">
      <c r="A184" s="268">
        <v>174</v>
      </c>
      <c r="B184" s="277" t="s">
        <v>381</v>
      </c>
      <c r="C184" s="278">
        <v>306.89999999999998</v>
      </c>
      <c r="D184" s="279">
        <v>309.84999999999997</v>
      </c>
      <c r="E184" s="279">
        <v>299.19999999999993</v>
      </c>
      <c r="F184" s="279">
        <v>291.49999999999994</v>
      </c>
      <c r="G184" s="279">
        <v>280.84999999999991</v>
      </c>
      <c r="H184" s="279">
        <v>317.54999999999995</v>
      </c>
      <c r="I184" s="279">
        <v>328.19999999999993</v>
      </c>
      <c r="J184" s="279">
        <v>335.9</v>
      </c>
      <c r="K184" s="277">
        <v>320.5</v>
      </c>
      <c r="L184" s="277">
        <v>302.14999999999998</v>
      </c>
      <c r="M184" s="277">
        <v>25.495740000000001</v>
      </c>
    </row>
    <row r="185" spans="1:13">
      <c r="A185" s="268">
        <v>175</v>
      </c>
      <c r="B185" s="277" t="s">
        <v>249</v>
      </c>
      <c r="C185" s="278">
        <v>178.5</v>
      </c>
      <c r="D185" s="279">
        <v>181.43333333333331</v>
      </c>
      <c r="E185" s="279">
        <v>175.06666666666661</v>
      </c>
      <c r="F185" s="279">
        <v>171.6333333333333</v>
      </c>
      <c r="G185" s="279">
        <v>165.26666666666659</v>
      </c>
      <c r="H185" s="279">
        <v>184.86666666666662</v>
      </c>
      <c r="I185" s="279">
        <v>191.23333333333335</v>
      </c>
      <c r="J185" s="279">
        <v>194.66666666666663</v>
      </c>
      <c r="K185" s="277">
        <v>187.8</v>
      </c>
      <c r="L185" s="277">
        <v>178</v>
      </c>
      <c r="M185" s="277">
        <v>6.4785700000000004</v>
      </c>
    </row>
    <row r="186" spans="1:13">
      <c r="A186" s="268">
        <v>176</v>
      </c>
      <c r="B186" s="277" t="s">
        <v>105</v>
      </c>
      <c r="C186" s="278">
        <v>628.95000000000005</v>
      </c>
      <c r="D186" s="279">
        <v>630.73333333333335</v>
      </c>
      <c r="E186" s="279">
        <v>621.66666666666674</v>
      </c>
      <c r="F186" s="279">
        <v>614.38333333333344</v>
      </c>
      <c r="G186" s="279">
        <v>605.31666666666683</v>
      </c>
      <c r="H186" s="279">
        <v>638.01666666666665</v>
      </c>
      <c r="I186" s="279">
        <v>647.08333333333326</v>
      </c>
      <c r="J186" s="279">
        <v>654.36666666666656</v>
      </c>
      <c r="K186" s="277">
        <v>639.79999999999995</v>
      </c>
      <c r="L186" s="277">
        <v>623.45000000000005</v>
      </c>
      <c r="M186" s="277">
        <v>28.407640000000001</v>
      </c>
    </row>
    <row r="187" spans="1:13">
      <c r="A187" s="268">
        <v>177</v>
      </c>
      <c r="B187" s="277" t="s">
        <v>383</v>
      </c>
      <c r="C187" s="278">
        <v>84</v>
      </c>
      <c r="D187" s="279">
        <v>84.733333333333334</v>
      </c>
      <c r="E187" s="279">
        <v>82.466666666666669</v>
      </c>
      <c r="F187" s="279">
        <v>80.933333333333337</v>
      </c>
      <c r="G187" s="279">
        <v>78.666666666666671</v>
      </c>
      <c r="H187" s="279">
        <v>86.266666666666666</v>
      </c>
      <c r="I187" s="279">
        <v>88.533333333333346</v>
      </c>
      <c r="J187" s="279">
        <v>90.066666666666663</v>
      </c>
      <c r="K187" s="277">
        <v>87</v>
      </c>
      <c r="L187" s="277">
        <v>83.2</v>
      </c>
      <c r="M187" s="277">
        <v>5.9751599999999998</v>
      </c>
    </row>
    <row r="188" spans="1:13">
      <c r="A188" s="268">
        <v>178</v>
      </c>
      <c r="B188" s="277" t="s">
        <v>384</v>
      </c>
      <c r="C188" s="278">
        <v>521.4</v>
      </c>
      <c r="D188" s="279">
        <v>520.91666666666663</v>
      </c>
      <c r="E188" s="279">
        <v>515.48333333333323</v>
      </c>
      <c r="F188" s="279">
        <v>509.56666666666661</v>
      </c>
      <c r="G188" s="279">
        <v>504.13333333333321</v>
      </c>
      <c r="H188" s="279">
        <v>526.83333333333326</v>
      </c>
      <c r="I188" s="279">
        <v>532.26666666666665</v>
      </c>
      <c r="J188" s="279">
        <v>538.18333333333328</v>
      </c>
      <c r="K188" s="277">
        <v>526.35</v>
      </c>
      <c r="L188" s="277">
        <v>515</v>
      </c>
      <c r="M188" s="277">
        <v>0.41982999999999998</v>
      </c>
    </row>
    <row r="189" spans="1:13">
      <c r="A189" s="268">
        <v>179</v>
      </c>
      <c r="B189" s="277" t="s">
        <v>1440</v>
      </c>
      <c r="C189" s="278">
        <v>219.15</v>
      </c>
      <c r="D189" s="279">
        <v>221.68333333333331</v>
      </c>
      <c r="E189" s="279">
        <v>213.46666666666661</v>
      </c>
      <c r="F189" s="279">
        <v>207.7833333333333</v>
      </c>
      <c r="G189" s="279">
        <v>199.56666666666661</v>
      </c>
      <c r="H189" s="279">
        <v>227.36666666666662</v>
      </c>
      <c r="I189" s="279">
        <v>235.58333333333331</v>
      </c>
      <c r="J189" s="279">
        <v>241.26666666666662</v>
      </c>
      <c r="K189" s="277">
        <v>229.9</v>
      </c>
      <c r="L189" s="277">
        <v>216</v>
      </c>
      <c r="M189" s="277">
        <v>8.0904299999999996</v>
      </c>
    </row>
    <row r="190" spans="1:13">
      <c r="A190" s="268">
        <v>180</v>
      </c>
      <c r="B190" s="277" t="s">
        <v>390</v>
      </c>
      <c r="C190" s="278">
        <v>61</v>
      </c>
      <c r="D190" s="279">
        <v>61.366666666666667</v>
      </c>
      <c r="E190" s="279">
        <v>60.033333333333331</v>
      </c>
      <c r="F190" s="279">
        <v>59.066666666666663</v>
      </c>
      <c r="G190" s="279">
        <v>57.733333333333327</v>
      </c>
      <c r="H190" s="279">
        <v>62.333333333333336</v>
      </c>
      <c r="I190" s="279">
        <v>63.666666666666664</v>
      </c>
      <c r="J190" s="279">
        <v>64.63333333333334</v>
      </c>
      <c r="K190" s="277">
        <v>62.7</v>
      </c>
      <c r="L190" s="277">
        <v>60.4</v>
      </c>
      <c r="M190" s="277">
        <v>6.3594499999999998</v>
      </c>
    </row>
    <row r="191" spans="1:13">
      <c r="A191" s="268">
        <v>181</v>
      </c>
      <c r="B191" s="277" t="s">
        <v>250</v>
      </c>
      <c r="C191" s="278">
        <v>211</v>
      </c>
      <c r="D191" s="279">
        <v>211.36666666666667</v>
      </c>
      <c r="E191" s="279">
        <v>207.73333333333335</v>
      </c>
      <c r="F191" s="279">
        <v>204.46666666666667</v>
      </c>
      <c r="G191" s="279">
        <v>200.83333333333334</v>
      </c>
      <c r="H191" s="279">
        <v>214.63333333333335</v>
      </c>
      <c r="I191" s="279">
        <v>218.26666666666668</v>
      </c>
      <c r="J191" s="279">
        <v>221.53333333333336</v>
      </c>
      <c r="K191" s="277">
        <v>215</v>
      </c>
      <c r="L191" s="277">
        <v>208.1</v>
      </c>
      <c r="M191" s="277">
        <v>4.8937200000000001</v>
      </c>
    </row>
    <row r="192" spans="1:13">
      <c r="A192" s="268">
        <v>182</v>
      </c>
      <c r="B192" s="277" t="s">
        <v>385</v>
      </c>
      <c r="C192" s="278">
        <v>319.75</v>
      </c>
      <c r="D192" s="279">
        <v>321.91666666666669</v>
      </c>
      <c r="E192" s="279">
        <v>315.83333333333337</v>
      </c>
      <c r="F192" s="279">
        <v>311.91666666666669</v>
      </c>
      <c r="G192" s="279">
        <v>305.83333333333337</v>
      </c>
      <c r="H192" s="279">
        <v>325.83333333333337</v>
      </c>
      <c r="I192" s="279">
        <v>331.91666666666674</v>
      </c>
      <c r="J192" s="279">
        <v>335.83333333333337</v>
      </c>
      <c r="K192" s="277">
        <v>328</v>
      </c>
      <c r="L192" s="277">
        <v>318</v>
      </c>
      <c r="M192" s="277">
        <v>0.67320000000000002</v>
      </c>
    </row>
    <row r="193" spans="1:13">
      <c r="A193" s="268">
        <v>183</v>
      </c>
      <c r="B193" s="277" t="s">
        <v>386</v>
      </c>
      <c r="C193" s="278">
        <v>313.75</v>
      </c>
      <c r="D193" s="279">
        <v>318.43333333333334</v>
      </c>
      <c r="E193" s="279">
        <v>302.4666666666667</v>
      </c>
      <c r="F193" s="279">
        <v>291.18333333333334</v>
      </c>
      <c r="G193" s="279">
        <v>275.2166666666667</v>
      </c>
      <c r="H193" s="279">
        <v>329.7166666666667</v>
      </c>
      <c r="I193" s="279">
        <v>345.68333333333328</v>
      </c>
      <c r="J193" s="279">
        <v>356.9666666666667</v>
      </c>
      <c r="K193" s="277">
        <v>334.4</v>
      </c>
      <c r="L193" s="277">
        <v>307.14999999999998</v>
      </c>
      <c r="M193" s="277">
        <v>15.0672</v>
      </c>
    </row>
    <row r="194" spans="1:13">
      <c r="A194" s="268">
        <v>184</v>
      </c>
      <c r="B194" s="277" t="s">
        <v>391</v>
      </c>
      <c r="C194" s="278">
        <v>639.6</v>
      </c>
      <c r="D194" s="279">
        <v>642.56666666666672</v>
      </c>
      <c r="E194" s="279">
        <v>627.03333333333342</v>
      </c>
      <c r="F194" s="279">
        <v>614.4666666666667</v>
      </c>
      <c r="G194" s="279">
        <v>598.93333333333339</v>
      </c>
      <c r="H194" s="279">
        <v>655.13333333333344</v>
      </c>
      <c r="I194" s="279">
        <v>670.66666666666674</v>
      </c>
      <c r="J194" s="279">
        <v>683.23333333333346</v>
      </c>
      <c r="K194" s="277">
        <v>658.1</v>
      </c>
      <c r="L194" s="277">
        <v>630</v>
      </c>
      <c r="M194" s="277">
        <v>0.28364</v>
      </c>
    </row>
    <row r="195" spans="1:13">
      <c r="A195" s="268">
        <v>185</v>
      </c>
      <c r="B195" s="277" t="s">
        <v>399</v>
      </c>
      <c r="C195" s="278">
        <v>1293.5999999999999</v>
      </c>
      <c r="D195" s="279">
        <v>1306.3333333333333</v>
      </c>
      <c r="E195" s="279">
        <v>1189.6666666666665</v>
      </c>
      <c r="F195" s="279">
        <v>1085.7333333333333</v>
      </c>
      <c r="G195" s="279">
        <v>969.06666666666661</v>
      </c>
      <c r="H195" s="279">
        <v>1410.2666666666664</v>
      </c>
      <c r="I195" s="279">
        <v>1526.9333333333329</v>
      </c>
      <c r="J195" s="279">
        <v>1630.8666666666663</v>
      </c>
      <c r="K195" s="277">
        <v>1423</v>
      </c>
      <c r="L195" s="277">
        <v>1202.4000000000001</v>
      </c>
      <c r="M195" s="277">
        <v>63.790709999999997</v>
      </c>
    </row>
    <row r="196" spans="1:13">
      <c r="A196" s="268">
        <v>186</v>
      </c>
      <c r="B196" s="277" t="s">
        <v>392</v>
      </c>
      <c r="C196" s="278">
        <v>37.049999999999997</v>
      </c>
      <c r="D196" s="279">
        <v>37.166666666666664</v>
      </c>
      <c r="E196" s="279">
        <v>36.383333333333326</v>
      </c>
      <c r="F196" s="279">
        <v>35.716666666666661</v>
      </c>
      <c r="G196" s="279">
        <v>34.933333333333323</v>
      </c>
      <c r="H196" s="279">
        <v>37.833333333333329</v>
      </c>
      <c r="I196" s="279">
        <v>38.616666666666674</v>
      </c>
      <c r="J196" s="279">
        <v>39.283333333333331</v>
      </c>
      <c r="K196" s="277">
        <v>37.950000000000003</v>
      </c>
      <c r="L196" s="277">
        <v>36.5</v>
      </c>
      <c r="M196" s="277">
        <v>4.9868399999999999</v>
      </c>
    </row>
    <row r="197" spans="1:13">
      <c r="A197" s="268">
        <v>187</v>
      </c>
      <c r="B197" s="277" t="s">
        <v>393</v>
      </c>
      <c r="C197" s="278">
        <v>735.15</v>
      </c>
      <c r="D197" s="279">
        <v>734.19999999999993</v>
      </c>
      <c r="E197" s="279">
        <v>721.44999999999982</v>
      </c>
      <c r="F197" s="279">
        <v>707.74999999999989</v>
      </c>
      <c r="G197" s="279">
        <v>694.99999999999977</v>
      </c>
      <c r="H197" s="279">
        <v>747.89999999999986</v>
      </c>
      <c r="I197" s="279">
        <v>760.65000000000009</v>
      </c>
      <c r="J197" s="279">
        <v>774.34999999999991</v>
      </c>
      <c r="K197" s="277">
        <v>746.95</v>
      </c>
      <c r="L197" s="277">
        <v>720.5</v>
      </c>
      <c r="M197" s="277">
        <v>0.32364999999999999</v>
      </c>
    </row>
    <row r="198" spans="1:13">
      <c r="A198" s="268">
        <v>188</v>
      </c>
      <c r="B198" s="277" t="s">
        <v>106</v>
      </c>
      <c r="C198" s="278">
        <v>611</v>
      </c>
      <c r="D198" s="279">
        <v>611.75</v>
      </c>
      <c r="E198" s="279">
        <v>601.9</v>
      </c>
      <c r="F198" s="279">
        <v>592.79999999999995</v>
      </c>
      <c r="G198" s="279">
        <v>582.94999999999993</v>
      </c>
      <c r="H198" s="279">
        <v>620.85</v>
      </c>
      <c r="I198" s="279">
        <v>630.69999999999993</v>
      </c>
      <c r="J198" s="279">
        <v>639.80000000000007</v>
      </c>
      <c r="K198" s="277">
        <v>621.6</v>
      </c>
      <c r="L198" s="277">
        <v>602.65</v>
      </c>
      <c r="M198" s="277">
        <v>17.862069999999999</v>
      </c>
    </row>
    <row r="199" spans="1:13">
      <c r="A199" s="268">
        <v>189</v>
      </c>
      <c r="B199" s="277" t="s">
        <v>108</v>
      </c>
      <c r="C199" s="278">
        <v>709.1</v>
      </c>
      <c r="D199" s="279">
        <v>714.75</v>
      </c>
      <c r="E199" s="279">
        <v>701.6</v>
      </c>
      <c r="F199" s="279">
        <v>694.1</v>
      </c>
      <c r="G199" s="279">
        <v>680.95</v>
      </c>
      <c r="H199" s="279">
        <v>722.25</v>
      </c>
      <c r="I199" s="279">
        <v>735.40000000000009</v>
      </c>
      <c r="J199" s="279">
        <v>742.9</v>
      </c>
      <c r="K199" s="277">
        <v>727.9</v>
      </c>
      <c r="L199" s="277">
        <v>707.25</v>
      </c>
      <c r="M199" s="277">
        <v>38.87303</v>
      </c>
    </row>
    <row r="200" spans="1:13">
      <c r="A200" s="268">
        <v>190</v>
      </c>
      <c r="B200" s="277" t="s">
        <v>109</v>
      </c>
      <c r="C200" s="278">
        <v>1791.7</v>
      </c>
      <c r="D200" s="279">
        <v>1796.2333333333333</v>
      </c>
      <c r="E200" s="279">
        <v>1768.7166666666667</v>
      </c>
      <c r="F200" s="279">
        <v>1745.7333333333333</v>
      </c>
      <c r="G200" s="279">
        <v>1718.2166666666667</v>
      </c>
      <c r="H200" s="279">
        <v>1819.2166666666667</v>
      </c>
      <c r="I200" s="279">
        <v>1846.7333333333336</v>
      </c>
      <c r="J200" s="279">
        <v>1869.7166666666667</v>
      </c>
      <c r="K200" s="277">
        <v>1823.75</v>
      </c>
      <c r="L200" s="277">
        <v>1773.25</v>
      </c>
      <c r="M200" s="277">
        <v>61.367660000000001</v>
      </c>
    </row>
    <row r="201" spans="1:13">
      <c r="A201" s="268">
        <v>191</v>
      </c>
      <c r="B201" s="277" t="s">
        <v>252</v>
      </c>
      <c r="C201" s="278">
        <v>2345.6</v>
      </c>
      <c r="D201" s="279">
        <v>2348.3333333333335</v>
      </c>
      <c r="E201" s="279">
        <v>2322.0666666666671</v>
      </c>
      <c r="F201" s="279">
        <v>2298.5333333333338</v>
      </c>
      <c r="G201" s="279">
        <v>2272.2666666666673</v>
      </c>
      <c r="H201" s="279">
        <v>2371.8666666666668</v>
      </c>
      <c r="I201" s="279">
        <v>2398.1333333333332</v>
      </c>
      <c r="J201" s="279">
        <v>2421.6666666666665</v>
      </c>
      <c r="K201" s="277">
        <v>2374.6</v>
      </c>
      <c r="L201" s="277">
        <v>2324.8000000000002</v>
      </c>
      <c r="M201" s="277">
        <v>4.4089499999999999</v>
      </c>
    </row>
    <row r="202" spans="1:13">
      <c r="A202" s="268">
        <v>192</v>
      </c>
      <c r="B202" s="277" t="s">
        <v>110</v>
      </c>
      <c r="C202" s="278">
        <v>1034.45</v>
      </c>
      <c r="D202" s="279">
        <v>1042.5500000000002</v>
      </c>
      <c r="E202" s="279">
        <v>1019.2000000000003</v>
      </c>
      <c r="F202" s="279">
        <v>1003.95</v>
      </c>
      <c r="G202" s="279">
        <v>980.60000000000014</v>
      </c>
      <c r="H202" s="279">
        <v>1057.8000000000004</v>
      </c>
      <c r="I202" s="279">
        <v>1081.1500000000003</v>
      </c>
      <c r="J202" s="279">
        <v>1096.4000000000005</v>
      </c>
      <c r="K202" s="277">
        <v>1065.9000000000001</v>
      </c>
      <c r="L202" s="277">
        <v>1027.3</v>
      </c>
      <c r="M202" s="277">
        <v>104.62350000000001</v>
      </c>
    </row>
    <row r="203" spans="1:13">
      <c r="A203" s="268">
        <v>193</v>
      </c>
      <c r="B203" s="277" t="s">
        <v>253</v>
      </c>
      <c r="C203" s="278">
        <v>587.75</v>
      </c>
      <c r="D203" s="279">
        <v>591.93333333333339</v>
      </c>
      <c r="E203" s="279">
        <v>581.46666666666681</v>
      </c>
      <c r="F203" s="279">
        <v>575.18333333333339</v>
      </c>
      <c r="G203" s="279">
        <v>564.71666666666681</v>
      </c>
      <c r="H203" s="279">
        <v>598.21666666666681</v>
      </c>
      <c r="I203" s="279">
        <v>608.68333333333351</v>
      </c>
      <c r="J203" s="279">
        <v>614.96666666666681</v>
      </c>
      <c r="K203" s="277">
        <v>602.4</v>
      </c>
      <c r="L203" s="277">
        <v>585.65</v>
      </c>
      <c r="M203" s="277">
        <v>31.514990000000001</v>
      </c>
    </row>
    <row r="204" spans="1:13">
      <c r="A204" s="268">
        <v>194</v>
      </c>
      <c r="B204" s="277" t="s">
        <v>251</v>
      </c>
      <c r="C204" s="278">
        <v>777.4</v>
      </c>
      <c r="D204" s="279">
        <v>784.86666666666667</v>
      </c>
      <c r="E204" s="279">
        <v>762.58333333333337</v>
      </c>
      <c r="F204" s="279">
        <v>747.76666666666665</v>
      </c>
      <c r="G204" s="279">
        <v>725.48333333333335</v>
      </c>
      <c r="H204" s="279">
        <v>799.68333333333339</v>
      </c>
      <c r="I204" s="279">
        <v>821.9666666666667</v>
      </c>
      <c r="J204" s="279">
        <v>836.78333333333342</v>
      </c>
      <c r="K204" s="277">
        <v>807.15</v>
      </c>
      <c r="L204" s="277">
        <v>770.05</v>
      </c>
      <c r="M204" s="277">
        <v>3.6846800000000002</v>
      </c>
    </row>
    <row r="205" spans="1:13">
      <c r="A205" s="268">
        <v>195</v>
      </c>
      <c r="B205" s="277" t="s">
        <v>394</v>
      </c>
      <c r="C205" s="278">
        <v>192.15</v>
      </c>
      <c r="D205" s="279">
        <v>191.19999999999996</v>
      </c>
      <c r="E205" s="279">
        <v>180.64999999999992</v>
      </c>
      <c r="F205" s="279">
        <v>169.14999999999995</v>
      </c>
      <c r="G205" s="279">
        <v>158.59999999999991</v>
      </c>
      <c r="H205" s="279">
        <v>202.69999999999993</v>
      </c>
      <c r="I205" s="279">
        <v>213.24999999999994</v>
      </c>
      <c r="J205" s="279">
        <v>224.74999999999994</v>
      </c>
      <c r="K205" s="277">
        <v>201.75</v>
      </c>
      <c r="L205" s="277">
        <v>179.7</v>
      </c>
      <c r="M205" s="277">
        <v>30.271080000000001</v>
      </c>
    </row>
    <row r="206" spans="1:13">
      <c r="A206" s="268">
        <v>196</v>
      </c>
      <c r="B206" s="277" t="s">
        <v>395</v>
      </c>
      <c r="C206" s="278">
        <v>329.25</v>
      </c>
      <c r="D206" s="279">
        <v>326.40000000000003</v>
      </c>
      <c r="E206" s="279">
        <v>315.85000000000008</v>
      </c>
      <c r="F206" s="279">
        <v>302.45000000000005</v>
      </c>
      <c r="G206" s="279">
        <v>291.90000000000009</v>
      </c>
      <c r="H206" s="279">
        <v>339.80000000000007</v>
      </c>
      <c r="I206" s="279">
        <v>350.35</v>
      </c>
      <c r="J206" s="279">
        <v>363.75000000000006</v>
      </c>
      <c r="K206" s="277">
        <v>336.95</v>
      </c>
      <c r="L206" s="277">
        <v>313</v>
      </c>
      <c r="M206" s="277">
        <v>1.8782700000000001</v>
      </c>
    </row>
    <row r="207" spans="1:13">
      <c r="A207" s="268">
        <v>197</v>
      </c>
      <c r="B207" s="277" t="s">
        <v>111</v>
      </c>
      <c r="C207" s="278">
        <v>2803.8</v>
      </c>
      <c r="D207" s="279">
        <v>2801.1166666666668</v>
      </c>
      <c r="E207" s="279">
        <v>2758.7333333333336</v>
      </c>
      <c r="F207" s="279">
        <v>2713.666666666667</v>
      </c>
      <c r="G207" s="279">
        <v>2671.2833333333338</v>
      </c>
      <c r="H207" s="279">
        <v>2846.1833333333334</v>
      </c>
      <c r="I207" s="279">
        <v>2888.5666666666666</v>
      </c>
      <c r="J207" s="279">
        <v>2933.6333333333332</v>
      </c>
      <c r="K207" s="277">
        <v>2843.5</v>
      </c>
      <c r="L207" s="277">
        <v>2756.05</v>
      </c>
      <c r="M207" s="277">
        <v>21.587689999999998</v>
      </c>
    </row>
    <row r="208" spans="1:13">
      <c r="A208" s="268">
        <v>198</v>
      </c>
      <c r="B208" s="277" t="s">
        <v>112</v>
      </c>
      <c r="C208" s="278">
        <v>395.35</v>
      </c>
      <c r="D208" s="279">
        <v>398.98333333333335</v>
      </c>
      <c r="E208" s="279">
        <v>388.9666666666667</v>
      </c>
      <c r="F208" s="279">
        <v>382.58333333333337</v>
      </c>
      <c r="G208" s="279">
        <v>372.56666666666672</v>
      </c>
      <c r="H208" s="279">
        <v>405.36666666666667</v>
      </c>
      <c r="I208" s="279">
        <v>415.38333333333333</v>
      </c>
      <c r="J208" s="279">
        <v>421.76666666666665</v>
      </c>
      <c r="K208" s="277">
        <v>409</v>
      </c>
      <c r="L208" s="277">
        <v>392.6</v>
      </c>
      <c r="M208" s="277">
        <v>8.3768600000000006</v>
      </c>
    </row>
    <row r="209" spans="1:13">
      <c r="A209" s="268">
        <v>199</v>
      </c>
      <c r="B209" s="277" t="s">
        <v>396</v>
      </c>
      <c r="C209" s="278">
        <v>15.4</v>
      </c>
      <c r="D209" s="279">
        <v>15.583333333333334</v>
      </c>
      <c r="E209" s="279">
        <v>14.916666666666668</v>
      </c>
      <c r="F209" s="279">
        <v>14.433333333333334</v>
      </c>
      <c r="G209" s="279">
        <v>13.766666666666667</v>
      </c>
      <c r="H209" s="279">
        <v>16.06666666666667</v>
      </c>
      <c r="I209" s="279">
        <v>16.733333333333334</v>
      </c>
      <c r="J209" s="279">
        <v>17.216666666666669</v>
      </c>
      <c r="K209" s="277">
        <v>16.25</v>
      </c>
      <c r="L209" s="277">
        <v>15.1</v>
      </c>
      <c r="M209" s="277">
        <v>27.189779999999999</v>
      </c>
    </row>
    <row r="210" spans="1:13">
      <c r="A210" s="268">
        <v>200</v>
      </c>
      <c r="B210" s="277" t="s">
        <v>398</v>
      </c>
      <c r="C210" s="278">
        <v>78.349999999999994</v>
      </c>
      <c r="D210" s="279">
        <v>78.833333333333329</v>
      </c>
      <c r="E210" s="279">
        <v>76.11666666666666</v>
      </c>
      <c r="F210" s="279">
        <v>73.883333333333326</v>
      </c>
      <c r="G210" s="279">
        <v>71.166666666666657</v>
      </c>
      <c r="H210" s="279">
        <v>81.066666666666663</v>
      </c>
      <c r="I210" s="279">
        <v>83.783333333333331</v>
      </c>
      <c r="J210" s="279">
        <v>86.016666666666666</v>
      </c>
      <c r="K210" s="277">
        <v>81.55</v>
      </c>
      <c r="L210" s="277">
        <v>76.599999999999994</v>
      </c>
      <c r="M210" s="277">
        <v>3.46976</v>
      </c>
    </row>
    <row r="211" spans="1:13">
      <c r="A211" s="268">
        <v>201</v>
      </c>
      <c r="B211" s="277" t="s">
        <v>114</v>
      </c>
      <c r="C211" s="278">
        <v>184.95</v>
      </c>
      <c r="D211" s="279">
        <v>185</v>
      </c>
      <c r="E211" s="279">
        <v>180.55</v>
      </c>
      <c r="F211" s="279">
        <v>176.15</v>
      </c>
      <c r="G211" s="279">
        <v>171.70000000000002</v>
      </c>
      <c r="H211" s="279">
        <v>189.4</v>
      </c>
      <c r="I211" s="279">
        <v>193.85</v>
      </c>
      <c r="J211" s="279">
        <v>198.25</v>
      </c>
      <c r="K211" s="277">
        <v>189.45</v>
      </c>
      <c r="L211" s="277">
        <v>180.6</v>
      </c>
      <c r="M211" s="277">
        <v>285.20587999999998</v>
      </c>
    </row>
    <row r="212" spans="1:13">
      <c r="A212" s="268">
        <v>202</v>
      </c>
      <c r="B212" s="277" t="s">
        <v>400</v>
      </c>
      <c r="C212" s="278">
        <v>37.75</v>
      </c>
      <c r="D212" s="279">
        <v>38.016666666666673</v>
      </c>
      <c r="E212" s="279">
        <v>36.633333333333347</v>
      </c>
      <c r="F212" s="279">
        <v>35.516666666666673</v>
      </c>
      <c r="G212" s="279">
        <v>34.133333333333347</v>
      </c>
      <c r="H212" s="279">
        <v>39.133333333333347</v>
      </c>
      <c r="I212" s="279">
        <v>40.516666666666673</v>
      </c>
      <c r="J212" s="279">
        <v>41.633333333333347</v>
      </c>
      <c r="K212" s="277">
        <v>39.4</v>
      </c>
      <c r="L212" s="277">
        <v>36.9</v>
      </c>
      <c r="M212" s="277">
        <v>15.45604</v>
      </c>
    </row>
    <row r="213" spans="1:13">
      <c r="A213" s="268">
        <v>203</v>
      </c>
      <c r="B213" s="277" t="s">
        <v>115</v>
      </c>
      <c r="C213" s="278">
        <v>208.65</v>
      </c>
      <c r="D213" s="279">
        <v>210.2833333333333</v>
      </c>
      <c r="E213" s="279">
        <v>206.06666666666661</v>
      </c>
      <c r="F213" s="279">
        <v>203.48333333333329</v>
      </c>
      <c r="G213" s="279">
        <v>199.26666666666659</v>
      </c>
      <c r="H213" s="279">
        <v>212.86666666666662</v>
      </c>
      <c r="I213" s="279">
        <v>217.08333333333331</v>
      </c>
      <c r="J213" s="279">
        <v>219.66666666666663</v>
      </c>
      <c r="K213" s="277">
        <v>214.5</v>
      </c>
      <c r="L213" s="277">
        <v>207.7</v>
      </c>
      <c r="M213" s="277">
        <v>65.41525</v>
      </c>
    </row>
    <row r="214" spans="1:13">
      <c r="A214" s="268">
        <v>204</v>
      </c>
      <c r="B214" s="277" t="s">
        <v>116</v>
      </c>
      <c r="C214" s="278">
        <v>2173.9</v>
      </c>
      <c r="D214" s="279">
        <v>2184.9833333333331</v>
      </c>
      <c r="E214" s="279">
        <v>2153.9666666666662</v>
      </c>
      <c r="F214" s="279">
        <v>2134.0333333333333</v>
      </c>
      <c r="G214" s="279">
        <v>2103.0166666666664</v>
      </c>
      <c r="H214" s="279">
        <v>2204.9166666666661</v>
      </c>
      <c r="I214" s="279">
        <v>2235.9333333333334</v>
      </c>
      <c r="J214" s="279">
        <v>2255.8666666666659</v>
      </c>
      <c r="K214" s="277">
        <v>2216</v>
      </c>
      <c r="L214" s="277">
        <v>2165.0500000000002</v>
      </c>
      <c r="M214" s="277">
        <v>13.41691</v>
      </c>
    </row>
    <row r="215" spans="1:13">
      <c r="A215" s="268">
        <v>205</v>
      </c>
      <c r="B215" s="277" t="s">
        <v>254</v>
      </c>
      <c r="C215" s="278">
        <v>230.85</v>
      </c>
      <c r="D215" s="279">
        <v>234.41666666666666</v>
      </c>
      <c r="E215" s="279">
        <v>223.83333333333331</v>
      </c>
      <c r="F215" s="279">
        <v>216.81666666666666</v>
      </c>
      <c r="G215" s="279">
        <v>206.23333333333332</v>
      </c>
      <c r="H215" s="279">
        <v>241.43333333333331</v>
      </c>
      <c r="I215" s="279">
        <v>252.01666666666662</v>
      </c>
      <c r="J215" s="279">
        <v>259.0333333333333</v>
      </c>
      <c r="K215" s="277">
        <v>245</v>
      </c>
      <c r="L215" s="277">
        <v>227.4</v>
      </c>
      <c r="M215" s="277">
        <v>22.164760000000001</v>
      </c>
    </row>
    <row r="216" spans="1:13">
      <c r="A216" s="268">
        <v>206</v>
      </c>
      <c r="B216" s="277" t="s">
        <v>401</v>
      </c>
      <c r="C216" s="278">
        <v>30553.7</v>
      </c>
      <c r="D216" s="279">
        <v>30985.8</v>
      </c>
      <c r="E216" s="279">
        <v>29572.899999999998</v>
      </c>
      <c r="F216" s="279">
        <v>28592.1</v>
      </c>
      <c r="G216" s="279">
        <v>27179.199999999997</v>
      </c>
      <c r="H216" s="279">
        <v>31966.6</v>
      </c>
      <c r="I216" s="279">
        <v>33379.5</v>
      </c>
      <c r="J216" s="279">
        <v>34360.300000000003</v>
      </c>
      <c r="K216" s="277">
        <v>32398.7</v>
      </c>
      <c r="L216" s="277">
        <v>30005</v>
      </c>
      <c r="M216" s="277">
        <v>3.7539999999999997E-2</v>
      </c>
    </row>
    <row r="217" spans="1:13">
      <c r="A217" s="268">
        <v>207</v>
      </c>
      <c r="B217" s="277" t="s">
        <v>397</v>
      </c>
      <c r="C217" s="278">
        <v>45</v>
      </c>
      <c r="D217" s="279">
        <v>45.550000000000004</v>
      </c>
      <c r="E217" s="279">
        <v>44.050000000000011</v>
      </c>
      <c r="F217" s="279">
        <v>43.100000000000009</v>
      </c>
      <c r="G217" s="279">
        <v>41.600000000000016</v>
      </c>
      <c r="H217" s="279">
        <v>46.500000000000007</v>
      </c>
      <c r="I217" s="279">
        <v>47.999999999999993</v>
      </c>
      <c r="J217" s="279">
        <v>48.95</v>
      </c>
      <c r="K217" s="277">
        <v>47.05</v>
      </c>
      <c r="L217" s="277">
        <v>44.6</v>
      </c>
      <c r="M217" s="277">
        <v>9.6966199999999994</v>
      </c>
    </row>
    <row r="218" spans="1:13">
      <c r="A218" s="268">
        <v>208</v>
      </c>
      <c r="B218" s="277" t="s">
        <v>255</v>
      </c>
      <c r="C218" s="278">
        <v>35.4</v>
      </c>
      <c r="D218" s="279">
        <v>35.766666666666666</v>
      </c>
      <c r="E218" s="279">
        <v>34.333333333333329</v>
      </c>
      <c r="F218" s="279">
        <v>33.266666666666666</v>
      </c>
      <c r="G218" s="279">
        <v>31.833333333333329</v>
      </c>
      <c r="H218" s="279">
        <v>36.833333333333329</v>
      </c>
      <c r="I218" s="279">
        <v>38.266666666666666</v>
      </c>
      <c r="J218" s="279">
        <v>39.333333333333329</v>
      </c>
      <c r="K218" s="277">
        <v>37.200000000000003</v>
      </c>
      <c r="L218" s="277">
        <v>34.700000000000003</v>
      </c>
      <c r="M218" s="277">
        <v>19.29851</v>
      </c>
    </row>
    <row r="219" spans="1:13">
      <c r="A219" s="268">
        <v>209</v>
      </c>
      <c r="B219" s="277" t="s">
        <v>415</v>
      </c>
      <c r="C219" s="278">
        <v>66.25</v>
      </c>
      <c r="D219" s="279">
        <v>67.5</v>
      </c>
      <c r="E219" s="279">
        <v>63.75</v>
      </c>
      <c r="F219" s="279">
        <v>61.25</v>
      </c>
      <c r="G219" s="279">
        <v>57.5</v>
      </c>
      <c r="H219" s="279">
        <v>70</v>
      </c>
      <c r="I219" s="279">
        <v>73.75</v>
      </c>
      <c r="J219" s="279">
        <v>76.25</v>
      </c>
      <c r="K219" s="277">
        <v>71.25</v>
      </c>
      <c r="L219" s="277">
        <v>65</v>
      </c>
      <c r="M219" s="277">
        <v>74.621520000000004</v>
      </c>
    </row>
    <row r="220" spans="1:13">
      <c r="A220" s="268">
        <v>210</v>
      </c>
      <c r="B220" s="277" t="s">
        <v>117</v>
      </c>
      <c r="C220" s="278">
        <v>204.9</v>
      </c>
      <c r="D220" s="279">
        <v>206.93333333333331</v>
      </c>
      <c r="E220" s="279">
        <v>199.11666666666662</v>
      </c>
      <c r="F220" s="279">
        <v>193.33333333333331</v>
      </c>
      <c r="G220" s="279">
        <v>185.51666666666662</v>
      </c>
      <c r="H220" s="279">
        <v>212.71666666666661</v>
      </c>
      <c r="I220" s="279">
        <v>220.53333333333327</v>
      </c>
      <c r="J220" s="279">
        <v>226.31666666666661</v>
      </c>
      <c r="K220" s="277">
        <v>214.75</v>
      </c>
      <c r="L220" s="277">
        <v>201.15</v>
      </c>
      <c r="M220" s="277">
        <v>109.68622000000001</v>
      </c>
    </row>
    <row r="221" spans="1:13">
      <c r="A221" s="268">
        <v>211</v>
      </c>
      <c r="B221" s="277" t="s">
        <v>258</v>
      </c>
      <c r="C221" s="278">
        <v>172.4</v>
      </c>
      <c r="D221" s="279">
        <v>170.76666666666665</v>
      </c>
      <c r="E221" s="279">
        <v>161.6333333333333</v>
      </c>
      <c r="F221" s="279">
        <v>150.86666666666665</v>
      </c>
      <c r="G221" s="279">
        <v>141.73333333333329</v>
      </c>
      <c r="H221" s="279">
        <v>181.5333333333333</v>
      </c>
      <c r="I221" s="279">
        <v>190.66666666666663</v>
      </c>
      <c r="J221" s="279">
        <v>201.43333333333331</v>
      </c>
      <c r="K221" s="277">
        <v>179.9</v>
      </c>
      <c r="L221" s="277">
        <v>160</v>
      </c>
      <c r="M221" s="277">
        <v>25.30819</v>
      </c>
    </row>
    <row r="222" spans="1:13">
      <c r="A222" s="268">
        <v>212</v>
      </c>
      <c r="B222" s="277" t="s">
        <v>118</v>
      </c>
      <c r="C222" s="278">
        <v>361.4</v>
      </c>
      <c r="D222" s="279">
        <v>362.4666666666667</v>
      </c>
      <c r="E222" s="279">
        <v>353.13333333333338</v>
      </c>
      <c r="F222" s="279">
        <v>344.86666666666667</v>
      </c>
      <c r="G222" s="279">
        <v>335.53333333333336</v>
      </c>
      <c r="H222" s="279">
        <v>370.73333333333341</v>
      </c>
      <c r="I222" s="279">
        <v>380.06666666666666</v>
      </c>
      <c r="J222" s="279">
        <v>388.33333333333343</v>
      </c>
      <c r="K222" s="277">
        <v>371.8</v>
      </c>
      <c r="L222" s="277">
        <v>354.2</v>
      </c>
      <c r="M222" s="277">
        <v>288.93921999999998</v>
      </c>
    </row>
    <row r="223" spans="1:13">
      <c r="A223" s="268">
        <v>213</v>
      </c>
      <c r="B223" s="277" t="s">
        <v>256</v>
      </c>
      <c r="C223" s="278">
        <v>1309.75</v>
      </c>
      <c r="D223" s="279">
        <v>1329.7833333333333</v>
      </c>
      <c r="E223" s="279">
        <v>1284.4666666666667</v>
      </c>
      <c r="F223" s="279">
        <v>1259.1833333333334</v>
      </c>
      <c r="G223" s="279">
        <v>1213.8666666666668</v>
      </c>
      <c r="H223" s="279">
        <v>1355.0666666666666</v>
      </c>
      <c r="I223" s="279">
        <v>1400.3833333333332</v>
      </c>
      <c r="J223" s="279">
        <v>1425.6666666666665</v>
      </c>
      <c r="K223" s="277">
        <v>1375.1</v>
      </c>
      <c r="L223" s="277">
        <v>1304.5</v>
      </c>
      <c r="M223" s="277">
        <v>3.30531</v>
      </c>
    </row>
    <row r="224" spans="1:13">
      <c r="A224" s="268">
        <v>214</v>
      </c>
      <c r="B224" s="277" t="s">
        <v>119</v>
      </c>
      <c r="C224" s="278">
        <v>458.95</v>
      </c>
      <c r="D224" s="279">
        <v>461.98333333333335</v>
      </c>
      <c r="E224" s="279">
        <v>452.4666666666667</v>
      </c>
      <c r="F224" s="279">
        <v>445.98333333333335</v>
      </c>
      <c r="G224" s="279">
        <v>436.4666666666667</v>
      </c>
      <c r="H224" s="279">
        <v>468.4666666666667</v>
      </c>
      <c r="I224" s="279">
        <v>477.98333333333335</v>
      </c>
      <c r="J224" s="279">
        <v>484.4666666666667</v>
      </c>
      <c r="K224" s="277">
        <v>471.5</v>
      </c>
      <c r="L224" s="277">
        <v>455.5</v>
      </c>
      <c r="M224" s="277">
        <v>17.939979999999998</v>
      </c>
    </row>
    <row r="225" spans="1:13">
      <c r="A225" s="268">
        <v>215</v>
      </c>
      <c r="B225" s="277" t="s">
        <v>403</v>
      </c>
      <c r="C225" s="278">
        <v>2631.5</v>
      </c>
      <c r="D225" s="279">
        <v>2608.8333333333335</v>
      </c>
      <c r="E225" s="279">
        <v>2572.666666666667</v>
      </c>
      <c r="F225" s="279">
        <v>2513.8333333333335</v>
      </c>
      <c r="G225" s="279">
        <v>2477.666666666667</v>
      </c>
      <c r="H225" s="279">
        <v>2667.666666666667</v>
      </c>
      <c r="I225" s="279">
        <v>2703.8333333333339</v>
      </c>
      <c r="J225" s="279">
        <v>2762.666666666667</v>
      </c>
      <c r="K225" s="277">
        <v>2645</v>
      </c>
      <c r="L225" s="277">
        <v>2550</v>
      </c>
      <c r="M225" s="277">
        <v>1.187E-2</v>
      </c>
    </row>
    <row r="226" spans="1:13">
      <c r="A226" s="268">
        <v>216</v>
      </c>
      <c r="B226" s="277" t="s">
        <v>257</v>
      </c>
      <c r="C226" s="278">
        <v>38.950000000000003</v>
      </c>
      <c r="D226" s="279">
        <v>39.15</v>
      </c>
      <c r="E226" s="279">
        <v>38.4</v>
      </c>
      <c r="F226" s="279">
        <v>37.85</v>
      </c>
      <c r="G226" s="279">
        <v>37.1</v>
      </c>
      <c r="H226" s="279">
        <v>39.699999999999996</v>
      </c>
      <c r="I226" s="279">
        <v>40.449999999999996</v>
      </c>
      <c r="J226" s="279">
        <v>40.999999999999993</v>
      </c>
      <c r="K226" s="277">
        <v>39.9</v>
      </c>
      <c r="L226" s="277">
        <v>38.6</v>
      </c>
      <c r="M226" s="277">
        <v>16.632709999999999</v>
      </c>
    </row>
    <row r="227" spans="1:13">
      <c r="A227" s="268">
        <v>217</v>
      </c>
      <c r="B227" s="277" t="s">
        <v>120</v>
      </c>
      <c r="C227" s="278">
        <v>8.9499999999999993</v>
      </c>
      <c r="D227" s="279">
        <v>8.9999999999999982</v>
      </c>
      <c r="E227" s="279">
        <v>8.6499999999999968</v>
      </c>
      <c r="F227" s="279">
        <v>8.3499999999999979</v>
      </c>
      <c r="G227" s="279">
        <v>7.9999999999999964</v>
      </c>
      <c r="H227" s="279">
        <v>9.2999999999999972</v>
      </c>
      <c r="I227" s="279">
        <v>9.6499999999999986</v>
      </c>
      <c r="J227" s="279">
        <v>9.9499999999999975</v>
      </c>
      <c r="K227" s="277">
        <v>9.35</v>
      </c>
      <c r="L227" s="277">
        <v>8.6999999999999993</v>
      </c>
      <c r="M227" s="277">
        <v>3325.6594399999999</v>
      </c>
    </row>
    <row r="228" spans="1:13">
      <c r="A228" s="268">
        <v>218</v>
      </c>
      <c r="B228" s="277" t="s">
        <v>404</v>
      </c>
      <c r="C228" s="278">
        <v>26.6</v>
      </c>
      <c r="D228" s="279">
        <v>26.7</v>
      </c>
      <c r="E228" s="279">
        <v>25.2</v>
      </c>
      <c r="F228" s="279">
        <v>23.8</v>
      </c>
      <c r="G228" s="279">
        <v>22.3</v>
      </c>
      <c r="H228" s="279">
        <v>28.099999999999998</v>
      </c>
      <c r="I228" s="279">
        <v>29.599999999999998</v>
      </c>
      <c r="J228" s="279">
        <v>30.999999999999996</v>
      </c>
      <c r="K228" s="277">
        <v>28.2</v>
      </c>
      <c r="L228" s="277">
        <v>25.3</v>
      </c>
      <c r="M228" s="277">
        <v>183.71782999999999</v>
      </c>
    </row>
    <row r="229" spans="1:13">
      <c r="A229" s="268">
        <v>219</v>
      </c>
      <c r="B229" s="277" t="s">
        <v>121</v>
      </c>
      <c r="C229" s="278">
        <v>30.25</v>
      </c>
      <c r="D229" s="279">
        <v>30.599999999999998</v>
      </c>
      <c r="E229" s="279">
        <v>29.549999999999997</v>
      </c>
      <c r="F229" s="279">
        <v>28.849999999999998</v>
      </c>
      <c r="G229" s="279">
        <v>27.799999999999997</v>
      </c>
      <c r="H229" s="279">
        <v>31.299999999999997</v>
      </c>
      <c r="I229" s="279">
        <v>32.35</v>
      </c>
      <c r="J229" s="279">
        <v>33.049999999999997</v>
      </c>
      <c r="K229" s="277">
        <v>31.65</v>
      </c>
      <c r="L229" s="277">
        <v>29.9</v>
      </c>
      <c r="M229" s="277">
        <v>434.48599999999999</v>
      </c>
    </row>
    <row r="230" spans="1:13">
      <c r="A230" s="268">
        <v>220</v>
      </c>
      <c r="B230" s="277" t="s">
        <v>416</v>
      </c>
      <c r="C230" s="278">
        <v>185.4</v>
      </c>
      <c r="D230" s="279">
        <v>186.65</v>
      </c>
      <c r="E230" s="279">
        <v>181.8</v>
      </c>
      <c r="F230" s="279">
        <v>178.20000000000002</v>
      </c>
      <c r="G230" s="279">
        <v>173.35000000000002</v>
      </c>
      <c r="H230" s="279">
        <v>190.25</v>
      </c>
      <c r="I230" s="279">
        <v>195.09999999999997</v>
      </c>
      <c r="J230" s="279">
        <v>198.7</v>
      </c>
      <c r="K230" s="277">
        <v>191.5</v>
      </c>
      <c r="L230" s="277">
        <v>183.05</v>
      </c>
      <c r="M230" s="277">
        <v>5.2366099999999998</v>
      </c>
    </row>
    <row r="231" spans="1:13">
      <c r="A231" s="268">
        <v>221</v>
      </c>
      <c r="B231" s="277" t="s">
        <v>405</v>
      </c>
      <c r="C231" s="278">
        <v>418.45</v>
      </c>
      <c r="D231" s="279">
        <v>423.63333333333327</v>
      </c>
      <c r="E231" s="279">
        <v>400.36666666666656</v>
      </c>
      <c r="F231" s="279">
        <v>382.2833333333333</v>
      </c>
      <c r="G231" s="279">
        <v>359.01666666666659</v>
      </c>
      <c r="H231" s="279">
        <v>441.71666666666653</v>
      </c>
      <c r="I231" s="279">
        <v>464.98333333333329</v>
      </c>
      <c r="J231" s="279">
        <v>483.06666666666649</v>
      </c>
      <c r="K231" s="277">
        <v>446.9</v>
      </c>
      <c r="L231" s="277">
        <v>405.55</v>
      </c>
      <c r="M231" s="277">
        <v>5.1472899999999999</v>
      </c>
    </row>
    <row r="232" spans="1:13">
      <c r="A232" s="268">
        <v>222</v>
      </c>
      <c r="B232" s="277" t="s">
        <v>406</v>
      </c>
      <c r="C232" s="278">
        <v>7.1</v>
      </c>
      <c r="D232" s="279">
        <v>7.2166666666666659</v>
      </c>
      <c r="E232" s="279">
        <v>6.9333333333333318</v>
      </c>
      <c r="F232" s="279">
        <v>6.7666666666666657</v>
      </c>
      <c r="G232" s="279">
        <v>6.4833333333333316</v>
      </c>
      <c r="H232" s="279">
        <v>7.383333333333332</v>
      </c>
      <c r="I232" s="279">
        <v>7.6666666666666652</v>
      </c>
      <c r="J232" s="279">
        <v>7.8333333333333321</v>
      </c>
      <c r="K232" s="277">
        <v>7.5</v>
      </c>
      <c r="L232" s="277">
        <v>7.05</v>
      </c>
      <c r="M232" s="277">
        <v>55.918050000000001</v>
      </c>
    </row>
    <row r="233" spans="1:13">
      <c r="A233" s="268">
        <v>223</v>
      </c>
      <c r="B233" s="277" t="s">
        <v>122</v>
      </c>
      <c r="C233" s="278">
        <v>387.9</v>
      </c>
      <c r="D233" s="279">
        <v>390.05</v>
      </c>
      <c r="E233" s="279">
        <v>384.35</v>
      </c>
      <c r="F233" s="279">
        <v>380.8</v>
      </c>
      <c r="G233" s="279">
        <v>375.1</v>
      </c>
      <c r="H233" s="279">
        <v>393.6</v>
      </c>
      <c r="I233" s="279">
        <v>399.29999999999995</v>
      </c>
      <c r="J233" s="279">
        <v>402.85</v>
      </c>
      <c r="K233" s="277">
        <v>395.75</v>
      </c>
      <c r="L233" s="277">
        <v>386.5</v>
      </c>
      <c r="M233" s="277">
        <v>22.377199999999998</v>
      </c>
    </row>
    <row r="234" spans="1:13">
      <c r="A234" s="268">
        <v>224</v>
      </c>
      <c r="B234" s="277" t="s">
        <v>407</v>
      </c>
      <c r="C234" s="278">
        <v>71.5</v>
      </c>
      <c r="D234" s="279">
        <v>71.833333333333329</v>
      </c>
      <c r="E234" s="279">
        <v>70.166666666666657</v>
      </c>
      <c r="F234" s="279">
        <v>68.833333333333329</v>
      </c>
      <c r="G234" s="279">
        <v>67.166666666666657</v>
      </c>
      <c r="H234" s="279">
        <v>73.166666666666657</v>
      </c>
      <c r="I234" s="279">
        <v>74.833333333333314</v>
      </c>
      <c r="J234" s="279">
        <v>76.166666666666657</v>
      </c>
      <c r="K234" s="277">
        <v>73.5</v>
      </c>
      <c r="L234" s="277">
        <v>70.5</v>
      </c>
      <c r="M234" s="277">
        <v>6.04284</v>
      </c>
    </row>
    <row r="235" spans="1:13">
      <c r="A235" s="268">
        <v>225</v>
      </c>
      <c r="B235" s="277" t="s">
        <v>1604</v>
      </c>
      <c r="C235" s="278">
        <v>1069.3</v>
      </c>
      <c r="D235" s="279">
        <v>1070.6333333333332</v>
      </c>
      <c r="E235" s="279">
        <v>1054.6666666666665</v>
      </c>
      <c r="F235" s="279">
        <v>1040.0333333333333</v>
      </c>
      <c r="G235" s="279">
        <v>1024.0666666666666</v>
      </c>
      <c r="H235" s="279">
        <v>1085.2666666666664</v>
      </c>
      <c r="I235" s="279">
        <v>1101.2333333333331</v>
      </c>
      <c r="J235" s="279">
        <v>1115.8666666666663</v>
      </c>
      <c r="K235" s="277">
        <v>1086.5999999999999</v>
      </c>
      <c r="L235" s="277">
        <v>1056</v>
      </c>
      <c r="M235" s="277">
        <v>4.7969999999999999E-2</v>
      </c>
    </row>
    <row r="236" spans="1:13">
      <c r="A236" s="268">
        <v>226</v>
      </c>
      <c r="B236" s="277" t="s">
        <v>260</v>
      </c>
      <c r="C236" s="278">
        <v>93.75</v>
      </c>
      <c r="D236" s="279">
        <v>95.75</v>
      </c>
      <c r="E236" s="279">
        <v>89</v>
      </c>
      <c r="F236" s="279">
        <v>84.25</v>
      </c>
      <c r="G236" s="279">
        <v>77.5</v>
      </c>
      <c r="H236" s="279">
        <v>100.5</v>
      </c>
      <c r="I236" s="279">
        <v>107.25</v>
      </c>
      <c r="J236" s="279">
        <v>112</v>
      </c>
      <c r="K236" s="277">
        <v>102.5</v>
      </c>
      <c r="L236" s="277">
        <v>91</v>
      </c>
      <c r="M236" s="277">
        <v>101.6561</v>
      </c>
    </row>
    <row r="237" spans="1:13">
      <c r="A237" s="268">
        <v>227</v>
      </c>
      <c r="B237" s="277" t="s">
        <v>412</v>
      </c>
      <c r="C237" s="278">
        <v>114.25</v>
      </c>
      <c r="D237" s="279">
        <v>115.23333333333333</v>
      </c>
      <c r="E237" s="279">
        <v>112.56666666666666</v>
      </c>
      <c r="F237" s="279">
        <v>110.88333333333333</v>
      </c>
      <c r="G237" s="279">
        <v>108.21666666666665</v>
      </c>
      <c r="H237" s="279">
        <v>116.91666666666667</v>
      </c>
      <c r="I237" s="279">
        <v>119.58333333333333</v>
      </c>
      <c r="J237" s="279">
        <v>121.26666666666668</v>
      </c>
      <c r="K237" s="277">
        <v>117.9</v>
      </c>
      <c r="L237" s="277">
        <v>113.55</v>
      </c>
      <c r="M237" s="277">
        <v>12.01925</v>
      </c>
    </row>
    <row r="238" spans="1:13">
      <c r="A238" s="268">
        <v>228</v>
      </c>
      <c r="B238" s="277" t="s">
        <v>1616</v>
      </c>
      <c r="C238" s="278">
        <v>2921.6</v>
      </c>
      <c r="D238" s="279">
        <v>2936.8666666666668</v>
      </c>
      <c r="E238" s="279">
        <v>2884.7333333333336</v>
      </c>
      <c r="F238" s="279">
        <v>2847.8666666666668</v>
      </c>
      <c r="G238" s="279">
        <v>2795.7333333333336</v>
      </c>
      <c r="H238" s="279">
        <v>2973.7333333333336</v>
      </c>
      <c r="I238" s="279">
        <v>3025.8666666666668</v>
      </c>
      <c r="J238" s="279">
        <v>3062.7333333333336</v>
      </c>
      <c r="K238" s="277">
        <v>2989</v>
      </c>
      <c r="L238" s="277">
        <v>2900</v>
      </c>
      <c r="M238" s="277">
        <v>0.34245999999999999</v>
      </c>
    </row>
    <row r="239" spans="1:13">
      <c r="A239" s="268">
        <v>229</v>
      </c>
      <c r="B239" s="277" t="s">
        <v>259</v>
      </c>
      <c r="C239" s="278">
        <v>62.1</v>
      </c>
      <c r="D239" s="279">
        <v>62.516666666666673</v>
      </c>
      <c r="E239" s="279">
        <v>59.88333333333334</v>
      </c>
      <c r="F239" s="279">
        <v>57.666666666666664</v>
      </c>
      <c r="G239" s="279">
        <v>55.033333333333331</v>
      </c>
      <c r="H239" s="279">
        <v>64.733333333333348</v>
      </c>
      <c r="I239" s="279">
        <v>67.366666666666688</v>
      </c>
      <c r="J239" s="279">
        <v>69.583333333333357</v>
      </c>
      <c r="K239" s="277">
        <v>65.150000000000006</v>
      </c>
      <c r="L239" s="277">
        <v>60.3</v>
      </c>
      <c r="M239" s="277">
        <v>51.884590000000003</v>
      </c>
    </row>
    <row r="240" spans="1:13">
      <c r="A240" s="268">
        <v>230</v>
      </c>
      <c r="B240" s="277" t="s">
        <v>123</v>
      </c>
      <c r="C240" s="278">
        <v>1139.1500000000001</v>
      </c>
      <c r="D240" s="279">
        <v>1153.8</v>
      </c>
      <c r="E240" s="279">
        <v>1097.5999999999999</v>
      </c>
      <c r="F240" s="279">
        <v>1056.05</v>
      </c>
      <c r="G240" s="279">
        <v>999.84999999999991</v>
      </c>
      <c r="H240" s="279">
        <v>1195.3499999999999</v>
      </c>
      <c r="I240" s="279">
        <v>1251.5500000000002</v>
      </c>
      <c r="J240" s="279">
        <v>1293.0999999999999</v>
      </c>
      <c r="K240" s="277">
        <v>1210</v>
      </c>
      <c r="L240" s="277">
        <v>1112.25</v>
      </c>
      <c r="M240" s="277">
        <v>94.208969999999994</v>
      </c>
    </row>
    <row r="241" spans="1:13">
      <c r="A241" s="268">
        <v>231</v>
      </c>
      <c r="B241" s="277" t="s">
        <v>1623</v>
      </c>
      <c r="C241" s="278">
        <v>247.5</v>
      </c>
      <c r="D241" s="279">
        <v>249.38333333333333</v>
      </c>
      <c r="E241" s="279">
        <v>240.81666666666666</v>
      </c>
      <c r="F241" s="279">
        <v>234.13333333333333</v>
      </c>
      <c r="G241" s="279">
        <v>225.56666666666666</v>
      </c>
      <c r="H241" s="279">
        <v>256.06666666666666</v>
      </c>
      <c r="I241" s="279">
        <v>264.63333333333333</v>
      </c>
      <c r="J241" s="279">
        <v>271.31666666666666</v>
      </c>
      <c r="K241" s="277">
        <v>257.95</v>
      </c>
      <c r="L241" s="277">
        <v>242.7</v>
      </c>
      <c r="M241" s="277">
        <v>3.13226</v>
      </c>
    </row>
    <row r="242" spans="1:13">
      <c r="A242" s="268">
        <v>232</v>
      </c>
      <c r="B242" s="277" t="s">
        <v>418</v>
      </c>
      <c r="C242" s="278">
        <v>253.45</v>
      </c>
      <c r="D242" s="279">
        <v>254.86666666666665</v>
      </c>
      <c r="E242" s="279">
        <v>249.83333333333331</v>
      </c>
      <c r="F242" s="279">
        <v>246.21666666666667</v>
      </c>
      <c r="G242" s="279">
        <v>241.18333333333334</v>
      </c>
      <c r="H242" s="279">
        <v>258.48333333333329</v>
      </c>
      <c r="I242" s="279">
        <v>263.51666666666665</v>
      </c>
      <c r="J242" s="279">
        <v>267.13333333333327</v>
      </c>
      <c r="K242" s="277">
        <v>259.89999999999998</v>
      </c>
      <c r="L242" s="277">
        <v>251.25</v>
      </c>
      <c r="M242" s="277">
        <v>9.0340000000000004E-2</v>
      </c>
    </row>
    <row r="243" spans="1:13">
      <c r="A243" s="268">
        <v>233</v>
      </c>
      <c r="B243" s="277" t="s">
        <v>124</v>
      </c>
      <c r="C243" s="278">
        <v>507.2</v>
      </c>
      <c r="D243" s="279">
        <v>510.2833333333333</v>
      </c>
      <c r="E243" s="279">
        <v>497.06666666666661</v>
      </c>
      <c r="F243" s="279">
        <v>486.93333333333328</v>
      </c>
      <c r="G243" s="279">
        <v>473.71666666666658</v>
      </c>
      <c r="H243" s="279">
        <v>520.41666666666663</v>
      </c>
      <c r="I243" s="279">
        <v>533.63333333333333</v>
      </c>
      <c r="J243" s="279">
        <v>543.76666666666665</v>
      </c>
      <c r="K243" s="277">
        <v>523.5</v>
      </c>
      <c r="L243" s="277">
        <v>500.15</v>
      </c>
      <c r="M243" s="277">
        <v>93.187129999999996</v>
      </c>
    </row>
    <row r="244" spans="1:13">
      <c r="A244" s="268">
        <v>234</v>
      </c>
      <c r="B244" s="277" t="s">
        <v>419</v>
      </c>
      <c r="C244" s="278">
        <v>73.599999999999994</v>
      </c>
      <c r="D244" s="279">
        <v>73.7</v>
      </c>
      <c r="E244" s="279">
        <v>72.400000000000006</v>
      </c>
      <c r="F244" s="279">
        <v>71.2</v>
      </c>
      <c r="G244" s="279">
        <v>69.900000000000006</v>
      </c>
      <c r="H244" s="279">
        <v>74.900000000000006</v>
      </c>
      <c r="I244" s="279">
        <v>76.199999999999989</v>
      </c>
      <c r="J244" s="279">
        <v>77.400000000000006</v>
      </c>
      <c r="K244" s="277">
        <v>75</v>
      </c>
      <c r="L244" s="277">
        <v>72.5</v>
      </c>
      <c r="M244" s="277">
        <v>2.6258499999999998</v>
      </c>
    </row>
    <row r="245" spans="1:13">
      <c r="A245" s="268">
        <v>235</v>
      </c>
      <c r="B245" s="277" t="s">
        <v>125</v>
      </c>
      <c r="C245" s="278">
        <v>199.25</v>
      </c>
      <c r="D245" s="279">
        <v>200.83333333333334</v>
      </c>
      <c r="E245" s="279">
        <v>196.16666666666669</v>
      </c>
      <c r="F245" s="279">
        <v>193.08333333333334</v>
      </c>
      <c r="G245" s="279">
        <v>188.41666666666669</v>
      </c>
      <c r="H245" s="279">
        <v>203.91666666666669</v>
      </c>
      <c r="I245" s="279">
        <v>208.58333333333337</v>
      </c>
      <c r="J245" s="279">
        <v>211.66666666666669</v>
      </c>
      <c r="K245" s="277">
        <v>205.5</v>
      </c>
      <c r="L245" s="277">
        <v>197.75</v>
      </c>
      <c r="M245" s="277">
        <v>79.999780000000001</v>
      </c>
    </row>
    <row r="246" spans="1:13">
      <c r="A246" s="268">
        <v>236</v>
      </c>
      <c r="B246" s="277" t="s">
        <v>126</v>
      </c>
      <c r="C246" s="278">
        <v>953.6</v>
      </c>
      <c r="D246" s="279">
        <v>956.21666666666658</v>
      </c>
      <c r="E246" s="279">
        <v>949.43333333333317</v>
      </c>
      <c r="F246" s="279">
        <v>945.26666666666654</v>
      </c>
      <c r="G246" s="279">
        <v>938.48333333333312</v>
      </c>
      <c r="H246" s="279">
        <v>960.38333333333321</v>
      </c>
      <c r="I246" s="279">
        <v>967.16666666666674</v>
      </c>
      <c r="J246" s="279">
        <v>971.33333333333326</v>
      </c>
      <c r="K246" s="277">
        <v>963</v>
      </c>
      <c r="L246" s="277">
        <v>952.05</v>
      </c>
      <c r="M246" s="277">
        <v>46.638730000000002</v>
      </c>
    </row>
    <row r="247" spans="1:13">
      <c r="A247" s="268">
        <v>237</v>
      </c>
      <c r="B247" s="277" t="s">
        <v>1646</v>
      </c>
      <c r="C247" s="278">
        <v>630.1</v>
      </c>
      <c r="D247" s="279">
        <v>632.41666666666674</v>
      </c>
      <c r="E247" s="279">
        <v>622.88333333333344</v>
      </c>
      <c r="F247" s="279">
        <v>615.66666666666674</v>
      </c>
      <c r="G247" s="279">
        <v>606.13333333333344</v>
      </c>
      <c r="H247" s="279">
        <v>639.63333333333344</v>
      </c>
      <c r="I247" s="279">
        <v>649.16666666666674</v>
      </c>
      <c r="J247" s="279">
        <v>656.38333333333344</v>
      </c>
      <c r="K247" s="277">
        <v>641.95000000000005</v>
      </c>
      <c r="L247" s="277">
        <v>625.20000000000005</v>
      </c>
      <c r="M247" s="277">
        <v>8.0629999999999993E-2</v>
      </c>
    </row>
    <row r="248" spans="1:13">
      <c r="A248" s="268">
        <v>238</v>
      </c>
      <c r="B248" s="277" t="s">
        <v>420</v>
      </c>
      <c r="C248" s="278">
        <v>257</v>
      </c>
      <c r="D248" s="279">
        <v>257.09999999999997</v>
      </c>
      <c r="E248" s="279">
        <v>248.19999999999993</v>
      </c>
      <c r="F248" s="279">
        <v>239.39999999999998</v>
      </c>
      <c r="G248" s="279">
        <v>230.49999999999994</v>
      </c>
      <c r="H248" s="279">
        <v>265.89999999999992</v>
      </c>
      <c r="I248" s="279">
        <v>274.7999999999999</v>
      </c>
      <c r="J248" s="279">
        <v>283.59999999999991</v>
      </c>
      <c r="K248" s="277">
        <v>266</v>
      </c>
      <c r="L248" s="277">
        <v>248.3</v>
      </c>
      <c r="M248" s="277">
        <v>10.661440000000001</v>
      </c>
    </row>
    <row r="249" spans="1:13">
      <c r="A249" s="268">
        <v>239</v>
      </c>
      <c r="B249" s="277" t="s">
        <v>421</v>
      </c>
      <c r="C249" s="278">
        <v>187.8</v>
      </c>
      <c r="D249" s="279">
        <v>188.76666666666668</v>
      </c>
      <c r="E249" s="279">
        <v>181.13333333333335</v>
      </c>
      <c r="F249" s="279">
        <v>174.46666666666667</v>
      </c>
      <c r="G249" s="279">
        <v>166.83333333333334</v>
      </c>
      <c r="H249" s="279">
        <v>195.43333333333337</v>
      </c>
      <c r="I249" s="279">
        <v>203.06666666666669</v>
      </c>
      <c r="J249" s="279">
        <v>209.73333333333338</v>
      </c>
      <c r="K249" s="277">
        <v>196.4</v>
      </c>
      <c r="L249" s="277">
        <v>182.1</v>
      </c>
      <c r="M249" s="277">
        <v>2.45574</v>
      </c>
    </row>
    <row r="250" spans="1:13">
      <c r="A250" s="268">
        <v>240</v>
      </c>
      <c r="B250" s="277" t="s">
        <v>417</v>
      </c>
      <c r="C250" s="278">
        <v>10.35</v>
      </c>
      <c r="D250" s="279">
        <v>10.4</v>
      </c>
      <c r="E250" s="279">
        <v>10.25</v>
      </c>
      <c r="F250" s="279">
        <v>10.15</v>
      </c>
      <c r="G250" s="279">
        <v>10</v>
      </c>
      <c r="H250" s="279">
        <v>10.5</v>
      </c>
      <c r="I250" s="279">
        <v>10.650000000000002</v>
      </c>
      <c r="J250" s="279">
        <v>10.75</v>
      </c>
      <c r="K250" s="277">
        <v>10.55</v>
      </c>
      <c r="L250" s="277">
        <v>10.3</v>
      </c>
      <c r="M250" s="277">
        <v>14.45731</v>
      </c>
    </row>
    <row r="251" spans="1:13">
      <c r="A251" s="268">
        <v>241</v>
      </c>
      <c r="B251" s="277" t="s">
        <v>127</v>
      </c>
      <c r="C251" s="278">
        <v>84.8</v>
      </c>
      <c r="D251" s="279">
        <v>85.616666666666674</v>
      </c>
      <c r="E251" s="279">
        <v>83.733333333333348</v>
      </c>
      <c r="F251" s="279">
        <v>82.666666666666671</v>
      </c>
      <c r="G251" s="279">
        <v>80.783333333333346</v>
      </c>
      <c r="H251" s="279">
        <v>86.683333333333351</v>
      </c>
      <c r="I251" s="279">
        <v>88.566666666666677</v>
      </c>
      <c r="J251" s="279">
        <v>89.633333333333354</v>
      </c>
      <c r="K251" s="277">
        <v>87.5</v>
      </c>
      <c r="L251" s="277">
        <v>84.55</v>
      </c>
      <c r="M251" s="277">
        <v>198.98132000000001</v>
      </c>
    </row>
    <row r="252" spans="1:13">
      <c r="A252" s="268">
        <v>242</v>
      </c>
      <c r="B252" s="277" t="s">
        <v>262</v>
      </c>
      <c r="C252" s="278">
        <v>2013.2</v>
      </c>
      <c r="D252" s="279">
        <v>2010.8833333333332</v>
      </c>
      <c r="E252" s="279">
        <v>1992.4666666666665</v>
      </c>
      <c r="F252" s="279">
        <v>1971.7333333333333</v>
      </c>
      <c r="G252" s="279">
        <v>1953.3166666666666</v>
      </c>
      <c r="H252" s="279">
        <v>2031.6166666666663</v>
      </c>
      <c r="I252" s="279">
        <v>2050.0333333333333</v>
      </c>
      <c r="J252" s="279">
        <v>2070.7666666666664</v>
      </c>
      <c r="K252" s="277">
        <v>2029.3</v>
      </c>
      <c r="L252" s="277">
        <v>1990.15</v>
      </c>
      <c r="M252" s="277">
        <v>4.0226600000000001</v>
      </c>
    </row>
    <row r="253" spans="1:13">
      <c r="A253" s="268">
        <v>243</v>
      </c>
      <c r="B253" s="277" t="s">
        <v>408</v>
      </c>
      <c r="C253" s="278">
        <v>119.8</v>
      </c>
      <c r="D253" s="279">
        <v>120.31666666666668</v>
      </c>
      <c r="E253" s="279">
        <v>117.88333333333335</v>
      </c>
      <c r="F253" s="279">
        <v>115.96666666666668</v>
      </c>
      <c r="G253" s="279">
        <v>113.53333333333336</v>
      </c>
      <c r="H253" s="279">
        <v>122.23333333333335</v>
      </c>
      <c r="I253" s="279">
        <v>124.66666666666666</v>
      </c>
      <c r="J253" s="279">
        <v>126.58333333333334</v>
      </c>
      <c r="K253" s="277">
        <v>122.75</v>
      </c>
      <c r="L253" s="277">
        <v>118.4</v>
      </c>
      <c r="M253" s="277">
        <v>13.02704</v>
      </c>
    </row>
    <row r="254" spans="1:13">
      <c r="A254" s="268">
        <v>244</v>
      </c>
      <c r="B254" s="277" t="s">
        <v>409</v>
      </c>
      <c r="C254" s="278">
        <v>94.8</v>
      </c>
      <c r="D254" s="279">
        <v>95.833333333333329</v>
      </c>
      <c r="E254" s="279">
        <v>93.216666666666654</v>
      </c>
      <c r="F254" s="279">
        <v>91.633333333333326</v>
      </c>
      <c r="G254" s="279">
        <v>89.016666666666652</v>
      </c>
      <c r="H254" s="279">
        <v>97.416666666666657</v>
      </c>
      <c r="I254" s="279">
        <v>100.03333333333333</v>
      </c>
      <c r="J254" s="279">
        <v>101.61666666666666</v>
      </c>
      <c r="K254" s="277">
        <v>98.45</v>
      </c>
      <c r="L254" s="277">
        <v>94.25</v>
      </c>
      <c r="M254" s="277">
        <v>22.27008</v>
      </c>
    </row>
    <row r="255" spans="1:13">
      <c r="A255" s="268">
        <v>245</v>
      </c>
      <c r="B255" s="277" t="s">
        <v>2932</v>
      </c>
      <c r="C255" s="278">
        <v>1368.6</v>
      </c>
      <c r="D255" s="279">
        <v>1376.05</v>
      </c>
      <c r="E255" s="279">
        <v>1342.6</v>
      </c>
      <c r="F255" s="279">
        <v>1316.6</v>
      </c>
      <c r="G255" s="279">
        <v>1283.1499999999999</v>
      </c>
      <c r="H255" s="279">
        <v>1402.05</v>
      </c>
      <c r="I255" s="279">
        <v>1435.5000000000002</v>
      </c>
      <c r="J255" s="279">
        <v>1461.5</v>
      </c>
      <c r="K255" s="277">
        <v>1409.5</v>
      </c>
      <c r="L255" s="277">
        <v>1350.05</v>
      </c>
      <c r="M255" s="277">
        <v>9.8649500000000003</v>
      </c>
    </row>
    <row r="256" spans="1:13">
      <c r="A256" s="268">
        <v>246</v>
      </c>
      <c r="B256" s="277" t="s">
        <v>402</v>
      </c>
      <c r="C256" s="278">
        <v>479.4</v>
      </c>
      <c r="D256" s="279">
        <v>481.86666666666662</v>
      </c>
      <c r="E256" s="279">
        <v>468.93333333333322</v>
      </c>
      <c r="F256" s="279">
        <v>458.46666666666658</v>
      </c>
      <c r="G256" s="279">
        <v>445.53333333333319</v>
      </c>
      <c r="H256" s="279">
        <v>492.33333333333326</v>
      </c>
      <c r="I256" s="279">
        <v>505.26666666666665</v>
      </c>
      <c r="J256" s="279">
        <v>515.73333333333335</v>
      </c>
      <c r="K256" s="277">
        <v>494.8</v>
      </c>
      <c r="L256" s="277">
        <v>471.4</v>
      </c>
      <c r="M256" s="277">
        <v>2.73454</v>
      </c>
    </row>
    <row r="257" spans="1:13">
      <c r="A257" s="268">
        <v>247</v>
      </c>
      <c r="B257" s="277" t="s">
        <v>128</v>
      </c>
      <c r="C257" s="278">
        <v>196.4</v>
      </c>
      <c r="D257" s="279">
        <v>198.41666666666666</v>
      </c>
      <c r="E257" s="279">
        <v>193.48333333333332</v>
      </c>
      <c r="F257" s="279">
        <v>190.56666666666666</v>
      </c>
      <c r="G257" s="279">
        <v>185.63333333333333</v>
      </c>
      <c r="H257" s="279">
        <v>201.33333333333331</v>
      </c>
      <c r="I257" s="279">
        <v>206.26666666666665</v>
      </c>
      <c r="J257" s="279">
        <v>209.18333333333331</v>
      </c>
      <c r="K257" s="277">
        <v>203.35</v>
      </c>
      <c r="L257" s="277">
        <v>195.5</v>
      </c>
      <c r="M257" s="277">
        <v>287.52399000000003</v>
      </c>
    </row>
    <row r="258" spans="1:13">
      <c r="A258" s="268">
        <v>248</v>
      </c>
      <c r="B258" s="277" t="s">
        <v>413</v>
      </c>
      <c r="C258" s="278">
        <v>227.9</v>
      </c>
      <c r="D258" s="279">
        <v>230.1</v>
      </c>
      <c r="E258" s="279">
        <v>222.2</v>
      </c>
      <c r="F258" s="279">
        <v>216.5</v>
      </c>
      <c r="G258" s="279">
        <v>208.6</v>
      </c>
      <c r="H258" s="279">
        <v>235.79999999999998</v>
      </c>
      <c r="I258" s="279">
        <v>243.70000000000002</v>
      </c>
      <c r="J258" s="279">
        <v>249.39999999999998</v>
      </c>
      <c r="K258" s="277">
        <v>238</v>
      </c>
      <c r="L258" s="277">
        <v>224.4</v>
      </c>
      <c r="M258" s="277">
        <v>0.42552000000000001</v>
      </c>
    </row>
    <row r="259" spans="1:13">
      <c r="A259" s="268">
        <v>249</v>
      </c>
      <c r="B259" s="277" t="s">
        <v>411</v>
      </c>
      <c r="C259" s="278">
        <v>137.9</v>
      </c>
      <c r="D259" s="279">
        <v>138.69999999999999</v>
      </c>
      <c r="E259" s="279">
        <v>134.39999999999998</v>
      </c>
      <c r="F259" s="279">
        <v>130.89999999999998</v>
      </c>
      <c r="G259" s="279">
        <v>126.59999999999997</v>
      </c>
      <c r="H259" s="279">
        <v>142.19999999999999</v>
      </c>
      <c r="I259" s="279">
        <v>146.5</v>
      </c>
      <c r="J259" s="279">
        <v>150</v>
      </c>
      <c r="K259" s="277">
        <v>143</v>
      </c>
      <c r="L259" s="277">
        <v>135.19999999999999</v>
      </c>
      <c r="M259" s="277">
        <v>15.906140000000001</v>
      </c>
    </row>
    <row r="260" spans="1:13">
      <c r="A260" s="268">
        <v>250</v>
      </c>
      <c r="B260" s="277" t="s">
        <v>431</v>
      </c>
      <c r="C260" s="278">
        <v>16.8</v>
      </c>
      <c r="D260" s="279">
        <v>17</v>
      </c>
      <c r="E260" s="279">
        <v>16.45</v>
      </c>
      <c r="F260" s="279">
        <v>16.099999999999998</v>
      </c>
      <c r="G260" s="279">
        <v>15.549999999999997</v>
      </c>
      <c r="H260" s="279">
        <v>17.350000000000001</v>
      </c>
      <c r="I260" s="279">
        <v>17.899999999999999</v>
      </c>
      <c r="J260" s="279">
        <v>18.250000000000004</v>
      </c>
      <c r="K260" s="277">
        <v>17.55</v>
      </c>
      <c r="L260" s="277">
        <v>16.649999999999999</v>
      </c>
      <c r="M260" s="277">
        <v>13.21899</v>
      </c>
    </row>
    <row r="261" spans="1:13">
      <c r="A261" s="268">
        <v>251</v>
      </c>
      <c r="B261" s="277" t="s">
        <v>428</v>
      </c>
      <c r="C261" s="278">
        <v>39.75</v>
      </c>
      <c r="D261" s="279">
        <v>39.800000000000004</v>
      </c>
      <c r="E261" s="279">
        <v>38.650000000000006</v>
      </c>
      <c r="F261" s="279">
        <v>37.550000000000004</v>
      </c>
      <c r="G261" s="279">
        <v>36.400000000000006</v>
      </c>
      <c r="H261" s="279">
        <v>40.900000000000006</v>
      </c>
      <c r="I261" s="279">
        <v>42.05</v>
      </c>
      <c r="J261" s="279">
        <v>43.150000000000006</v>
      </c>
      <c r="K261" s="277">
        <v>40.950000000000003</v>
      </c>
      <c r="L261" s="277">
        <v>38.700000000000003</v>
      </c>
      <c r="M261" s="277">
        <v>10.87663</v>
      </c>
    </row>
    <row r="262" spans="1:13">
      <c r="A262" s="268">
        <v>252</v>
      </c>
      <c r="B262" s="277" t="s">
        <v>429</v>
      </c>
      <c r="C262" s="278">
        <v>91.35</v>
      </c>
      <c r="D262" s="279">
        <v>92</v>
      </c>
      <c r="E262" s="279">
        <v>89.15</v>
      </c>
      <c r="F262" s="279">
        <v>86.95</v>
      </c>
      <c r="G262" s="279">
        <v>84.100000000000009</v>
      </c>
      <c r="H262" s="279">
        <v>94.2</v>
      </c>
      <c r="I262" s="279">
        <v>97.05</v>
      </c>
      <c r="J262" s="279">
        <v>99.25</v>
      </c>
      <c r="K262" s="277">
        <v>94.85</v>
      </c>
      <c r="L262" s="277">
        <v>89.8</v>
      </c>
      <c r="M262" s="277">
        <v>23.874169999999999</v>
      </c>
    </row>
    <row r="263" spans="1:13">
      <c r="A263" s="268">
        <v>253</v>
      </c>
      <c r="B263" s="277" t="s">
        <v>432</v>
      </c>
      <c r="C263" s="278">
        <v>39.6</v>
      </c>
      <c r="D263" s="279">
        <v>39.666666666666664</v>
      </c>
      <c r="E263" s="279">
        <v>38.43333333333333</v>
      </c>
      <c r="F263" s="279">
        <v>37.266666666666666</v>
      </c>
      <c r="G263" s="279">
        <v>36.033333333333331</v>
      </c>
      <c r="H263" s="279">
        <v>40.833333333333329</v>
      </c>
      <c r="I263" s="279">
        <v>42.066666666666663</v>
      </c>
      <c r="J263" s="279">
        <v>43.233333333333327</v>
      </c>
      <c r="K263" s="277">
        <v>40.9</v>
      </c>
      <c r="L263" s="277">
        <v>38.5</v>
      </c>
      <c r="M263" s="277">
        <v>83.33278</v>
      </c>
    </row>
    <row r="264" spans="1:13">
      <c r="A264" s="268">
        <v>254</v>
      </c>
      <c r="B264" s="277" t="s">
        <v>422</v>
      </c>
      <c r="C264" s="278">
        <v>768.05</v>
      </c>
      <c r="D264" s="279">
        <v>768.5333333333333</v>
      </c>
      <c r="E264" s="279">
        <v>756.31666666666661</v>
      </c>
      <c r="F264" s="279">
        <v>744.58333333333326</v>
      </c>
      <c r="G264" s="279">
        <v>732.36666666666656</v>
      </c>
      <c r="H264" s="279">
        <v>780.26666666666665</v>
      </c>
      <c r="I264" s="279">
        <v>792.48333333333335</v>
      </c>
      <c r="J264" s="279">
        <v>804.2166666666667</v>
      </c>
      <c r="K264" s="277">
        <v>780.75</v>
      </c>
      <c r="L264" s="277">
        <v>756.8</v>
      </c>
      <c r="M264" s="277">
        <v>2.8262900000000002</v>
      </c>
    </row>
    <row r="265" spans="1:13">
      <c r="A265" s="268">
        <v>255</v>
      </c>
      <c r="B265" s="277" t="s">
        <v>436</v>
      </c>
      <c r="C265" s="278">
        <v>2027.2</v>
      </c>
      <c r="D265" s="279">
        <v>2028.6833333333332</v>
      </c>
      <c r="E265" s="279">
        <v>2014.6166666666663</v>
      </c>
      <c r="F265" s="279">
        <v>2002.0333333333331</v>
      </c>
      <c r="G265" s="279">
        <v>1987.9666666666662</v>
      </c>
      <c r="H265" s="279">
        <v>2041.2666666666664</v>
      </c>
      <c r="I265" s="279">
        <v>2055.3333333333335</v>
      </c>
      <c r="J265" s="279">
        <v>2067.9166666666665</v>
      </c>
      <c r="K265" s="277">
        <v>2042.75</v>
      </c>
      <c r="L265" s="277">
        <v>2016.1</v>
      </c>
      <c r="M265" s="277">
        <v>4.231E-2</v>
      </c>
    </row>
    <row r="266" spans="1:13">
      <c r="A266" s="268">
        <v>256</v>
      </c>
      <c r="B266" s="277" t="s">
        <v>433</v>
      </c>
      <c r="C266" s="278">
        <v>58.6</v>
      </c>
      <c r="D266" s="279">
        <v>59.15</v>
      </c>
      <c r="E266" s="279">
        <v>57.449999999999996</v>
      </c>
      <c r="F266" s="279">
        <v>56.3</v>
      </c>
      <c r="G266" s="279">
        <v>54.599999999999994</v>
      </c>
      <c r="H266" s="279">
        <v>60.3</v>
      </c>
      <c r="I266" s="279">
        <v>62</v>
      </c>
      <c r="J266" s="279">
        <v>63.15</v>
      </c>
      <c r="K266" s="277">
        <v>60.85</v>
      </c>
      <c r="L266" s="277">
        <v>58</v>
      </c>
      <c r="M266" s="277">
        <v>14.25028</v>
      </c>
    </row>
    <row r="267" spans="1:13">
      <c r="A267" s="268">
        <v>257</v>
      </c>
      <c r="B267" s="277" t="s">
        <v>129</v>
      </c>
      <c r="C267" s="278">
        <v>212.05</v>
      </c>
      <c r="D267" s="279">
        <v>214.23333333333335</v>
      </c>
      <c r="E267" s="279">
        <v>206.06666666666669</v>
      </c>
      <c r="F267" s="279">
        <v>200.08333333333334</v>
      </c>
      <c r="G267" s="279">
        <v>191.91666666666669</v>
      </c>
      <c r="H267" s="279">
        <v>220.2166666666667</v>
      </c>
      <c r="I267" s="279">
        <v>228.38333333333333</v>
      </c>
      <c r="J267" s="279">
        <v>234.3666666666667</v>
      </c>
      <c r="K267" s="277">
        <v>222.4</v>
      </c>
      <c r="L267" s="277">
        <v>208.25</v>
      </c>
      <c r="M267" s="277">
        <v>232.024</v>
      </c>
    </row>
    <row r="268" spans="1:13">
      <c r="A268" s="268">
        <v>258</v>
      </c>
      <c r="B268" s="277" t="s">
        <v>423</v>
      </c>
      <c r="C268" s="278">
        <v>1508.45</v>
      </c>
      <c r="D268" s="279">
        <v>1512.2166666666665</v>
      </c>
      <c r="E268" s="279">
        <v>1494.133333333333</v>
      </c>
      <c r="F268" s="279">
        <v>1479.8166666666666</v>
      </c>
      <c r="G268" s="279">
        <v>1461.7333333333331</v>
      </c>
      <c r="H268" s="279">
        <v>1526.5333333333328</v>
      </c>
      <c r="I268" s="279">
        <v>1544.6166666666663</v>
      </c>
      <c r="J268" s="279">
        <v>1558.9333333333327</v>
      </c>
      <c r="K268" s="277">
        <v>1530.3</v>
      </c>
      <c r="L268" s="277">
        <v>1497.9</v>
      </c>
      <c r="M268" s="277">
        <v>0.38819999999999999</v>
      </c>
    </row>
    <row r="269" spans="1:13">
      <c r="A269" s="268">
        <v>259</v>
      </c>
      <c r="B269" s="277" t="s">
        <v>424</v>
      </c>
      <c r="C269" s="278">
        <v>271</v>
      </c>
      <c r="D269" s="279">
        <v>273.7</v>
      </c>
      <c r="E269" s="279">
        <v>267.5</v>
      </c>
      <c r="F269" s="279">
        <v>264</v>
      </c>
      <c r="G269" s="279">
        <v>257.8</v>
      </c>
      <c r="H269" s="279">
        <v>277.2</v>
      </c>
      <c r="I269" s="279">
        <v>283.39999999999992</v>
      </c>
      <c r="J269" s="279">
        <v>286.89999999999998</v>
      </c>
      <c r="K269" s="277">
        <v>279.89999999999998</v>
      </c>
      <c r="L269" s="277">
        <v>270.2</v>
      </c>
      <c r="M269" s="277">
        <v>2.24655</v>
      </c>
    </row>
    <row r="270" spans="1:13">
      <c r="A270" s="268">
        <v>260</v>
      </c>
      <c r="B270" s="277" t="s">
        <v>425</v>
      </c>
      <c r="C270" s="278">
        <v>96</v>
      </c>
      <c r="D270" s="279">
        <v>96.600000000000009</v>
      </c>
      <c r="E270" s="279">
        <v>94.40000000000002</v>
      </c>
      <c r="F270" s="279">
        <v>92.800000000000011</v>
      </c>
      <c r="G270" s="279">
        <v>90.600000000000023</v>
      </c>
      <c r="H270" s="279">
        <v>98.200000000000017</v>
      </c>
      <c r="I270" s="279">
        <v>100.4</v>
      </c>
      <c r="J270" s="279">
        <v>102.00000000000001</v>
      </c>
      <c r="K270" s="277">
        <v>98.8</v>
      </c>
      <c r="L270" s="277">
        <v>95</v>
      </c>
      <c r="M270" s="277">
        <v>33.782530000000001</v>
      </c>
    </row>
    <row r="271" spans="1:13">
      <c r="A271" s="268">
        <v>261</v>
      </c>
      <c r="B271" s="277" t="s">
        <v>426</v>
      </c>
      <c r="C271" s="278">
        <v>62.65</v>
      </c>
      <c r="D271" s="279">
        <v>63.183333333333337</v>
      </c>
      <c r="E271" s="279">
        <v>61.966666666666669</v>
      </c>
      <c r="F271" s="279">
        <v>61.283333333333331</v>
      </c>
      <c r="G271" s="279">
        <v>60.066666666666663</v>
      </c>
      <c r="H271" s="279">
        <v>63.866666666666674</v>
      </c>
      <c r="I271" s="279">
        <v>65.083333333333343</v>
      </c>
      <c r="J271" s="279">
        <v>65.76666666666668</v>
      </c>
      <c r="K271" s="277">
        <v>64.400000000000006</v>
      </c>
      <c r="L271" s="277">
        <v>62.5</v>
      </c>
      <c r="M271" s="277">
        <v>15.190569999999999</v>
      </c>
    </row>
    <row r="272" spans="1:13">
      <c r="A272" s="268">
        <v>262</v>
      </c>
      <c r="B272" s="277" t="s">
        <v>427</v>
      </c>
      <c r="C272" s="278">
        <v>77.150000000000006</v>
      </c>
      <c r="D272" s="279">
        <v>77.7</v>
      </c>
      <c r="E272" s="279">
        <v>75.550000000000011</v>
      </c>
      <c r="F272" s="279">
        <v>73.95</v>
      </c>
      <c r="G272" s="279">
        <v>71.800000000000011</v>
      </c>
      <c r="H272" s="279">
        <v>79.300000000000011</v>
      </c>
      <c r="I272" s="279">
        <v>81.450000000000017</v>
      </c>
      <c r="J272" s="279">
        <v>83.050000000000011</v>
      </c>
      <c r="K272" s="277">
        <v>79.849999999999994</v>
      </c>
      <c r="L272" s="277">
        <v>76.099999999999994</v>
      </c>
      <c r="M272" s="277">
        <v>6.9867699999999999</v>
      </c>
    </row>
    <row r="273" spans="1:13">
      <c r="A273" s="268">
        <v>263</v>
      </c>
      <c r="B273" s="277" t="s">
        <v>435</v>
      </c>
      <c r="C273" s="278">
        <v>44.75</v>
      </c>
      <c r="D273" s="279">
        <v>45.133333333333333</v>
      </c>
      <c r="E273" s="279">
        <v>43.116666666666667</v>
      </c>
      <c r="F273" s="279">
        <v>41.483333333333334</v>
      </c>
      <c r="G273" s="279">
        <v>39.466666666666669</v>
      </c>
      <c r="H273" s="279">
        <v>46.766666666666666</v>
      </c>
      <c r="I273" s="279">
        <v>48.783333333333331</v>
      </c>
      <c r="J273" s="279">
        <v>50.416666666666664</v>
      </c>
      <c r="K273" s="277">
        <v>47.15</v>
      </c>
      <c r="L273" s="277">
        <v>43.5</v>
      </c>
      <c r="M273" s="277">
        <v>24.446739999999998</v>
      </c>
    </row>
    <row r="274" spans="1:13">
      <c r="A274" s="268">
        <v>264</v>
      </c>
      <c r="B274" s="277" t="s">
        <v>434</v>
      </c>
      <c r="C274" s="278">
        <v>88.45</v>
      </c>
      <c r="D274" s="279">
        <v>88.3</v>
      </c>
      <c r="E274" s="279">
        <v>85.3</v>
      </c>
      <c r="F274" s="279">
        <v>82.15</v>
      </c>
      <c r="G274" s="279">
        <v>79.150000000000006</v>
      </c>
      <c r="H274" s="279">
        <v>91.449999999999989</v>
      </c>
      <c r="I274" s="279">
        <v>94.449999999999989</v>
      </c>
      <c r="J274" s="279">
        <v>97.59999999999998</v>
      </c>
      <c r="K274" s="277">
        <v>91.3</v>
      </c>
      <c r="L274" s="277">
        <v>85.15</v>
      </c>
      <c r="M274" s="277">
        <v>5.3069499999999996</v>
      </c>
    </row>
    <row r="275" spans="1:13">
      <c r="A275" s="268">
        <v>265</v>
      </c>
      <c r="B275" s="277" t="s">
        <v>263</v>
      </c>
      <c r="C275" s="278">
        <v>56.05</v>
      </c>
      <c r="D275" s="279">
        <v>56.416666666666664</v>
      </c>
      <c r="E275" s="279">
        <v>53.633333333333326</v>
      </c>
      <c r="F275" s="279">
        <v>51.216666666666661</v>
      </c>
      <c r="G275" s="279">
        <v>48.433333333333323</v>
      </c>
      <c r="H275" s="279">
        <v>58.833333333333329</v>
      </c>
      <c r="I275" s="279">
        <v>61.616666666666674</v>
      </c>
      <c r="J275" s="279">
        <v>64.033333333333331</v>
      </c>
      <c r="K275" s="277">
        <v>59.2</v>
      </c>
      <c r="L275" s="277">
        <v>54</v>
      </c>
      <c r="M275" s="277">
        <v>84.736789999999999</v>
      </c>
    </row>
    <row r="276" spans="1:13">
      <c r="A276" s="268">
        <v>266</v>
      </c>
      <c r="B276" s="277" t="s">
        <v>130</v>
      </c>
      <c r="C276" s="278">
        <v>265.35000000000002</v>
      </c>
      <c r="D276" s="279">
        <v>263.40000000000003</v>
      </c>
      <c r="E276" s="279">
        <v>259.50000000000006</v>
      </c>
      <c r="F276" s="279">
        <v>253.65000000000003</v>
      </c>
      <c r="G276" s="279">
        <v>249.75000000000006</v>
      </c>
      <c r="H276" s="279">
        <v>269.25000000000006</v>
      </c>
      <c r="I276" s="279">
        <v>273.15000000000003</v>
      </c>
      <c r="J276" s="279">
        <v>279.00000000000006</v>
      </c>
      <c r="K276" s="277">
        <v>267.3</v>
      </c>
      <c r="L276" s="277">
        <v>257.55</v>
      </c>
      <c r="M276" s="277">
        <v>132.00307000000001</v>
      </c>
    </row>
    <row r="277" spans="1:13">
      <c r="A277" s="268">
        <v>267</v>
      </c>
      <c r="B277" s="277" t="s">
        <v>264</v>
      </c>
      <c r="C277" s="278">
        <v>807.75</v>
      </c>
      <c r="D277" s="279">
        <v>809.25</v>
      </c>
      <c r="E277" s="279">
        <v>788.6</v>
      </c>
      <c r="F277" s="279">
        <v>769.45</v>
      </c>
      <c r="G277" s="279">
        <v>748.80000000000007</v>
      </c>
      <c r="H277" s="279">
        <v>828.4</v>
      </c>
      <c r="I277" s="279">
        <v>849.05000000000007</v>
      </c>
      <c r="J277" s="279">
        <v>868.19999999999993</v>
      </c>
      <c r="K277" s="277">
        <v>829.9</v>
      </c>
      <c r="L277" s="277">
        <v>790.1</v>
      </c>
      <c r="M277" s="277">
        <v>4.2251000000000003</v>
      </c>
    </row>
    <row r="278" spans="1:13">
      <c r="A278" s="268">
        <v>268</v>
      </c>
      <c r="B278" s="277" t="s">
        <v>131</v>
      </c>
      <c r="C278" s="278">
        <v>1869.65</v>
      </c>
      <c r="D278" s="279">
        <v>1883.8666666666668</v>
      </c>
      <c r="E278" s="279">
        <v>1849.7833333333335</v>
      </c>
      <c r="F278" s="279">
        <v>1829.9166666666667</v>
      </c>
      <c r="G278" s="279">
        <v>1795.8333333333335</v>
      </c>
      <c r="H278" s="279">
        <v>1903.7333333333336</v>
      </c>
      <c r="I278" s="279">
        <v>1937.8166666666666</v>
      </c>
      <c r="J278" s="279">
        <v>1957.6833333333336</v>
      </c>
      <c r="K278" s="277">
        <v>1917.95</v>
      </c>
      <c r="L278" s="277">
        <v>1864</v>
      </c>
      <c r="M278" s="277">
        <v>5.5946199999999999</v>
      </c>
    </row>
    <row r="279" spans="1:13">
      <c r="A279" s="268">
        <v>269</v>
      </c>
      <c r="B279" s="277" t="s">
        <v>132</v>
      </c>
      <c r="C279" s="278">
        <v>387.45</v>
      </c>
      <c r="D279" s="279">
        <v>387.9666666666667</v>
      </c>
      <c r="E279" s="279">
        <v>383.98333333333341</v>
      </c>
      <c r="F279" s="279">
        <v>380.51666666666671</v>
      </c>
      <c r="G279" s="279">
        <v>376.53333333333342</v>
      </c>
      <c r="H279" s="279">
        <v>391.43333333333339</v>
      </c>
      <c r="I279" s="279">
        <v>395.41666666666674</v>
      </c>
      <c r="J279" s="279">
        <v>398.88333333333338</v>
      </c>
      <c r="K279" s="277">
        <v>391.95</v>
      </c>
      <c r="L279" s="277">
        <v>384.5</v>
      </c>
      <c r="M279" s="277">
        <v>7.5951500000000003</v>
      </c>
    </row>
    <row r="280" spans="1:13">
      <c r="A280" s="268">
        <v>270</v>
      </c>
      <c r="B280" s="277" t="s">
        <v>437</v>
      </c>
      <c r="C280" s="278">
        <v>141.4</v>
      </c>
      <c r="D280" s="279">
        <v>141.51666666666668</v>
      </c>
      <c r="E280" s="279">
        <v>138.23333333333335</v>
      </c>
      <c r="F280" s="279">
        <v>135.06666666666666</v>
      </c>
      <c r="G280" s="279">
        <v>131.78333333333333</v>
      </c>
      <c r="H280" s="279">
        <v>144.68333333333337</v>
      </c>
      <c r="I280" s="279">
        <v>147.96666666666673</v>
      </c>
      <c r="J280" s="279">
        <v>151.13333333333338</v>
      </c>
      <c r="K280" s="277">
        <v>144.80000000000001</v>
      </c>
      <c r="L280" s="277">
        <v>138.35</v>
      </c>
      <c r="M280" s="277">
        <v>27.979340000000001</v>
      </c>
    </row>
    <row r="281" spans="1:13">
      <c r="A281" s="268">
        <v>271</v>
      </c>
      <c r="B281" s="277" t="s">
        <v>443</v>
      </c>
      <c r="C281" s="278">
        <v>402.75</v>
      </c>
      <c r="D281" s="279">
        <v>402.75</v>
      </c>
      <c r="E281" s="279">
        <v>397.1</v>
      </c>
      <c r="F281" s="279">
        <v>391.45000000000005</v>
      </c>
      <c r="G281" s="279">
        <v>385.80000000000007</v>
      </c>
      <c r="H281" s="279">
        <v>408.4</v>
      </c>
      <c r="I281" s="279">
        <v>414.04999999999995</v>
      </c>
      <c r="J281" s="279">
        <v>419.69999999999993</v>
      </c>
      <c r="K281" s="277">
        <v>408.4</v>
      </c>
      <c r="L281" s="277">
        <v>397.1</v>
      </c>
      <c r="M281" s="277">
        <v>1.28464</v>
      </c>
    </row>
    <row r="282" spans="1:13">
      <c r="A282" s="268">
        <v>272</v>
      </c>
      <c r="B282" s="277" t="s">
        <v>444</v>
      </c>
      <c r="C282" s="278">
        <v>242.7</v>
      </c>
      <c r="D282" s="279">
        <v>243.9</v>
      </c>
      <c r="E282" s="279">
        <v>237.8</v>
      </c>
      <c r="F282" s="279">
        <v>232.9</v>
      </c>
      <c r="G282" s="279">
        <v>226.8</v>
      </c>
      <c r="H282" s="279">
        <v>248.8</v>
      </c>
      <c r="I282" s="279">
        <v>254.89999999999998</v>
      </c>
      <c r="J282" s="279">
        <v>259.8</v>
      </c>
      <c r="K282" s="277">
        <v>250</v>
      </c>
      <c r="L282" s="277">
        <v>239</v>
      </c>
      <c r="M282" s="277">
        <v>3.5549599999999999</v>
      </c>
    </row>
    <row r="283" spans="1:13">
      <c r="A283" s="268">
        <v>273</v>
      </c>
      <c r="B283" s="277" t="s">
        <v>445</v>
      </c>
      <c r="C283" s="278">
        <v>474.35</v>
      </c>
      <c r="D283" s="279">
        <v>473.8</v>
      </c>
      <c r="E283" s="279">
        <v>467.6</v>
      </c>
      <c r="F283" s="279">
        <v>460.85</v>
      </c>
      <c r="G283" s="279">
        <v>454.65000000000003</v>
      </c>
      <c r="H283" s="279">
        <v>480.55</v>
      </c>
      <c r="I283" s="279">
        <v>486.74999999999994</v>
      </c>
      <c r="J283" s="279">
        <v>493.5</v>
      </c>
      <c r="K283" s="277">
        <v>480</v>
      </c>
      <c r="L283" s="277">
        <v>467.05</v>
      </c>
      <c r="M283" s="277">
        <v>0.44424999999999998</v>
      </c>
    </row>
    <row r="284" spans="1:13">
      <c r="A284" s="268">
        <v>274</v>
      </c>
      <c r="B284" s="277" t="s">
        <v>447</v>
      </c>
      <c r="C284" s="278">
        <v>35.9</v>
      </c>
      <c r="D284" s="279">
        <v>35.866666666666667</v>
      </c>
      <c r="E284" s="279">
        <v>34.783333333333331</v>
      </c>
      <c r="F284" s="279">
        <v>33.666666666666664</v>
      </c>
      <c r="G284" s="279">
        <v>32.583333333333329</v>
      </c>
      <c r="H284" s="279">
        <v>36.983333333333334</v>
      </c>
      <c r="I284" s="279">
        <v>38.066666666666663</v>
      </c>
      <c r="J284" s="279">
        <v>39.183333333333337</v>
      </c>
      <c r="K284" s="277">
        <v>36.950000000000003</v>
      </c>
      <c r="L284" s="277">
        <v>34.75</v>
      </c>
      <c r="M284" s="277">
        <v>56.488320000000002</v>
      </c>
    </row>
    <row r="285" spans="1:13">
      <c r="A285" s="268">
        <v>275</v>
      </c>
      <c r="B285" s="277" t="s">
        <v>449</v>
      </c>
      <c r="C285" s="278">
        <v>307.64999999999998</v>
      </c>
      <c r="D285" s="279">
        <v>310.88333333333333</v>
      </c>
      <c r="E285" s="279">
        <v>301.76666666666665</v>
      </c>
      <c r="F285" s="279">
        <v>295.88333333333333</v>
      </c>
      <c r="G285" s="279">
        <v>286.76666666666665</v>
      </c>
      <c r="H285" s="279">
        <v>316.76666666666665</v>
      </c>
      <c r="I285" s="279">
        <v>325.88333333333333</v>
      </c>
      <c r="J285" s="279">
        <v>331.76666666666665</v>
      </c>
      <c r="K285" s="277">
        <v>320</v>
      </c>
      <c r="L285" s="277">
        <v>305</v>
      </c>
      <c r="M285" s="277">
        <v>9.9808299999999992</v>
      </c>
    </row>
    <row r="286" spans="1:13">
      <c r="A286" s="268">
        <v>276</v>
      </c>
      <c r="B286" s="277" t="s">
        <v>439</v>
      </c>
      <c r="C286" s="278">
        <v>371.15</v>
      </c>
      <c r="D286" s="279">
        <v>369.65000000000003</v>
      </c>
      <c r="E286" s="279">
        <v>362.50000000000006</v>
      </c>
      <c r="F286" s="279">
        <v>353.85</v>
      </c>
      <c r="G286" s="279">
        <v>346.70000000000005</v>
      </c>
      <c r="H286" s="279">
        <v>378.30000000000007</v>
      </c>
      <c r="I286" s="279">
        <v>385.45000000000005</v>
      </c>
      <c r="J286" s="279">
        <v>394.10000000000008</v>
      </c>
      <c r="K286" s="277">
        <v>376.8</v>
      </c>
      <c r="L286" s="277">
        <v>361</v>
      </c>
      <c r="M286" s="277">
        <v>2.0209700000000002</v>
      </c>
    </row>
    <row r="287" spans="1:13">
      <c r="A287" s="268">
        <v>277</v>
      </c>
      <c r="B287" s="277" t="s">
        <v>440</v>
      </c>
      <c r="C287" s="278">
        <v>214.35</v>
      </c>
      <c r="D287" s="279">
        <v>216.06666666666669</v>
      </c>
      <c r="E287" s="279">
        <v>209.33333333333337</v>
      </c>
      <c r="F287" s="279">
        <v>204.31666666666669</v>
      </c>
      <c r="G287" s="279">
        <v>197.58333333333337</v>
      </c>
      <c r="H287" s="279">
        <v>221.08333333333337</v>
      </c>
      <c r="I287" s="279">
        <v>227.81666666666666</v>
      </c>
      <c r="J287" s="279">
        <v>232.83333333333337</v>
      </c>
      <c r="K287" s="277">
        <v>222.8</v>
      </c>
      <c r="L287" s="277">
        <v>211.05</v>
      </c>
      <c r="M287" s="277">
        <v>2.3703699999999999</v>
      </c>
    </row>
    <row r="288" spans="1:13">
      <c r="A288" s="268">
        <v>278</v>
      </c>
      <c r="B288" s="277" t="s">
        <v>451</v>
      </c>
      <c r="C288" s="278">
        <v>171.8</v>
      </c>
      <c r="D288" s="279">
        <v>165.93333333333334</v>
      </c>
      <c r="E288" s="279">
        <v>157.06666666666666</v>
      </c>
      <c r="F288" s="279">
        <v>142.33333333333331</v>
      </c>
      <c r="G288" s="279">
        <v>133.46666666666664</v>
      </c>
      <c r="H288" s="279">
        <v>180.66666666666669</v>
      </c>
      <c r="I288" s="279">
        <v>189.53333333333336</v>
      </c>
      <c r="J288" s="279">
        <v>204.26666666666671</v>
      </c>
      <c r="K288" s="277">
        <v>174.8</v>
      </c>
      <c r="L288" s="277">
        <v>151.19999999999999</v>
      </c>
      <c r="M288" s="277">
        <v>8.3070500000000003</v>
      </c>
    </row>
    <row r="289" spans="1:13">
      <c r="A289" s="268">
        <v>279</v>
      </c>
      <c r="B289" s="277" t="s">
        <v>133</v>
      </c>
      <c r="C289" s="278">
        <v>1307.45</v>
      </c>
      <c r="D289" s="279">
        <v>1318.8500000000001</v>
      </c>
      <c r="E289" s="279">
        <v>1290.9000000000003</v>
      </c>
      <c r="F289" s="279">
        <v>1274.3500000000001</v>
      </c>
      <c r="G289" s="279">
        <v>1246.4000000000003</v>
      </c>
      <c r="H289" s="279">
        <v>1335.4000000000003</v>
      </c>
      <c r="I289" s="279">
        <v>1363.3500000000001</v>
      </c>
      <c r="J289" s="279">
        <v>1379.9000000000003</v>
      </c>
      <c r="K289" s="277">
        <v>1346.8</v>
      </c>
      <c r="L289" s="277">
        <v>1302.3</v>
      </c>
      <c r="M289" s="277">
        <v>33.315869999999997</v>
      </c>
    </row>
    <row r="290" spans="1:13">
      <c r="A290" s="268">
        <v>280</v>
      </c>
      <c r="B290" s="277" t="s">
        <v>441</v>
      </c>
      <c r="C290" s="278">
        <v>76.849999999999994</v>
      </c>
      <c r="D290" s="279">
        <v>77.333333333333329</v>
      </c>
      <c r="E290" s="279">
        <v>74.716666666666654</v>
      </c>
      <c r="F290" s="279">
        <v>72.583333333333329</v>
      </c>
      <c r="G290" s="279">
        <v>69.966666666666654</v>
      </c>
      <c r="H290" s="279">
        <v>79.466666666666654</v>
      </c>
      <c r="I290" s="279">
        <v>82.083333333333329</v>
      </c>
      <c r="J290" s="279">
        <v>84.216666666666654</v>
      </c>
      <c r="K290" s="277">
        <v>79.95</v>
      </c>
      <c r="L290" s="277">
        <v>75.2</v>
      </c>
      <c r="M290" s="277">
        <v>4.8006599999999997</v>
      </c>
    </row>
    <row r="291" spans="1:13">
      <c r="A291" s="268">
        <v>281</v>
      </c>
      <c r="B291" s="277" t="s">
        <v>438</v>
      </c>
      <c r="C291" s="278">
        <v>537.15</v>
      </c>
      <c r="D291" s="279">
        <v>541.01666666666677</v>
      </c>
      <c r="E291" s="279">
        <v>509.03333333333353</v>
      </c>
      <c r="F291" s="279">
        <v>480.91666666666674</v>
      </c>
      <c r="G291" s="279">
        <v>448.93333333333351</v>
      </c>
      <c r="H291" s="279">
        <v>569.13333333333355</v>
      </c>
      <c r="I291" s="279">
        <v>601.1166666666669</v>
      </c>
      <c r="J291" s="279">
        <v>629.23333333333358</v>
      </c>
      <c r="K291" s="277">
        <v>573</v>
      </c>
      <c r="L291" s="277">
        <v>512.9</v>
      </c>
      <c r="M291" s="277">
        <v>0.80950999999999995</v>
      </c>
    </row>
    <row r="292" spans="1:13">
      <c r="A292" s="268">
        <v>282</v>
      </c>
      <c r="B292" s="277" t="s">
        <v>442</v>
      </c>
      <c r="C292" s="278">
        <v>286.14999999999998</v>
      </c>
      <c r="D292" s="279">
        <v>289.7</v>
      </c>
      <c r="E292" s="279">
        <v>281.5</v>
      </c>
      <c r="F292" s="279">
        <v>276.85000000000002</v>
      </c>
      <c r="G292" s="279">
        <v>268.65000000000003</v>
      </c>
      <c r="H292" s="279">
        <v>294.34999999999997</v>
      </c>
      <c r="I292" s="279">
        <v>302.5499999999999</v>
      </c>
      <c r="J292" s="279">
        <v>307.19999999999993</v>
      </c>
      <c r="K292" s="277">
        <v>297.89999999999998</v>
      </c>
      <c r="L292" s="277">
        <v>285.05</v>
      </c>
      <c r="M292" s="277">
        <v>3.3543799999999999</v>
      </c>
    </row>
    <row r="293" spans="1:13">
      <c r="A293" s="268">
        <v>283</v>
      </c>
      <c r="B293" s="277" t="s">
        <v>1831</v>
      </c>
      <c r="C293" s="278">
        <v>520.35</v>
      </c>
      <c r="D293" s="279">
        <v>525.38333333333333</v>
      </c>
      <c r="E293" s="279">
        <v>512.76666666666665</v>
      </c>
      <c r="F293" s="279">
        <v>505.18333333333328</v>
      </c>
      <c r="G293" s="279">
        <v>492.56666666666661</v>
      </c>
      <c r="H293" s="279">
        <v>532.9666666666667</v>
      </c>
      <c r="I293" s="279">
        <v>545.58333333333326</v>
      </c>
      <c r="J293" s="279">
        <v>553.16666666666674</v>
      </c>
      <c r="K293" s="277">
        <v>538</v>
      </c>
      <c r="L293" s="277">
        <v>517.79999999999995</v>
      </c>
      <c r="M293" s="277">
        <v>0.40042</v>
      </c>
    </row>
    <row r="294" spans="1:13">
      <c r="A294" s="268">
        <v>284</v>
      </c>
      <c r="B294" s="277" t="s">
        <v>448</v>
      </c>
      <c r="C294" s="278">
        <v>603.75</v>
      </c>
      <c r="D294" s="279">
        <v>609.2166666666667</v>
      </c>
      <c r="E294" s="279">
        <v>589.43333333333339</v>
      </c>
      <c r="F294" s="279">
        <v>575.11666666666667</v>
      </c>
      <c r="G294" s="279">
        <v>555.33333333333337</v>
      </c>
      <c r="H294" s="279">
        <v>623.53333333333342</v>
      </c>
      <c r="I294" s="279">
        <v>643.31666666666672</v>
      </c>
      <c r="J294" s="279">
        <v>657.63333333333344</v>
      </c>
      <c r="K294" s="277">
        <v>629</v>
      </c>
      <c r="L294" s="277">
        <v>594.9</v>
      </c>
      <c r="M294" s="277">
        <v>7.4846599999999999</v>
      </c>
    </row>
    <row r="295" spans="1:13">
      <c r="A295" s="268">
        <v>285</v>
      </c>
      <c r="B295" s="277" t="s">
        <v>446</v>
      </c>
      <c r="C295" s="278">
        <v>42.5</v>
      </c>
      <c r="D295" s="279">
        <v>42.766666666666673</v>
      </c>
      <c r="E295" s="279">
        <v>41.983333333333348</v>
      </c>
      <c r="F295" s="279">
        <v>41.466666666666676</v>
      </c>
      <c r="G295" s="279">
        <v>40.683333333333351</v>
      </c>
      <c r="H295" s="279">
        <v>43.283333333333346</v>
      </c>
      <c r="I295" s="279">
        <v>44.066666666666663</v>
      </c>
      <c r="J295" s="279">
        <v>44.583333333333343</v>
      </c>
      <c r="K295" s="277">
        <v>43.55</v>
      </c>
      <c r="L295" s="277">
        <v>42.25</v>
      </c>
      <c r="M295" s="277">
        <v>10.75515</v>
      </c>
    </row>
    <row r="296" spans="1:13">
      <c r="A296" s="268">
        <v>286</v>
      </c>
      <c r="B296" s="277" t="s">
        <v>134</v>
      </c>
      <c r="C296" s="278">
        <v>64.2</v>
      </c>
      <c r="D296" s="279">
        <v>64.86666666666666</v>
      </c>
      <c r="E296" s="279">
        <v>62.98333333333332</v>
      </c>
      <c r="F296" s="279">
        <v>61.766666666666659</v>
      </c>
      <c r="G296" s="279">
        <v>59.883333333333319</v>
      </c>
      <c r="H296" s="279">
        <v>66.083333333333314</v>
      </c>
      <c r="I296" s="279">
        <v>67.966666666666669</v>
      </c>
      <c r="J296" s="279">
        <v>69.183333333333323</v>
      </c>
      <c r="K296" s="277">
        <v>66.75</v>
      </c>
      <c r="L296" s="277">
        <v>63.65</v>
      </c>
      <c r="M296" s="277">
        <v>168.68433999999999</v>
      </c>
    </row>
    <row r="297" spans="1:13">
      <c r="A297" s="268">
        <v>287</v>
      </c>
      <c r="B297" s="277" t="s">
        <v>358</v>
      </c>
      <c r="C297" s="278">
        <v>1862.85</v>
      </c>
      <c r="D297" s="279">
        <v>1852.9666666666665</v>
      </c>
      <c r="E297" s="279">
        <v>1809.9333333333329</v>
      </c>
      <c r="F297" s="279">
        <v>1757.0166666666664</v>
      </c>
      <c r="G297" s="279">
        <v>1713.9833333333329</v>
      </c>
      <c r="H297" s="279">
        <v>1905.883333333333</v>
      </c>
      <c r="I297" s="279">
        <v>1948.9166666666663</v>
      </c>
      <c r="J297" s="279">
        <v>2001.833333333333</v>
      </c>
      <c r="K297" s="277">
        <v>1896</v>
      </c>
      <c r="L297" s="277">
        <v>1800.05</v>
      </c>
      <c r="M297" s="277">
        <v>1.39947</v>
      </c>
    </row>
    <row r="298" spans="1:13">
      <c r="A298" s="268">
        <v>288</v>
      </c>
      <c r="B298" s="277" t="s">
        <v>1842</v>
      </c>
      <c r="C298" s="278">
        <v>195.4</v>
      </c>
      <c r="D298" s="279">
        <v>197.83333333333334</v>
      </c>
      <c r="E298" s="279">
        <v>188.66666666666669</v>
      </c>
      <c r="F298" s="279">
        <v>181.93333333333334</v>
      </c>
      <c r="G298" s="279">
        <v>172.76666666666668</v>
      </c>
      <c r="H298" s="279">
        <v>204.56666666666669</v>
      </c>
      <c r="I298" s="279">
        <v>213.73333333333338</v>
      </c>
      <c r="J298" s="279">
        <v>220.4666666666667</v>
      </c>
      <c r="K298" s="277">
        <v>207</v>
      </c>
      <c r="L298" s="277">
        <v>191.1</v>
      </c>
      <c r="M298" s="277">
        <v>0.85533000000000003</v>
      </c>
    </row>
    <row r="299" spans="1:13">
      <c r="A299" s="268">
        <v>289</v>
      </c>
      <c r="B299" s="277" t="s">
        <v>454</v>
      </c>
      <c r="C299" s="278">
        <v>1009.95</v>
      </c>
      <c r="D299" s="279">
        <v>1018.9666666666667</v>
      </c>
      <c r="E299" s="279">
        <v>983.98333333333335</v>
      </c>
      <c r="F299" s="279">
        <v>958.01666666666665</v>
      </c>
      <c r="G299" s="279">
        <v>923.0333333333333</v>
      </c>
      <c r="H299" s="279">
        <v>1044.9333333333334</v>
      </c>
      <c r="I299" s="279">
        <v>1079.916666666667</v>
      </c>
      <c r="J299" s="279">
        <v>1105.8833333333334</v>
      </c>
      <c r="K299" s="277">
        <v>1053.95</v>
      </c>
      <c r="L299" s="277">
        <v>993</v>
      </c>
      <c r="M299" s="277">
        <v>13.31678</v>
      </c>
    </row>
    <row r="300" spans="1:13">
      <c r="A300" s="268">
        <v>290</v>
      </c>
      <c r="B300" s="277" t="s">
        <v>452</v>
      </c>
      <c r="C300" s="278">
        <v>3049.85</v>
      </c>
      <c r="D300" s="279">
        <v>3085.9166666666665</v>
      </c>
      <c r="E300" s="279">
        <v>3007.8833333333332</v>
      </c>
      <c r="F300" s="279">
        <v>2965.9166666666665</v>
      </c>
      <c r="G300" s="279">
        <v>2887.8833333333332</v>
      </c>
      <c r="H300" s="279">
        <v>3127.8833333333332</v>
      </c>
      <c r="I300" s="279">
        <v>3205.916666666667</v>
      </c>
      <c r="J300" s="279">
        <v>3247.8833333333332</v>
      </c>
      <c r="K300" s="277">
        <v>3163.95</v>
      </c>
      <c r="L300" s="277">
        <v>3043.95</v>
      </c>
      <c r="M300" s="277">
        <v>5.7180000000000002E-2</v>
      </c>
    </row>
    <row r="301" spans="1:13">
      <c r="A301" s="268">
        <v>291</v>
      </c>
      <c r="B301" s="277" t="s">
        <v>455</v>
      </c>
      <c r="C301" s="278">
        <v>30.7</v>
      </c>
      <c r="D301" s="279">
        <v>31.766666666666666</v>
      </c>
      <c r="E301" s="279">
        <v>29.633333333333333</v>
      </c>
      <c r="F301" s="279">
        <v>28.566666666666666</v>
      </c>
      <c r="G301" s="279">
        <v>26.433333333333334</v>
      </c>
      <c r="H301" s="279">
        <v>32.833333333333329</v>
      </c>
      <c r="I301" s="279">
        <v>34.966666666666654</v>
      </c>
      <c r="J301" s="279">
        <v>36.033333333333331</v>
      </c>
      <c r="K301" s="277">
        <v>33.9</v>
      </c>
      <c r="L301" s="277">
        <v>30.7</v>
      </c>
      <c r="M301" s="277">
        <v>83.52319</v>
      </c>
    </row>
    <row r="302" spans="1:13">
      <c r="A302" s="268">
        <v>292</v>
      </c>
      <c r="B302" s="277" t="s">
        <v>135</v>
      </c>
      <c r="C302" s="278">
        <v>264.14999999999998</v>
      </c>
      <c r="D302" s="279">
        <v>266.48333333333335</v>
      </c>
      <c r="E302" s="279">
        <v>259.66666666666669</v>
      </c>
      <c r="F302" s="279">
        <v>255.18333333333334</v>
      </c>
      <c r="G302" s="279">
        <v>248.36666666666667</v>
      </c>
      <c r="H302" s="279">
        <v>270.9666666666667</v>
      </c>
      <c r="I302" s="279">
        <v>277.7833333333333</v>
      </c>
      <c r="J302" s="279">
        <v>282.26666666666671</v>
      </c>
      <c r="K302" s="277">
        <v>273.3</v>
      </c>
      <c r="L302" s="277">
        <v>262</v>
      </c>
      <c r="M302" s="277">
        <v>36.849409999999999</v>
      </c>
    </row>
    <row r="303" spans="1:13">
      <c r="A303" s="268">
        <v>293</v>
      </c>
      <c r="B303" s="277" t="s">
        <v>456</v>
      </c>
      <c r="C303" s="278">
        <v>734.95</v>
      </c>
      <c r="D303" s="279">
        <v>729.81666666666661</v>
      </c>
      <c r="E303" s="279">
        <v>710.63333333333321</v>
      </c>
      <c r="F303" s="279">
        <v>686.31666666666661</v>
      </c>
      <c r="G303" s="279">
        <v>667.13333333333321</v>
      </c>
      <c r="H303" s="279">
        <v>754.13333333333321</v>
      </c>
      <c r="I303" s="279">
        <v>773.31666666666661</v>
      </c>
      <c r="J303" s="279">
        <v>797.63333333333321</v>
      </c>
      <c r="K303" s="277">
        <v>749</v>
      </c>
      <c r="L303" s="277">
        <v>705.5</v>
      </c>
      <c r="M303" s="277">
        <v>2.7387999999999999</v>
      </c>
    </row>
    <row r="304" spans="1:13">
      <c r="A304" s="268">
        <v>294</v>
      </c>
      <c r="B304" s="277" t="s">
        <v>136</v>
      </c>
      <c r="C304" s="278">
        <v>982.8</v>
      </c>
      <c r="D304" s="279">
        <v>991.06666666666661</v>
      </c>
      <c r="E304" s="279">
        <v>965.13333333333321</v>
      </c>
      <c r="F304" s="279">
        <v>947.46666666666658</v>
      </c>
      <c r="G304" s="279">
        <v>921.53333333333319</v>
      </c>
      <c r="H304" s="279">
        <v>1008.7333333333332</v>
      </c>
      <c r="I304" s="279">
        <v>1034.6666666666665</v>
      </c>
      <c r="J304" s="279">
        <v>1052.3333333333333</v>
      </c>
      <c r="K304" s="277">
        <v>1017</v>
      </c>
      <c r="L304" s="277">
        <v>973.4</v>
      </c>
      <c r="M304" s="277">
        <v>134.44104999999999</v>
      </c>
    </row>
    <row r="305" spans="1:13">
      <c r="A305" s="268">
        <v>295</v>
      </c>
      <c r="B305" s="277" t="s">
        <v>266</v>
      </c>
      <c r="C305" s="278">
        <v>2440</v>
      </c>
      <c r="D305" s="279">
        <v>2449.6833333333334</v>
      </c>
      <c r="E305" s="279">
        <v>2415.3166666666666</v>
      </c>
      <c r="F305" s="279">
        <v>2390.6333333333332</v>
      </c>
      <c r="G305" s="279">
        <v>2356.2666666666664</v>
      </c>
      <c r="H305" s="279">
        <v>2474.3666666666668</v>
      </c>
      <c r="I305" s="279">
        <v>2508.7333333333336</v>
      </c>
      <c r="J305" s="279">
        <v>2533.416666666667</v>
      </c>
      <c r="K305" s="277">
        <v>2484.0500000000002</v>
      </c>
      <c r="L305" s="277">
        <v>2425</v>
      </c>
      <c r="M305" s="277">
        <v>0.88007000000000002</v>
      </c>
    </row>
    <row r="306" spans="1:13">
      <c r="A306" s="268">
        <v>296</v>
      </c>
      <c r="B306" s="277" t="s">
        <v>265</v>
      </c>
      <c r="C306" s="278">
        <v>1564.9</v>
      </c>
      <c r="D306" s="279">
        <v>1577.6833333333334</v>
      </c>
      <c r="E306" s="279">
        <v>1538.2666666666669</v>
      </c>
      <c r="F306" s="279">
        <v>1511.6333333333334</v>
      </c>
      <c r="G306" s="279">
        <v>1472.2166666666669</v>
      </c>
      <c r="H306" s="279">
        <v>1604.3166666666668</v>
      </c>
      <c r="I306" s="279">
        <v>1643.7333333333333</v>
      </c>
      <c r="J306" s="279">
        <v>1670.3666666666668</v>
      </c>
      <c r="K306" s="277">
        <v>1617.1</v>
      </c>
      <c r="L306" s="277">
        <v>1551.05</v>
      </c>
      <c r="M306" s="277">
        <v>0.39865</v>
      </c>
    </row>
    <row r="307" spans="1:13">
      <c r="A307" s="268">
        <v>297</v>
      </c>
      <c r="B307" s="277" t="s">
        <v>137</v>
      </c>
      <c r="C307" s="278">
        <v>1018.2</v>
      </c>
      <c r="D307" s="279">
        <v>991.31666666666661</v>
      </c>
      <c r="E307" s="279">
        <v>959.08333333333326</v>
      </c>
      <c r="F307" s="279">
        <v>899.9666666666667</v>
      </c>
      <c r="G307" s="279">
        <v>867.73333333333335</v>
      </c>
      <c r="H307" s="279">
        <v>1050.4333333333332</v>
      </c>
      <c r="I307" s="279">
        <v>1082.6666666666665</v>
      </c>
      <c r="J307" s="279">
        <v>1141.7833333333331</v>
      </c>
      <c r="K307" s="277">
        <v>1023.55</v>
      </c>
      <c r="L307" s="277">
        <v>932.2</v>
      </c>
      <c r="M307" s="277">
        <v>268.34215999999998</v>
      </c>
    </row>
    <row r="308" spans="1:13">
      <c r="A308" s="268">
        <v>298</v>
      </c>
      <c r="B308" s="277" t="s">
        <v>457</v>
      </c>
      <c r="C308" s="278">
        <v>1376.55</v>
      </c>
      <c r="D308" s="279">
        <v>1397.1833333333332</v>
      </c>
      <c r="E308" s="279">
        <v>1344.4666666666662</v>
      </c>
      <c r="F308" s="279">
        <v>1312.383333333333</v>
      </c>
      <c r="G308" s="279">
        <v>1259.6666666666661</v>
      </c>
      <c r="H308" s="279">
        <v>1429.2666666666664</v>
      </c>
      <c r="I308" s="279">
        <v>1481.9833333333331</v>
      </c>
      <c r="J308" s="279">
        <v>1514.0666666666666</v>
      </c>
      <c r="K308" s="277">
        <v>1449.9</v>
      </c>
      <c r="L308" s="277">
        <v>1365.1</v>
      </c>
      <c r="M308" s="277">
        <v>0.78976999999999997</v>
      </c>
    </row>
    <row r="309" spans="1:13">
      <c r="A309" s="268">
        <v>299</v>
      </c>
      <c r="B309" s="277" t="s">
        <v>138</v>
      </c>
      <c r="C309" s="278">
        <v>614.45000000000005</v>
      </c>
      <c r="D309" s="279">
        <v>619.95000000000005</v>
      </c>
      <c r="E309" s="279">
        <v>602.05000000000007</v>
      </c>
      <c r="F309" s="279">
        <v>589.65</v>
      </c>
      <c r="G309" s="279">
        <v>571.75</v>
      </c>
      <c r="H309" s="279">
        <v>632.35000000000014</v>
      </c>
      <c r="I309" s="279">
        <v>650.25000000000023</v>
      </c>
      <c r="J309" s="279">
        <v>662.6500000000002</v>
      </c>
      <c r="K309" s="277">
        <v>637.85</v>
      </c>
      <c r="L309" s="277">
        <v>607.54999999999995</v>
      </c>
      <c r="M309" s="277">
        <v>36.231160000000003</v>
      </c>
    </row>
    <row r="310" spans="1:13">
      <c r="A310" s="268">
        <v>300</v>
      </c>
      <c r="B310" s="277" t="s">
        <v>139</v>
      </c>
      <c r="C310" s="278">
        <v>133.1</v>
      </c>
      <c r="D310" s="279">
        <v>134.83333333333334</v>
      </c>
      <c r="E310" s="279">
        <v>130.26666666666668</v>
      </c>
      <c r="F310" s="279">
        <v>127.43333333333334</v>
      </c>
      <c r="G310" s="279">
        <v>122.86666666666667</v>
      </c>
      <c r="H310" s="279">
        <v>137.66666666666669</v>
      </c>
      <c r="I310" s="279">
        <v>142.23333333333335</v>
      </c>
      <c r="J310" s="279">
        <v>145.06666666666669</v>
      </c>
      <c r="K310" s="277">
        <v>139.4</v>
      </c>
      <c r="L310" s="277">
        <v>132</v>
      </c>
      <c r="M310" s="277">
        <v>154.20244</v>
      </c>
    </row>
    <row r="311" spans="1:13">
      <c r="A311" s="268">
        <v>301</v>
      </c>
      <c r="B311" s="277" t="s">
        <v>319</v>
      </c>
      <c r="C311" s="278">
        <v>12.05</v>
      </c>
      <c r="D311" s="279">
        <v>12.216666666666669</v>
      </c>
      <c r="E311" s="279">
        <v>11.783333333333337</v>
      </c>
      <c r="F311" s="279">
        <v>11.516666666666667</v>
      </c>
      <c r="G311" s="279">
        <v>11.083333333333336</v>
      </c>
      <c r="H311" s="279">
        <v>12.483333333333338</v>
      </c>
      <c r="I311" s="279">
        <v>12.916666666666668</v>
      </c>
      <c r="J311" s="279">
        <v>13.183333333333339</v>
      </c>
      <c r="K311" s="277">
        <v>12.65</v>
      </c>
      <c r="L311" s="277">
        <v>11.95</v>
      </c>
      <c r="M311" s="277">
        <v>35.749670000000002</v>
      </c>
    </row>
    <row r="312" spans="1:13">
      <c r="A312" s="268">
        <v>302</v>
      </c>
      <c r="B312" s="277" t="s">
        <v>464</v>
      </c>
      <c r="C312" s="278">
        <v>120.1</v>
      </c>
      <c r="D312" s="279">
        <v>120.03333333333335</v>
      </c>
      <c r="E312" s="279">
        <v>118.06666666666669</v>
      </c>
      <c r="F312" s="279">
        <v>116.03333333333335</v>
      </c>
      <c r="G312" s="279">
        <v>114.06666666666669</v>
      </c>
      <c r="H312" s="279">
        <v>122.06666666666669</v>
      </c>
      <c r="I312" s="279">
        <v>124.03333333333336</v>
      </c>
      <c r="J312" s="279">
        <v>126.06666666666669</v>
      </c>
      <c r="K312" s="277">
        <v>122</v>
      </c>
      <c r="L312" s="277">
        <v>118</v>
      </c>
      <c r="M312" s="277">
        <v>2.2942200000000001</v>
      </c>
    </row>
    <row r="313" spans="1:13">
      <c r="A313" s="268">
        <v>303</v>
      </c>
      <c r="B313" s="277" t="s">
        <v>466</v>
      </c>
      <c r="C313" s="278">
        <v>293.55</v>
      </c>
      <c r="D313" s="279">
        <v>294.61666666666667</v>
      </c>
      <c r="E313" s="279">
        <v>284.18333333333334</v>
      </c>
      <c r="F313" s="279">
        <v>274.81666666666666</v>
      </c>
      <c r="G313" s="279">
        <v>264.38333333333333</v>
      </c>
      <c r="H313" s="279">
        <v>303.98333333333335</v>
      </c>
      <c r="I313" s="279">
        <v>314.41666666666674</v>
      </c>
      <c r="J313" s="279">
        <v>323.78333333333336</v>
      </c>
      <c r="K313" s="277">
        <v>305.05</v>
      </c>
      <c r="L313" s="277">
        <v>285.25</v>
      </c>
      <c r="M313" s="277">
        <v>0.72950999999999999</v>
      </c>
    </row>
    <row r="314" spans="1:13">
      <c r="A314" s="268">
        <v>304</v>
      </c>
      <c r="B314" s="277" t="s">
        <v>462</v>
      </c>
      <c r="C314" s="278">
        <v>2984.05</v>
      </c>
      <c r="D314" s="279">
        <v>2993.0333333333333</v>
      </c>
      <c r="E314" s="279">
        <v>2966.1166666666668</v>
      </c>
      <c r="F314" s="279">
        <v>2948.1833333333334</v>
      </c>
      <c r="G314" s="279">
        <v>2921.2666666666669</v>
      </c>
      <c r="H314" s="279">
        <v>3010.9666666666667</v>
      </c>
      <c r="I314" s="279">
        <v>3037.8833333333337</v>
      </c>
      <c r="J314" s="279">
        <v>3055.8166666666666</v>
      </c>
      <c r="K314" s="277">
        <v>3019.95</v>
      </c>
      <c r="L314" s="277">
        <v>2975.1</v>
      </c>
      <c r="M314" s="277">
        <v>5.0689999999999999E-2</v>
      </c>
    </row>
    <row r="315" spans="1:13">
      <c r="A315" s="268">
        <v>305</v>
      </c>
      <c r="B315" s="277" t="s">
        <v>463</v>
      </c>
      <c r="C315" s="278">
        <v>212.15</v>
      </c>
      <c r="D315" s="279">
        <v>214.68333333333331</v>
      </c>
      <c r="E315" s="279">
        <v>207.46666666666661</v>
      </c>
      <c r="F315" s="279">
        <v>202.7833333333333</v>
      </c>
      <c r="G315" s="279">
        <v>195.56666666666661</v>
      </c>
      <c r="H315" s="279">
        <v>219.36666666666662</v>
      </c>
      <c r="I315" s="279">
        <v>226.58333333333331</v>
      </c>
      <c r="J315" s="279">
        <v>231.26666666666662</v>
      </c>
      <c r="K315" s="277">
        <v>221.9</v>
      </c>
      <c r="L315" s="277">
        <v>210</v>
      </c>
      <c r="M315" s="277">
        <v>0.58799999999999997</v>
      </c>
    </row>
    <row r="316" spans="1:13">
      <c r="A316" s="268">
        <v>306</v>
      </c>
      <c r="B316" s="277" t="s">
        <v>140</v>
      </c>
      <c r="C316" s="278">
        <v>154.55000000000001</v>
      </c>
      <c r="D316" s="279">
        <v>155.70000000000002</v>
      </c>
      <c r="E316" s="279">
        <v>151.70000000000005</v>
      </c>
      <c r="F316" s="279">
        <v>148.85000000000002</v>
      </c>
      <c r="G316" s="279">
        <v>144.85000000000005</v>
      </c>
      <c r="H316" s="279">
        <v>158.55000000000004</v>
      </c>
      <c r="I316" s="279">
        <v>162.54999999999998</v>
      </c>
      <c r="J316" s="279">
        <v>165.40000000000003</v>
      </c>
      <c r="K316" s="277">
        <v>159.69999999999999</v>
      </c>
      <c r="L316" s="277">
        <v>152.85</v>
      </c>
      <c r="M316" s="277">
        <v>130.51893999999999</v>
      </c>
    </row>
    <row r="317" spans="1:13">
      <c r="A317" s="268">
        <v>307</v>
      </c>
      <c r="B317" s="277" t="s">
        <v>141</v>
      </c>
      <c r="C317" s="278">
        <v>366.3</v>
      </c>
      <c r="D317" s="279">
        <v>366.4666666666667</v>
      </c>
      <c r="E317" s="279">
        <v>363.68333333333339</v>
      </c>
      <c r="F317" s="279">
        <v>361.06666666666672</v>
      </c>
      <c r="G317" s="279">
        <v>358.28333333333342</v>
      </c>
      <c r="H317" s="279">
        <v>369.08333333333337</v>
      </c>
      <c r="I317" s="279">
        <v>371.86666666666667</v>
      </c>
      <c r="J317" s="279">
        <v>374.48333333333335</v>
      </c>
      <c r="K317" s="277">
        <v>369.25</v>
      </c>
      <c r="L317" s="277">
        <v>363.85</v>
      </c>
      <c r="M317" s="277">
        <v>21.96454</v>
      </c>
    </row>
    <row r="318" spans="1:13">
      <c r="A318" s="268">
        <v>308</v>
      </c>
      <c r="B318" s="277" t="s">
        <v>142</v>
      </c>
      <c r="C318" s="278">
        <v>6588.2</v>
      </c>
      <c r="D318" s="279">
        <v>6628.4666666666662</v>
      </c>
      <c r="E318" s="279">
        <v>6511.7833333333328</v>
      </c>
      <c r="F318" s="279">
        <v>6435.3666666666668</v>
      </c>
      <c r="G318" s="279">
        <v>6318.6833333333334</v>
      </c>
      <c r="H318" s="279">
        <v>6704.8833333333323</v>
      </c>
      <c r="I318" s="279">
        <v>6821.5666666666648</v>
      </c>
      <c r="J318" s="279">
        <v>6897.9833333333318</v>
      </c>
      <c r="K318" s="277">
        <v>6745.15</v>
      </c>
      <c r="L318" s="277">
        <v>6552.05</v>
      </c>
      <c r="M318" s="277">
        <v>9.0579800000000006</v>
      </c>
    </row>
    <row r="319" spans="1:13">
      <c r="A319" s="268">
        <v>309</v>
      </c>
      <c r="B319" s="277" t="s">
        <v>458</v>
      </c>
      <c r="C319" s="278">
        <v>651.75</v>
      </c>
      <c r="D319" s="279">
        <v>658.0333333333333</v>
      </c>
      <c r="E319" s="279">
        <v>641.06666666666661</v>
      </c>
      <c r="F319" s="279">
        <v>630.38333333333333</v>
      </c>
      <c r="G319" s="279">
        <v>613.41666666666663</v>
      </c>
      <c r="H319" s="279">
        <v>668.71666666666658</v>
      </c>
      <c r="I319" s="279">
        <v>685.68333333333328</v>
      </c>
      <c r="J319" s="279">
        <v>696.36666666666656</v>
      </c>
      <c r="K319" s="277">
        <v>675</v>
      </c>
      <c r="L319" s="277">
        <v>647.35</v>
      </c>
      <c r="M319" s="277">
        <v>0.52286999999999995</v>
      </c>
    </row>
    <row r="320" spans="1:13">
      <c r="A320" s="268">
        <v>310</v>
      </c>
      <c r="B320" s="277" t="s">
        <v>143</v>
      </c>
      <c r="C320" s="278">
        <v>584.15</v>
      </c>
      <c r="D320" s="279">
        <v>589.9</v>
      </c>
      <c r="E320" s="279">
        <v>575.25</v>
      </c>
      <c r="F320" s="279">
        <v>566.35</v>
      </c>
      <c r="G320" s="279">
        <v>551.70000000000005</v>
      </c>
      <c r="H320" s="279">
        <v>598.79999999999995</v>
      </c>
      <c r="I320" s="279">
        <v>613.44999999999982</v>
      </c>
      <c r="J320" s="279">
        <v>622.34999999999991</v>
      </c>
      <c r="K320" s="277">
        <v>604.54999999999995</v>
      </c>
      <c r="L320" s="277">
        <v>581</v>
      </c>
      <c r="M320" s="277">
        <v>22.109290000000001</v>
      </c>
    </row>
    <row r="321" spans="1:13">
      <c r="A321" s="268">
        <v>311</v>
      </c>
      <c r="B321" s="277" t="s">
        <v>472</v>
      </c>
      <c r="C321" s="278">
        <v>1657.8</v>
      </c>
      <c r="D321" s="279">
        <v>1670.9333333333334</v>
      </c>
      <c r="E321" s="279">
        <v>1636.8666666666668</v>
      </c>
      <c r="F321" s="279">
        <v>1615.9333333333334</v>
      </c>
      <c r="G321" s="279">
        <v>1581.8666666666668</v>
      </c>
      <c r="H321" s="279">
        <v>1691.8666666666668</v>
      </c>
      <c r="I321" s="279">
        <v>1725.9333333333334</v>
      </c>
      <c r="J321" s="279">
        <v>1746.8666666666668</v>
      </c>
      <c r="K321" s="277">
        <v>1705</v>
      </c>
      <c r="L321" s="277">
        <v>1650</v>
      </c>
      <c r="M321" s="277">
        <v>2.75197</v>
      </c>
    </row>
    <row r="322" spans="1:13">
      <c r="A322" s="268">
        <v>312</v>
      </c>
      <c r="B322" s="277" t="s">
        <v>468</v>
      </c>
      <c r="C322" s="278">
        <v>1674.3</v>
      </c>
      <c r="D322" s="279">
        <v>1677.4166666666667</v>
      </c>
      <c r="E322" s="279">
        <v>1647.1333333333334</v>
      </c>
      <c r="F322" s="279">
        <v>1619.9666666666667</v>
      </c>
      <c r="G322" s="279">
        <v>1589.6833333333334</v>
      </c>
      <c r="H322" s="279">
        <v>1704.5833333333335</v>
      </c>
      <c r="I322" s="279">
        <v>1734.8666666666668</v>
      </c>
      <c r="J322" s="279">
        <v>1762.0333333333335</v>
      </c>
      <c r="K322" s="277">
        <v>1707.7</v>
      </c>
      <c r="L322" s="277">
        <v>1650.25</v>
      </c>
      <c r="M322" s="277">
        <v>0.59601999999999999</v>
      </c>
    </row>
    <row r="323" spans="1:13">
      <c r="A323" s="268">
        <v>313</v>
      </c>
      <c r="B323" s="277" t="s">
        <v>144</v>
      </c>
      <c r="C323" s="278">
        <v>523.1</v>
      </c>
      <c r="D323" s="279">
        <v>526.96666666666658</v>
      </c>
      <c r="E323" s="279">
        <v>516.43333333333317</v>
      </c>
      <c r="F323" s="279">
        <v>509.76666666666654</v>
      </c>
      <c r="G323" s="279">
        <v>499.23333333333312</v>
      </c>
      <c r="H323" s="279">
        <v>533.63333333333321</v>
      </c>
      <c r="I323" s="279">
        <v>544.16666666666674</v>
      </c>
      <c r="J323" s="279">
        <v>550.83333333333326</v>
      </c>
      <c r="K323" s="277">
        <v>537.5</v>
      </c>
      <c r="L323" s="277">
        <v>520.29999999999995</v>
      </c>
      <c r="M323" s="277">
        <v>5.8300599999999996</v>
      </c>
    </row>
    <row r="324" spans="1:13">
      <c r="A324" s="268">
        <v>314</v>
      </c>
      <c r="B324" s="277" t="s">
        <v>145</v>
      </c>
      <c r="C324" s="278">
        <v>971.85</v>
      </c>
      <c r="D324" s="279">
        <v>977.19999999999993</v>
      </c>
      <c r="E324" s="279">
        <v>962.64999999999986</v>
      </c>
      <c r="F324" s="279">
        <v>953.44999999999993</v>
      </c>
      <c r="G324" s="279">
        <v>938.89999999999986</v>
      </c>
      <c r="H324" s="279">
        <v>986.39999999999986</v>
      </c>
      <c r="I324" s="279">
        <v>1000.9499999999998</v>
      </c>
      <c r="J324" s="279">
        <v>1010.1499999999999</v>
      </c>
      <c r="K324" s="277">
        <v>991.75</v>
      </c>
      <c r="L324" s="277">
        <v>968</v>
      </c>
      <c r="M324" s="277">
        <v>5.1735199999999999</v>
      </c>
    </row>
    <row r="325" spans="1:13">
      <c r="A325" s="268">
        <v>315</v>
      </c>
      <c r="B325" s="277" t="s">
        <v>465</v>
      </c>
      <c r="C325" s="278">
        <v>173</v>
      </c>
      <c r="D325" s="279">
        <v>177.13333333333335</v>
      </c>
      <c r="E325" s="279">
        <v>166.66666666666671</v>
      </c>
      <c r="F325" s="279">
        <v>160.33333333333337</v>
      </c>
      <c r="G325" s="279">
        <v>149.86666666666673</v>
      </c>
      <c r="H325" s="279">
        <v>183.4666666666667</v>
      </c>
      <c r="I325" s="279">
        <v>193.93333333333334</v>
      </c>
      <c r="J325" s="279">
        <v>200.26666666666668</v>
      </c>
      <c r="K325" s="277">
        <v>187.6</v>
      </c>
      <c r="L325" s="277">
        <v>170.8</v>
      </c>
      <c r="M325" s="277">
        <v>1.66022</v>
      </c>
    </row>
    <row r="326" spans="1:13">
      <c r="A326" s="268">
        <v>316</v>
      </c>
      <c r="B326" s="277" t="s">
        <v>1976</v>
      </c>
      <c r="C326" s="278">
        <v>209.75</v>
      </c>
      <c r="D326" s="279">
        <v>210.9</v>
      </c>
      <c r="E326" s="279">
        <v>205.85000000000002</v>
      </c>
      <c r="F326" s="279">
        <v>201.95000000000002</v>
      </c>
      <c r="G326" s="279">
        <v>196.90000000000003</v>
      </c>
      <c r="H326" s="279">
        <v>214.8</v>
      </c>
      <c r="I326" s="279">
        <v>219.85000000000002</v>
      </c>
      <c r="J326" s="279">
        <v>223.75</v>
      </c>
      <c r="K326" s="277">
        <v>215.95</v>
      </c>
      <c r="L326" s="277">
        <v>207</v>
      </c>
      <c r="M326" s="277">
        <v>5.3678999999999997</v>
      </c>
    </row>
    <row r="327" spans="1:13">
      <c r="A327" s="268">
        <v>317</v>
      </c>
      <c r="B327" s="277" t="s">
        <v>469</v>
      </c>
      <c r="C327" s="278">
        <v>72.25</v>
      </c>
      <c r="D327" s="279">
        <v>72.649999999999991</v>
      </c>
      <c r="E327" s="279">
        <v>70.59999999999998</v>
      </c>
      <c r="F327" s="279">
        <v>68.949999999999989</v>
      </c>
      <c r="G327" s="279">
        <v>66.899999999999977</v>
      </c>
      <c r="H327" s="279">
        <v>74.299999999999983</v>
      </c>
      <c r="I327" s="279">
        <v>76.349999999999994</v>
      </c>
      <c r="J327" s="279">
        <v>77.999999999999986</v>
      </c>
      <c r="K327" s="277">
        <v>74.7</v>
      </c>
      <c r="L327" s="277">
        <v>71</v>
      </c>
      <c r="M327" s="277">
        <v>5.47316</v>
      </c>
    </row>
    <row r="328" spans="1:13">
      <c r="A328" s="268">
        <v>318</v>
      </c>
      <c r="B328" s="277" t="s">
        <v>470</v>
      </c>
      <c r="C328" s="278">
        <v>285.10000000000002</v>
      </c>
      <c r="D328" s="279">
        <v>289.15000000000003</v>
      </c>
      <c r="E328" s="279">
        <v>278.95000000000005</v>
      </c>
      <c r="F328" s="279">
        <v>272.8</v>
      </c>
      <c r="G328" s="279">
        <v>262.60000000000002</v>
      </c>
      <c r="H328" s="279">
        <v>295.30000000000007</v>
      </c>
      <c r="I328" s="279">
        <v>305.5</v>
      </c>
      <c r="J328" s="279">
        <v>311.65000000000009</v>
      </c>
      <c r="K328" s="277">
        <v>299.35000000000002</v>
      </c>
      <c r="L328" s="277">
        <v>283</v>
      </c>
      <c r="M328" s="277">
        <v>2.6764199999999998</v>
      </c>
    </row>
    <row r="329" spans="1:13">
      <c r="A329" s="268">
        <v>319</v>
      </c>
      <c r="B329" s="277" t="s">
        <v>146</v>
      </c>
      <c r="C329" s="278">
        <v>1135.95</v>
      </c>
      <c r="D329" s="279">
        <v>1147.3</v>
      </c>
      <c r="E329" s="279">
        <v>1119.5999999999999</v>
      </c>
      <c r="F329" s="279">
        <v>1103.25</v>
      </c>
      <c r="G329" s="279">
        <v>1075.55</v>
      </c>
      <c r="H329" s="279">
        <v>1163.6499999999999</v>
      </c>
      <c r="I329" s="279">
        <v>1191.3500000000001</v>
      </c>
      <c r="J329" s="279">
        <v>1207.6999999999998</v>
      </c>
      <c r="K329" s="277">
        <v>1175</v>
      </c>
      <c r="L329" s="277">
        <v>1130.95</v>
      </c>
      <c r="M329" s="277">
        <v>8.9532100000000003</v>
      </c>
    </row>
    <row r="330" spans="1:13">
      <c r="A330" s="268">
        <v>320</v>
      </c>
      <c r="B330" s="277" t="s">
        <v>459</v>
      </c>
      <c r="C330" s="278">
        <v>18.899999999999999</v>
      </c>
      <c r="D330" s="279">
        <v>19.183333333333334</v>
      </c>
      <c r="E330" s="279">
        <v>18.516666666666666</v>
      </c>
      <c r="F330" s="279">
        <v>18.133333333333333</v>
      </c>
      <c r="G330" s="279">
        <v>17.466666666666665</v>
      </c>
      <c r="H330" s="279">
        <v>19.566666666666666</v>
      </c>
      <c r="I330" s="279">
        <v>20.233333333333331</v>
      </c>
      <c r="J330" s="279">
        <v>20.616666666666667</v>
      </c>
      <c r="K330" s="277">
        <v>19.850000000000001</v>
      </c>
      <c r="L330" s="277">
        <v>18.8</v>
      </c>
      <c r="M330" s="277">
        <v>13.378679999999999</v>
      </c>
    </row>
    <row r="331" spans="1:13">
      <c r="A331" s="268">
        <v>321</v>
      </c>
      <c r="B331" s="277" t="s">
        <v>460</v>
      </c>
      <c r="C331" s="278">
        <v>148.9</v>
      </c>
      <c r="D331" s="279">
        <v>149.01666666666668</v>
      </c>
      <c r="E331" s="279">
        <v>146.98333333333335</v>
      </c>
      <c r="F331" s="279">
        <v>145.06666666666666</v>
      </c>
      <c r="G331" s="279">
        <v>143.03333333333333</v>
      </c>
      <c r="H331" s="279">
        <v>150.93333333333337</v>
      </c>
      <c r="I331" s="279">
        <v>152.96666666666673</v>
      </c>
      <c r="J331" s="279">
        <v>154.88333333333338</v>
      </c>
      <c r="K331" s="277">
        <v>151.05000000000001</v>
      </c>
      <c r="L331" s="277">
        <v>147.1</v>
      </c>
      <c r="M331" s="277">
        <v>2.4695299999999998</v>
      </c>
    </row>
    <row r="332" spans="1:13">
      <c r="A332" s="268">
        <v>322</v>
      </c>
      <c r="B332" s="277" t="s">
        <v>147</v>
      </c>
      <c r="C332" s="278">
        <v>120</v>
      </c>
      <c r="D332" s="279">
        <v>120.18333333333334</v>
      </c>
      <c r="E332" s="279">
        <v>118.06666666666668</v>
      </c>
      <c r="F332" s="279">
        <v>116.13333333333334</v>
      </c>
      <c r="G332" s="279">
        <v>114.01666666666668</v>
      </c>
      <c r="H332" s="279">
        <v>122.11666666666667</v>
      </c>
      <c r="I332" s="279">
        <v>124.23333333333335</v>
      </c>
      <c r="J332" s="279">
        <v>126.16666666666667</v>
      </c>
      <c r="K332" s="277">
        <v>122.3</v>
      </c>
      <c r="L332" s="277">
        <v>118.25</v>
      </c>
      <c r="M332" s="277">
        <v>191.7902</v>
      </c>
    </row>
    <row r="333" spans="1:13">
      <c r="A333" s="268">
        <v>323</v>
      </c>
      <c r="B333" s="277" t="s">
        <v>471</v>
      </c>
      <c r="C333" s="278">
        <v>665.8</v>
      </c>
      <c r="D333" s="279">
        <v>668.81666666666661</v>
      </c>
      <c r="E333" s="279">
        <v>657.63333333333321</v>
      </c>
      <c r="F333" s="279">
        <v>649.46666666666658</v>
      </c>
      <c r="G333" s="279">
        <v>638.28333333333319</v>
      </c>
      <c r="H333" s="279">
        <v>676.98333333333323</v>
      </c>
      <c r="I333" s="279">
        <v>688.16666666666663</v>
      </c>
      <c r="J333" s="279">
        <v>696.33333333333326</v>
      </c>
      <c r="K333" s="277">
        <v>680</v>
      </c>
      <c r="L333" s="277">
        <v>660.65</v>
      </c>
      <c r="M333" s="277">
        <v>0.79813999999999996</v>
      </c>
    </row>
    <row r="334" spans="1:13">
      <c r="A334" s="268">
        <v>324</v>
      </c>
      <c r="B334" s="277" t="s">
        <v>268</v>
      </c>
      <c r="C334" s="278">
        <v>1194.3</v>
      </c>
      <c r="D334" s="279">
        <v>1185.4333333333334</v>
      </c>
      <c r="E334" s="279">
        <v>1158.8666666666668</v>
      </c>
      <c r="F334" s="279">
        <v>1123.4333333333334</v>
      </c>
      <c r="G334" s="279">
        <v>1096.8666666666668</v>
      </c>
      <c r="H334" s="279">
        <v>1220.8666666666668</v>
      </c>
      <c r="I334" s="279">
        <v>1247.4333333333334</v>
      </c>
      <c r="J334" s="279">
        <v>1282.8666666666668</v>
      </c>
      <c r="K334" s="277">
        <v>1212</v>
      </c>
      <c r="L334" s="277">
        <v>1150</v>
      </c>
      <c r="M334" s="277">
        <v>1.4711799999999999</v>
      </c>
    </row>
    <row r="335" spans="1:13">
      <c r="A335" s="268">
        <v>325</v>
      </c>
      <c r="B335" s="277" t="s">
        <v>148</v>
      </c>
      <c r="C335" s="278">
        <v>61433.75</v>
      </c>
      <c r="D335" s="279">
        <v>62411.25</v>
      </c>
      <c r="E335" s="279">
        <v>60222.5</v>
      </c>
      <c r="F335" s="279">
        <v>59011.25</v>
      </c>
      <c r="G335" s="279">
        <v>56822.5</v>
      </c>
      <c r="H335" s="279">
        <v>63622.5</v>
      </c>
      <c r="I335" s="279">
        <v>65811.25</v>
      </c>
      <c r="J335" s="279">
        <v>67022.5</v>
      </c>
      <c r="K335" s="277">
        <v>64600</v>
      </c>
      <c r="L335" s="277">
        <v>61200</v>
      </c>
      <c r="M335" s="277">
        <v>0.49740000000000001</v>
      </c>
    </row>
    <row r="336" spans="1:13">
      <c r="A336" s="268">
        <v>326</v>
      </c>
      <c r="B336" s="277" t="s">
        <v>267</v>
      </c>
      <c r="C336" s="278">
        <v>33.35</v>
      </c>
      <c r="D336" s="279">
        <v>33.483333333333327</v>
      </c>
      <c r="E336" s="279">
        <v>32.716666666666654</v>
      </c>
      <c r="F336" s="279">
        <v>32.083333333333329</v>
      </c>
      <c r="G336" s="279">
        <v>31.316666666666656</v>
      </c>
      <c r="H336" s="279">
        <v>34.116666666666653</v>
      </c>
      <c r="I336" s="279">
        <v>34.883333333333319</v>
      </c>
      <c r="J336" s="279">
        <v>35.516666666666652</v>
      </c>
      <c r="K336" s="277">
        <v>34.25</v>
      </c>
      <c r="L336" s="277">
        <v>32.85</v>
      </c>
      <c r="M336" s="277">
        <v>28.851600000000001</v>
      </c>
    </row>
    <row r="337" spans="1:13">
      <c r="A337" s="268">
        <v>327</v>
      </c>
      <c r="B337" s="277" t="s">
        <v>149</v>
      </c>
      <c r="C337" s="278">
        <v>1212.95</v>
      </c>
      <c r="D337" s="279">
        <v>1205.7333333333333</v>
      </c>
      <c r="E337" s="279">
        <v>1189.2166666666667</v>
      </c>
      <c r="F337" s="279">
        <v>1165.4833333333333</v>
      </c>
      <c r="G337" s="279">
        <v>1148.9666666666667</v>
      </c>
      <c r="H337" s="279">
        <v>1229.4666666666667</v>
      </c>
      <c r="I337" s="279">
        <v>1245.9833333333336</v>
      </c>
      <c r="J337" s="279">
        <v>1269.7166666666667</v>
      </c>
      <c r="K337" s="277">
        <v>1222.25</v>
      </c>
      <c r="L337" s="277">
        <v>1182</v>
      </c>
      <c r="M337" s="277">
        <v>37.452249999999999</v>
      </c>
    </row>
    <row r="338" spans="1:13">
      <c r="A338" s="268">
        <v>328</v>
      </c>
      <c r="B338" s="277" t="s">
        <v>3162</v>
      </c>
      <c r="C338" s="278">
        <v>268.60000000000002</v>
      </c>
      <c r="D338" s="279">
        <v>270.03333333333336</v>
      </c>
      <c r="E338" s="279">
        <v>265.4666666666667</v>
      </c>
      <c r="F338" s="279">
        <v>262.33333333333331</v>
      </c>
      <c r="G338" s="279">
        <v>257.76666666666665</v>
      </c>
      <c r="H338" s="279">
        <v>273.16666666666674</v>
      </c>
      <c r="I338" s="279">
        <v>277.73333333333346</v>
      </c>
      <c r="J338" s="279">
        <v>280.86666666666679</v>
      </c>
      <c r="K338" s="277">
        <v>274.60000000000002</v>
      </c>
      <c r="L338" s="277">
        <v>266.89999999999998</v>
      </c>
      <c r="M338" s="277">
        <v>8.5286799999999996</v>
      </c>
    </row>
    <row r="339" spans="1:13">
      <c r="A339" s="268">
        <v>329</v>
      </c>
      <c r="B339" s="277" t="s">
        <v>269</v>
      </c>
      <c r="C339" s="278">
        <v>829.6</v>
      </c>
      <c r="D339" s="279">
        <v>827.68333333333339</v>
      </c>
      <c r="E339" s="279">
        <v>815.36666666666679</v>
      </c>
      <c r="F339" s="279">
        <v>801.13333333333344</v>
      </c>
      <c r="G339" s="279">
        <v>788.81666666666683</v>
      </c>
      <c r="H339" s="279">
        <v>841.91666666666674</v>
      </c>
      <c r="I339" s="279">
        <v>854.23333333333335</v>
      </c>
      <c r="J339" s="279">
        <v>868.4666666666667</v>
      </c>
      <c r="K339" s="277">
        <v>840</v>
      </c>
      <c r="L339" s="277">
        <v>813.45</v>
      </c>
      <c r="M339" s="277">
        <v>6.0234899999999998</v>
      </c>
    </row>
    <row r="340" spans="1:13">
      <c r="A340" s="268">
        <v>330</v>
      </c>
      <c r="B340" s="277" t="s">
        <v>150</v>
      </c>
      <c r="C340" s="278">
        <v>35.15</v>
      </c>
      <c r="D340" s="279">
        <v>35.35</v>
      </c>
      <c r="E340" s="279">
        <v>34.5</v>
      </c>
      <c r="F340" s="279">
        <v>33.85</v>
      </c>
      <c r="G340" s="279">
        <v>33</v>
      </c>
      <c r="H340" s="279">
        <v>36</v>
      </c>
      <c r="I340" s="279">
        <v>36.850000000000009</v>
      </c>
      <c r="J340" s="279">
        <v>37.5</v>
      </c>
      <c r="K340" s="277">
        <v>36.200000000000003</v>
      </c>
      <c r="L340" s="277">
        <v>34.700000000000003</v>
      </c>
      <c r="M340" s="277">
        <v>226.86295000000001</v>
      </c>
    </row>
    <row r="341" spans="1:13">
      <c r="A341" s="268">
        <v>331</v>
      </c>
      <c r="B341" s="277" t="s">
        <v>261</v>
      </c>
      <c r="C341" s="278">
        <v>3246.15</v>
      </c>
      <c r="D341" s="279">
        <v>3271.4333333333329</v>
      </c>
      <c r="E341" s="279">
        <v>3214.8666666666659</v>
      </c>
      <c r="F341" s="279">
        <v>3183.583333333333</v>
      </c>
      <c r="G341" s="279">
        <v>3127.016666666666</v>
      </c>
      <c r="H341" s="279">
        <v>3302.7166666666658</v>
      </c>
      <c r="I341" s="279">
        <v>3359.2833333333324</v>
      </c>
      <c r="J341" s="279">
        <v>3390.5666666666657</v>
      </c>
      <c r="K341" s="277">
        <v>3328</v>
      </c>
      <c r="L341" s="277">
        <v>3240.15</v>
      </c>
      <c r="M341" s="277">
        <v>3.34544</v>
      </c>
    </row>
    <row r="342" spans="1:13">
      <c r="A342" s="268">
        <v>332</v>
      </c>
      <c r="B342" s="277" t="s">
        <v>478</v>
      </c>
      <c r="C342" s="278">
        <v>1968.85</v>
      </c>
      <c r="D342" s="279">
        <v>1971.1166666666666</v>
      </c>
      <c r="E342" s="279">
        <v>1932.4333333333332</v>
      </c>
      <c r="F342" s="279">
        <v>1896.0166666666667</v>
      </c>
      <c r="G342" s="279">
        <v>1857.3333333333333</v>
      </c>
      <c r="H342" s="279">
        <v>2007.5333333333331</v>
      </c>
      <c r="I342" s="279">
        <v>2046.2166666666665</v>
      </c>
      <c r="J342" s="279">
        <v>2082.6333333333332</v>
      </c>
      <c r="K342" s="277">
        <v>2009.8</v>
      </c>
      <c r="L342" s="277">
        <v>1934.7</v>
      </c>
      <c r="M342" s="277">
        <v>0.63878999999999997</v>
      </c>
    </row>
    <row r="343" spans="1:13">
      <c r="A343" s="268">
        <v>333</v>
      </c>
      <c r="B343" s="277" t="s">
        <v>151</v>
      </c>
      <c r="C343" s="278">
        <v>26.8</v>
      </c>
      <c r="D343" s="279">
        <v>26.866666666666664</v>
      </c>
      <c r="E343" s="279">
        <v>25.983333333333327</v>
      </c>
      <c r="F343" s="279">
        <v>25.166666666666664</v>
      </c>
      <c r="G343" s="279">
        <v>24.283333333333328</v>
      </c>
      <c r="H343" s="279">
        <v>27.683333333333326</v>
      </c>
      <c r="I343" s="279">
        <v>28.566666666666659</v>
      </c>
      <c r="J343" s="279">
        <v>29.383333333333326</v>
      </c>
      <c r="K343" s="277">
        <v>27.75</v>
      </c>
      <c r="L343" s="277">
        <v>26.05</v>
      </c>
      <c r="M343" s="277">
        <v>443.72966000000002</v>
      </c>
    </row>
    <row r="344" spans="1:13">
      <c r="A344" s="268">
        <v>334</v>
      </c>
      <c r="B344" s="277" t="s">
        <v>477</v>
      </c>
      <c r="C344" s="278">
        <v>53.35</v>
      </c>
      <c r="D344" s="279">
        <v>53.383333333333326</v>
      </c>
      <c r="E344" s="279">
        <v>51.766666666666652</v>
      </c>
      <c r="F344" s="279">
        <v>50.183333333333323</v>
      </c>
      <c r="G344" s="279">
        <v>48.566666666666649</v>
      </c>
      <c r="H344" s="279">
        <v>54.966666666666654</v>
      </c>
      <c r="I344" s="279">
        <v>56.583333333333329</v>
      </c>
      <c r="J344" s="279">
        <v>58.166666666666657</v>
      </c>
      <c r="K344" s="277">
        <v>55</v>
      </c>
      <c r="L344" s="277">
        <v>51.8</v>
      </c>
      <c r="M344" s="277">
        <v>17.027819999999998</v>
      </c>
    </row>
    <row r="345" spans="1:13">
      <c r="A345" s="268">
        <v>335</v>
      </c>
      <c r="B345" s="277" t="s">
        <v>152</v>
      </c>
      <c r="C345" s="278">
        <v>32.1</v>
      </c>
      <c r="D345" s="279">
        <v>32.333333333333336</v>
      </c>
      <c r="E345" s="279">
        <v>31.266666666666673</v>
      </c>
      <c r="F345" s="279">
        <v>30.433333333333337</v>
      </c>
      <c r="G345" s="279">
        <v>29.366666666666674</v>
      </c>
      <c r="H345" s="279">
        <v>33.166666666666671</v>
      </c>
      <c r="I345" s="279">
        <v>34.233333333333334</v>
      </c>
      <c r="J345" s="279">
        <v>35.06666666666667</v>
      </c>
      <c r="K345" s="277">
        <v>33.4</v>
      </c>
      <c r="L345" s="277">
        <v>31.5</v>
      </c>
      <c r="M345" s="277">
        <v>287.48217</v>
      </c>
    </row>
    <row r="346" spans="1:13">
      <c r="A346" s="268">
        <v>336</v>
      </c>
      <c r="B346" s="277" t="s">
        <v>473</v>
      </c>
      <c r="C346" s="278">
        <v>518.65</v>
      </c>
      <c r="D346" s="279">
        <v>523.38333333333333</v>
      </c>
      <c r="E346" s="279">
        <v>490.26666666666665</v>
      </c>
      <c r="F346" s="279">
        <v>461.88333333333333</v>
      </c>
      <c r="G346" s="279">
        <v>428.76666666666665</v>
      </c>
      <c r="H346" s="279">
        <v>551.76666666666665</v>
      </c>
      <c r="I346" s="279">
        <v>584.88333333333321</v>
      </c>
      <c r="J346" s="279">
        <v>613.26666666666665</v>
      </c>
      <c r="K346" s="277">
        <v>556.5</v>
      </c>
      <c r="L346" s="277">
        <v>495</v>
      </c>
      <c r="M346" s="277">
        <v>12.61281</v>
      </c>
    </row>
    <row r="347" spans="1:13">
      <c r="A347" s="268">
        <v>337</v>
      </c>
      <c r="B347" s="277" t="s">
        <v>153</v>
      </c>
      <c r="C347" s="278">
        <v>16354.7</v>
      </c>
      <c r="D347" s="279">
        <v>16402.916666666668</v>
      </c>
      <c r="E347" s="279">
        <v>16256.833333333336</v>
      </c>
      <c r="F347" s="279">
        <v>16158.966666666667</v>
      </c>
      <c r="G347" s="279">
        <v>16012.883333333335</v>
      </c>
      <c r="H347" s="279">
        <v>16500.783333333336</v>
      </c>
      <c r="I347" s="279">
        <v>16646.866666666672</v>
      </c>
      <c r="J347" s="279">
        <v>16744.733333333337</v>
      </c>
      <c r="K347" s="277">
        <v>16549</v>
      </c>
      <c r="L347" s="277">
        <v>16305.05</v>
      </c>
      <c r="M347" s="277">
        <v>0.59433999999999998</v>
      </c>
    </row>
    <row r="348" spans="1:13">
      <c r="A348" s="268">
        <v>338</v>
      </c>
      <c r="B348" s="277" t="s">
        <v>476</v>
      </c>
      <c r="C348" s="278">
        <v>36.200000000000003</v>
      </c>
      <c r="D348" s="279">
        <v>36.583333333333336</v>
      </c>
      <c r="E348" s="279">
        <v>35.716666666666669</v>
      </c>
      <c r="F348" s="279">
        <v>35.233333333333334</v>
      </c>
      <c r="G348" s="279">
        <v>34.366666666666667</v>
      </c>
      <c r="H348" s="279">
        <v>37.06666666666667</v>
      </c>
      <c r="I348" s="279">
        <v>37.93333333333333</v>
      </c>
      <c r="J348" s="279">
        <v>38.416666666666671</v>
      </c>
      <c r="K348" s="277">
        <v>37.450000000000003</v>
      </c>
      <c r="L348" s="277">
        <v>36.1</v>
      </c>
      <c r="M348" s="277">
        <v>9.1078200000000002</v>
      </c>
    </row>
    <row r="349" spans="1:13">
      <c r="A349" s="268">
        <v>339</v>
      </c>
      <c r="B349" s="277" t="s">
        <v>475</v>
      </c>
      <c r="C349" s="278">
        <v>332.55</v>
      </c>
      <c r="D349" s="279">
        <v>336.3</v>
      </c>
      <c r="E349" s="279">
        <v>319.05</v>
      </c>
      <c r="F349" s="279">
        <v>305.55</v>
      </c>
      <c r="G349" s="279">
        <v>288.3</v>
      </c>
      <c r="H349" s="279">
        <v>349.8</v>
      </c>
      <c r="I349" s="279">
        <v>367.05</v>
      </c>
      <c r="J349" s="279">
        <v>380.55</v>
      </c>
      <c r="K349" s="277">
        <v>353.55</v>
      </c>
      <c r="L349" s="277">
        <v>322.8</v>
      </c>
      <c r="M349" s="277">
        <v>2.8099500000000002</v>
      </c>
    </row>
    <row r="350" spans="1:13">
      <c r="A350" s="268">
        <v>340</v>
      </c>
      <c r="B350" s="277" t="s">
        <v>270</v>
      </c>
      <c r="C350" s="278">
        <v>20.65</v>
      </c>
      <c r="D350" s="279">
        <v>20.849999999999998</v>
      </c>
      <c r="E350" s="279">
        <v>20.249999999999996</v>
      </c>
      <c r="F350" s="279">
        <v>19.849999999999998</v>
      </c>
      <c r="G350" s="279">
        <v>19.249999999999996</v>
      </c>
      <c r="H350" s="279">
        <v>21.249999999999996</v>
      </c>
      <c r="I350" s="279">
        <v>21.849999999999998</v>
      </c>
      <c r="J350" s="279">
        <v>22.249999999999996</v>
      </c>
      <c r="K350" s="277">
        <v>21.45</v>
      </c>
      <c r="L350" s="277">
        <v>20.45</v>
      </c>
      <c r="M350" s="277">
        <v>103.30029999999999</v>
      </c>
    </row>
    <row r="351" spans="1:13">
      <c r="A351" s="268">
        <v>341</v>
      </c>
      <c r="B351" s="277" t="s">
        <v>283</v>
      </c>
      <c r="C351" s="278">
        <v>116.2</v>
      </c>
      <c r="D351" s="279">
        <v>116.56666666666666</v>
      </c>
      <c r="E351" s="279">
        <v>114.68333333333332</v>
      </c>
      <c r="F351" s="279">
        <v>113.16666666666666</v>
      </c>
      <c r="G351" s="279">
        <v>111.28333333333332</v>
      </c>
      <c r="H351" s="279">
        <v>118.08333333333333</v>
      </c>
      <c r="I351" s="279">
        <v>119.96666666666665</v>
      </c>
      <c r="J351" s="279">
        <v>121.48333333333333</v>
      </c>
      <c r="K351" s="277">
        <v>118.45</v>
      </c>
      <c r="L351" s="277">
        <v>115.05</v>
      </c>
      <c r="M351" s="277">
        <v>4.0188100000000002</v>
      </c>
    </row>
    <row r="352" spans="1:13">
      <c r="A352" s="268">
        <v>342</v>
      </c>
      <c r="B352" s="277" t="s">
        <v>154</v>
      </c>
      <c r="C352" s="278">
        <v>1976.1</v>
      </c>
      <c r="D352" s="279">
        <v>1991.3666666666668</v>
      </c>
      <c r="E352" s="279">
        <v>1952.7333333333336</v>
      </c>
      <c r="F352" s="279">
        <v>1929.3666666666668</v>
      </c>
      <c r="G352" s="279">
        <v>1890.7333333333336</v>
      </c>
      <c r="H352" s="279">
        <v>2014.7333333333336</v>
      </c>
      <c r="I352" s="279">
        <v>2053.3666666666668</v>
      </c>
      <c r="J352" s="279">
        <v>2076.7333333333336</v>
      </c>
      <c r="K352" s="277">
        <v>2030</v>
      </c>
      <c r="L352" s="277">
        <v>1968</v>
      </c>
      <c r="M352" s="277">
        <v>3.38524</v>
      </c>
    </row>
    <row r="353" spans="1:13">
      <c r="A353" s="268">
        <v>343</v>
      </c>
      <c r="B353" s="277" t="s">
        <v>479</v>
      </c>
      <c r="C353" s="278">
        <v>1239.0999999999999</v>
      </c>
      <c r="D353" s="279">
        <v>1253.1833333333334</v>
      </c>
      <c r="E353" s="279">
        <v>1220.8666666666668</v>
      </c>
      <c r="F353" s="279">
        <v>1202.6333333333334</v>
      </c>
      <c r="G353" s="279">
        <v>1170.3166666666668</v>
      </c>
      <c r="H353" s="279">
        <v>1271.4166666666667</v>
      </c>
      <c r="I353" s="279">
        <v>1303.7333333333333</v>
      </c>
      <c r="J353" s="279">
        <v>1321.9666666666667</v>
      </c>
      <c r="K353" s="277">
        <v>1285.5</v>
      </c>
      <c r="L353" s="277">
        <v>1234.95</v>
      </c>
      <c r="M353" s="277">
        <v>0.23080999999999999</v>
      </c>
    </row>
    <row r="354" spans="1:13">
      <c r="A354" s="268">
        <v>344</v>
      </c>
      <c r="B354" s="277" t="s">
        <v>474</v>
      </c>
      <c r="C354" s="278">
        <v>50.3</v>
      </c>
      <c r="D354" s="279">
        <v>50.699999999999996</v>
      </c>
      <c r="E354" s="279">
        <v>49.699999999999989</v>
      </c>
      <c r="F354" s="279">
        <v>49.099999999999994</v>
      </c>
      <c r="G354" s="279">
        <v>48.099999999999987</v>
      </c>
      <c r="H354" s="279">
        <v>51.29999999999999</v>
      </c>
      <c r="I354" s="279">
        <v>52.300000000000004</v>
      </c>
      <c r="J354" s="279">
        <v>52.899999999999991</v>
      </c>
      <c r="K354" s="277">
        <v>51.7</v>
      </c>
      <c r="L354" s="277">
        <v>50.1</v>
      </c>
      <c r="M354" s="277">
        <v>4.9019500000000003</v>
      </c>
    </row>
    <row r="355" spans="1:13">
      <c r="A355" s="268">
        <v>345</v>
      </c>
      <c r="B355" s="277" t="s">
        <v>155</v>
      </c>
      <c r="C355" s="278">
        <v>93.1</v>
      </c>
      <c r="D355" s="279">
        <v>93</v>
      </c>
      <c r="E355" s="279">
        <v>91.6</v>
      </c>
      <c r="F355" s="279">
        <v>90.1</v>
      </c>
      <c r="G355" s="279">
        <v>88.699999999999989</v>
      </c>
      <c r="H355" s="279">
        <v>94.5</v>
      </c>
      <c r="I355" s="279">
        <v>95.9</v>
      </c>
      <c r="J355" s="279">
        <v>97.4</v>
      </c>
      <c r="K355" s="277">
        <v>94.4</v>
      </c>
      <c r="L355" s="277">
        <v>91.5</v>
      </c>
      <c r="M355" s="277">
        <v>66.771140000000003</v>
      </c>
    </row>
    <row r="356" spans="1:13">
      <c r="A356" s="268">
        <v>346</v>
      </c>
      <c r="B356" s="277" t="s">
        <v>156</v>
      </c>
      <c r="C356" s="278">
        <v>88.4</v>
      </c>
      <c r="D356" s="279">
        <v>88.316666666666663</v>
      </c>
      <c r="E356" s="279">
        <v>86.783333333333331</v>
      </c>
      <c r="F356" s="279">
        <v>85.166666666666671</v>
      </c>
      <c r="G356" s="279">
        <v>83.63333333333334</v>
      </c>
      <c r="H356" s="279">
        <v>89.933333333333323</v>
      </c>
      <c r="I356" s="279">
        <v>91.466666666666654</v>
      </c>
      <c r="J356" s="279">
        <v>93.083333333333314</v>
      </c>
      <c r="K356" s="277">
        <v>89.85</v>
      </c>
      <c r="L356" s="277">
        <v>86.7</v>
      </c>
      <c r="M356" s="277">
        <v>254.05464000000001</v>
      </c>
    </row>
    <row r="357" spans="1:13">
      <c r="A357" s="268">
        <v>347</v>
      </c>
      <c r="B357" s="277" t="s">
        <v>271</v>
      </c>
      <c r="C357" s="278">
        <v>364.45</v>
      </c>
      <c r="D357" s="279">
        <v>368.13333333333338</v>
      </c>
      <c r="E357" s="279">
        <v>358.41666666666674</v>
      </c>
      <c r="F357" s="279">
        <v>352.38333333333338</v>
      </c>
      <c r="G357" s="279">
        <v>342.66666666666674</v>
      </c>
      <c r="H357" s="279">
        <v>374.16666666666674</v>
      </c>
      <c r="I357" s="279">
        <v>383.88333333333333</v>
      </c>
      <c r="J357" s="279">
        <v>389.91666666666674</v>
      </c>
      <c r="K357" s="277">
        <v>377.85</v>
      </c>
      <c r="L357" s="277">
        <v>362.1</v>
      </c>
      <c r="M357" s="277">
        <v>2.11626</v>
      </c>
    </row>
    <row r="358" spans="1:13">
      <c r="A358" s="268">
        <v>348</v>
      </c>
      <c r="B358" s="277" t="s">
        <v>272</v>
      </c>
      <c r="C358" s="278">
        <v>3019.65</v>
      </c>
      <c r="D358" s="279">
        <v>3023.0666666666671</v>
      </c>
      <c r="E358" s="279">
        <v>2986.1333333333341</v>
      </c>
      <c r="F358" s="279">
        <v>2952.6166666666672</v>
      </c>
      <c r="G358" s="279">
        <v>2915.6833333333343</v>
      </c>
      <c r="H358" s="279">
        <v>3056.5833333333339</v>
      </c>
      <c r="I358" s="279">
        <v>3093.5166666666673</v>
      </c>
      <c r="J358" s="279">
        <v>3127.0333333333338</v>
      </c>
      <c r="K358" s="277">
        <v>3060</v>
      </c>
      <c r="L358" s="277">
        <v>2989.55</v>
      </c>
      <c r="M358" s="277">
        <v>0.31487999999999999</v>
      </c>
    </row>
    <row r="359" spans="1:13">
      <c r="A359" s="268">
        <v>349</v>
      </c>
      <c r="B359" s="277" t="s">
        <v>157</v>
      </c>
      <c r="C359" s="278">
        <v>94.1</v>
      </c>
      <c r="D359" s="279">
        <v>94.5</v>
      </c>
      <c r="E359" s="279">
        <v>93.4</v>
      </c>
      <c r="F359" s="279">
        <v>92.7</v>
      </c>
      <c r="G359" s="279">
        <v>91.600000000000009</v>
      </c>
      <c r="H359" s="279">
        <v>95.2</v>
      </c>
      <c r="I359" s="279">
        <v>96.3</v>
      </c>
      <c r="J359" s="279">
        <v>97</v>
      </c>
      <c r="K359" s="277">
        <v>95.6</v>
      </c>
      <c r="L359" s="277">
        <v>93.8</v>
      </c>
      <c r="M359" s="277">
        <v>5.8520599999999998</v>
      </c>
    </row>
    <row r="360" spans="1:13">
      <c r="A360" s="268">
        <v>350</v>
      </c>
      <c r="B360" s="277" t="s">
        <v>480</v>
      </c>
      <c r="C360" s="278">
        <v>74.45</v>
      </c>
      <c r="D360" s="279">
        <v>74.86666666666666</v>
      </c>
      <c r="E360" s="279">
        <v>73.73333333333332</v>
      </c>
      <c r="F360" s="279">
        <v>73.016666666666666</v>
      </c>
      <c r="G360" s="279">
        <v>71.883333333333326</v>
      </c>
      <c r="H360" s="279">
        <v>75.583333333333314</v>
      </c>
      <c r="I360" s="279">
        <v>76.716666666666669</v>
      </c>
      <c r="J360" s="279">
        <v>77.433333333333309</v>
      </c>
      <c r="K360" s="277">
        <v>76</v>
      </c>
      <c r="L360" s="277">
        <v>74.150000000000006</v>
      </c>
      <c r="M360" s="277">
        <v>2.2229299999999999</v>
      </c>
    </row>
    <row r="361" spans="1:13">
      <c r="A361" s="268">
        <v>351</v>
      </c>
      <c r="B361" s="277" t="s">
        <v>158</v>
      </c>
      <c r="C361" s="278">
        <v>77.099999999999994</v>
      </c>
      <c r="D361" s="279">
        <v>77.666666666666671</v>
      </c>
      <c r="E361" s="279">
        <v>76.38333333333334</v>
      </c>
      <c r="F361" s="279">
        <v>75.666666666666671</v>
      </c>
      <c r="G361" s="279">
        <v>74.38333333333334</v>
      </c>
      <c r="H361" s="279">
        <v>78.38333333333334</v>
      </c>
      <c r="I361" s="279">
        <v>79.666666666666671</v>
      </c>
      <c r="J361" s="279">
        <v>80.38333333333334</v>
      </c>
      <c r="K361" s="277">
        <v>78.95</v>
      </c>
      <c r="L361" s="277">
        <v>76.95</v>
      </c>
      <c r="M361" s="277">
        <v>116.37195</v>
      </c>
    </row>
    <row r="362" spans="1:13">
      <c r="A362" s="268">
        <v>352</v>
      </c>
      <c r="B362" s="277" t="s">
        <v>481</v>
      </c>
      <c r="C362" s="278">
        <v>67.55</v>
      </c>
      <c r="D362" s="279">
        <v>67.933333333333337</v>
      </c>
      <c r="E362" s="279">
        <v>66.416666666666671</v>
      </c>
      <c r="F362" s="279">
        <v>65.283333333333331</v>
      </c>
      <c r="G362" s="279">
        <v>63.766666666666666</v>
      </c>
      <c r="H362" s="279">
        <v>69.066666666666677</v>
      </c>
      <c r="I362" s="279">
        <v>70.583333333333329</v>
      </c>
      <c r="J362" s="279">
        <v>71.716666666666683</v>
      </c>
      <c r="K362" s="277">
        <v>69.45</v>
      </c>
      <c r="L362" s="277">
        <v>66.8</v>
      </c>
      <c r="M362" s="277">
        <v>1.6658200000000001</v>
      </c>
    </row>
    <row r="363" spans="1:13">
      <c r="A363" s="268">
        <v>353</v>
      </c>
      <c r="B363" s="277" t="s">
        <v>482</v>
      </c>
      <c r="C363" s="278">
        <v>175.4</v>
      </c>
      <c r="D363" s="279">
        <v>176.38333333333333</v>
      </c>
      <c r="E363" s="279">
        <v>173.01666666666665</v>
      </c>
      <c r="F363" s="279">
        <v>170.63333333333333</v>
      </c>
      <c r="G363" s="279">
        <v>167.26666666666665</v>
      </c>
      <c r="H363" s="279">
        <v>178.76666666666665</v>
      </c>
      <c r="I363" s="279">
        <v>182.13333333333333</v>
      </c>
      <c r="J363" s="279">
        <v>184.51666666666665</v>
      </c>
      <c r="K363" s="277">
        <v>179.75</v>
      </c>
      <c r="L363" s="277">
        <v>174</v>
      </c>
      <c r="M363" s="277">
        <v>1.6910499999999999</v>
      </c>
    </row>
    <row r="364" spans="1:13">
      <c r="A364" s="268">
        <v>354</v>
      </c>
      <c r="B364" s="277" t="s">
        <v>483</v>
      </c>
      <c r="C364" s="278">
        <v>182.25</v>
      </c>
      <c r="D364" s="279">
        <v>179.65</v>
      </c>
      <c r="E364" s="279">
        <v>174.60000000000002</v>
      </c>
      <c r="F364" s="279">
        <v>166.95000000000002</v>
      </c>
      <c r="G364" s="279">
        <v>161.90000000000003</v>
      </c>
      <c r="H364" s="279">
        <v>187.3</v>
      </c>
      <c r="I364" s="279">
        <v>192.35000000000002</v>
      </c>
      <c r="J364" s="279">
        <v>200</v>
      </c>
      <c r="K364" s="277">
        <v>184.7</v>
      </c>
      <c r="L364" s="277">
        <v>172</v>
      </c>
      <c r="M364" s="277">
        <v>1.3632500000000001</v>
      </c>
    </row>
    <row r="365" spans="1:13">
      <c r="A365" s="268">
        <v>355</v>
      </c>
      <c r="B365" s="277" t="s">
        <v>159</v>
      </c>
      <c r="C365" s="278">
        <v>18948.25</v>
      </c>
      <c r="D365" s="279">
        <v>19015.533333333333</v>
      </c>
      <c r="E365" s="279">
        <v>18687.716666666667</v>
      </c>
      <c r="F365" s="279">
        <v>18427.183333333334</v>
      </c>
      <c r="G365" s="279">
        <v>18099.366666666669</v>
      </c>
      <c r="H365" s="279">
        <v>19276.066666666666</v>
      </c>
      <c r="I365" s="279">
        <v>19603.883333333331</v>
      </c>
      <c r="J365" s="279">
        <v>19864.416666666664</v>
      </c>
      <c r="K365" s="277">
        <v>19343.349999999999</v>
      </c>
      <c r="L365" s="277">
        <v>18755</v>
      </c>
      <c r="M365" s="277">
        <v>0.35411999999999999</v>
      </c>
    </row>
    <row r="366" spans="1:13">
      <c r="A366" s="268">
        <v>356</v>
      </c>
      <c r="B366" s="277" t="s">
        <v>160</v>
      </c>
      <c r="C366" s="278">
        <v>1432.1</v>
      </c>
      <c r="D366" s="279">
        <v>1444.7166666666665</v>
      </c>
      <c r="E366" s="279">
        <v>1404.4333333333329</v>
      </c>
      <c r="F366" s="279">
        <v>1376.7666666666664</v>
      </c>
      <c r="G366" s="279">
        <v>1336.4833333333329</v>
      </c>
      <c r="H366" s="279">
        <v>1472.383333333333</v>
      </c>
      <c r="I366" s="279">
        <v>1512.6666666666663</v>
      </c>
      <c r="J366" s="279">
        <v>1540.333333333333</v>
      </c>
      <c r="K366" s="277">
        <v>1485</v>
      </c>
      <c r="L366" s="277">
        <v>1417.05</v>
      </c>
      <c r="M366" s="277">
        <v>10.33306</v>
      </c>
    </row>
    <row r="367" spans="1:13">
      <c r="A367" s="268">
        <v>357</v>
      </c>
      <c r="B367" s="277" t="s">
        <v>488</v>
      </c>
      <c r="C367" s="278">
        <v>987.25</v>
      </c>
      <c r="D367" s="279">
        <v>990.61666666666667</v>
      </c>
      <c r="E367" s="279">
        <v>974.0333333333333</v>
      </c>
      <c r="F367" s="279">
        <v>960.81666666666661</v>
      </c>
      <c r="G367" s="279">
        <v>944.23333333333323</v>
      </c>
      <c r="H367" s="279">
        <v>1003.8333333333334</v>
      </c>
      <c r="I367" s="279">
        <v>1020.4166666666666</v>
      </c>
      <c r="J367" s="279">
        <v>1033.6333333333334</v>
      </c>
      <c r="K367" s="277">
        <v>1007.2</v>
      </c>
      <c r="L367" s="277">
        <v>977.4</v>
      </c>
      <c r="M367" s="277">
        <v>1.1605099999999999</v>
      </c>
    </row>
    <row r="368" spans="1:13">
      <c r="A368" s="268">
        <v>358</v>
      </c>
      <c r="B368" s="277" t="s">
        <v>161</v>
      </c>
      <c r="C368" s="278">
        <v>259.95</v>
      </c>
      <c r="D368" s="279">
        <v>261.34999999999997</v>
      </c>
      <c r="E368" s="279">
        <v>255.74999999999994</v>
      </c>
      <c r="F368" s="279">
        <v>251.54999999999995</v>
      </c>
      <c r="G368" s="279">
        <v>245.94999999999993</v>
      </c>
      <c r="H368" s="279">
        <v>265.54999999999995</v>
      </c>
      <c r="I368" s="279">
        <v>271.14999999999998</v>
      </c>
      <c r="J368" s="279">
        <v>275.34999999999997</v>
      </c>
      <c r="K368" s="277">
        <v>266.95</v>
      </c>
      <c r="L368" s="277">
        <v>257.14999999999998</v>
      </c>
      <c r="M368" s="277">
        <v>22.494440000000001</v>
      </c>
    </row>
    <row r="369" spans="1:13">
      <c r="A369" s="268">
        <v>359</v>
      </c>
      <c r="B369" s="277" t="s">
        <v>162</v>
      </c>
      <c r="C369" s="278">
        <v>91.25</v>
      </c>
      <c r="D369" s="279">
        <v>92.566666666666663</v>
      </c>
      <c r="E369" s="279">
        <v>89.133333333333326</v>
      </c>
      <c r="F369" s="279">
        <v>87.016666666666666</v>
      </c>
      <c r="G369" s="279">
        <v>83.583333333333329</v>
      </c>
      <c r="H369" s="279">
        <v>94.683333333333323</v>
      </c>
      <c r="I369" s="279">
        <v>98.11666666666666</v>
      </c>
      <c r="J369" s="279">
        <v>100.23333333333332</v>
      </c>
      <c r="K369" s="277">
        <v>96</v>
      </c>
      <c r="L369" s="277">
        <v>90.45</v>
      </c>
      <c r="M369" s="277">
        <v>149.08919</v>
      </c>
    </row>
    <row r="370" spans="1:13">
      <c r="A370" s="268">
        <v>360</v>
      </c>
      <c r="B370" s="277" t="s">
        <v>275</v>
      </c>
      <c r="C370" s="278">
        <v>4484.95</v>
      </c>
      <c r="D370" s="279">
        <v>4507.6500000000005</v>
      </c>
      <c r="E370" s="279">
        <v>4427.3500000000013</v>
      </c>
      <c r="F370" s="279">
        <v>4369.7500000000009</v>
      </c>
      <c r="G370" s="279">
        <v>4289.4500000000016</v>
      </c>
      <c r="H370" s="279">
        <v>4565.2500000000009</v>
      </c>
      <c r="I370" s="279">
        <v>4645.55</v>
      </c>
      <c r="J370" s="279">
        <v>4703.1500000000005</v>
      </c>
      <c r="K370" s="277">
        <v>4587.95</v>
      </c>
      <c r="L370" s="277">
        <v>4450.05</v>
      </c>
      <c r="M370" s="277">
        <v>0.25840000000000002</v>
      </c>
    </row>
    <row r="371" spans="1:13">
      <c r="A371" s="268">
        <v>361</v>
      </c>
      <c r="B371" s="277" t="s">
        <v>277</v>
      </c>
      <c r="C371" s="278">
        <v>10044.9</v>
      </c>
      <c r="D371" s="279">
        <v>10103.300000000001</v>
      </c>
      <c r="E371" s="279">
        <v>9928.6000000000022</v>
      </c>
      <c r="F371" s="279">
        <v>9812.3000000000011</v>
      </c>
      <c r="G371" s="279">
        <v>9637.6000000000022</v>
      </c>
      <c r="H371" s="279">
        <v>10219.600000000002</v>
      </c>
      <c r="I371" s="279">
        <v>10394.300000000003</v>
      </c>
      <c r="J371" s="279">
        <v>10510.600000000002</v>
      </c>
      <c r="K371" s="277">
        <v>10278</v>
      </c>
      <c r="L371" s="277">
        <v>9987</v>
      </c>
      <c r="M371" s="277">
        <v>0.18382000000000001</v>
      </c>
    </row>
    <row r="372" spans="1:13">
      <c r="A372" s="268">
        <v>362</v>
      </c>
      <c r="B372" s="277" t="s">
        <v>494</v>
      </c>
      <c r="C372" s="278">
        <v>4684.7</v>
      </c>
      <c r="D372" s="279">
        <v>4716.5666666666666</v>
      </c>
      <c r="E372" s="279">
        <v>4638.1333333333332</v>
      </c>
      <c r="F372" s="279">
        <v>4591.5666666666666</v>
      </c>
      <c r="G372" s="279">
        <v>4513.1333333333332</v>
      </c>
      <c r="H372" s="279">
        <v>4763.1333333333332</v>
      </c>
      <c r="I372" s="279">
        <v>4841.5666666666657</v>
      </c>
      <c r="J372" s="279">
        <v>4888.1333333333332</v>
      </c>
      <c r="K372" s="277">
        <v>4795</v>
      </c>
      <c r="L372" s="277">
        <v>4670</v>
      </c>
      <c r="M372" s="277">
        <v>0.14121</v>
      </c>
    </row>
    <row r="373" spans="1:13">
      <c r="A373" s="268">
        <v>363</v>
      </c>
      <c r="B373" s="277" t="s">
        <v>489</v>
      </c>
      <c r="C373" s="278">
        <v>118.95</v>
      </c>
      <c r="D373" s="279">
        <v>119.91666666666667</v>
      </c>
      <c r="E373" s="279">
        <v>115.03333333333335</v>
      </c>
      <c r="F373" s="279">
        <v>111.11666666666667</v>
      </c>
      <c r="G373" s="279">
        <v>106.23333333333335</v>
      </c>
      <c r="H373" s="279">
        <v>123.83333333333334</v>
      </c>
      <c r="I373" s="279">
        <v>128.71666666666667</v>
      </c>
      <c r="J373" s="279">
        <v>132.63333333333333</v>
      </c>
      <c r="K373" s="277">
        <v>124.8</v>
      </c>
      <c r="L373" s="277">
        <v>116</v>
      </c>
      <c r="M373" s="277">
        <v>35.483539999999998</v>
      </c>
    </row>
    <row r="374" spans="1:13">
      <c r="A374" s="268">
        <v>364</v>
      </c>
      <c r="B374" s="277" t="s">
        <v>490</v>
      </c>
      <c r="C374" s="278">
        <v>632.04999999999995</v>
      </c>
      <c r="D374" s="279">
        <v>630.68333333333328</v>
      </c>
      <c r="E374" s="279">
        <v>594.41666666666652</v>
      </c>
      <c r="F374" s="279">
        <v>556.78333333333319</v>
      </c>
      <c r="G374" s="279">
        <v>520.51666666666642</v>
      </c>
      <c r="H374" s="279">
        <v>668.31666666666661</v>
      </c>
      <c r="I374" s="279">
        <v>704.58333333333326</v>
      </c>
      <c r="J374" s="279">
        <v>742.2166666666667</v>
      </c>
      <c r="K374" s="277">
        <v>666.95</v>
      </c>
      <c r="L374" s="277">
        <v>593.04999999999995</v>
      </c>
      <c r="M374" s="277">
        <v>4.6148699999999998</v>
      </c>
    </row>
    <row r="375" spans="1:13">
      <c r="A375" s="268">
        <v>365</v>
      </c>
      <c r="B375" s="277" t="s">
        <v>163</v>
      </c>
      <c r="C375" s="278">
        <v>1371.6</v>
      </c>
      <c r="D375" s="279">
        <v>1382.8333333333333</v>
      </c>
      <c r="E375" s="279">
        <v>1356.8666666666666</v>
      </c>
      <c r="F375" s="279">
        <v>1342.1333333333332</v>
      </c>
      <c r="G375" s="279">
        <v>1316.1666666666665</v>
      </c>
      <c r="H375" s="279">
        <v>1397.5666666666666</v>
      </c>
      <c r="I375" s="279">
        <v>1423.5333333333333</v>
      </c>
      <c r="J375" s="279">
        <v>1438.2666666666667</v>
      </c>
      <c r="K375" s="277">
        <v>1408.8</v>
      </c>
      <c r="L375" s="277">
        <v>1368.1</v>
      </c>
      <c r="M375" s="277">
        <v>11.732570000000001</v>
      </c>
    </row>
    <row r="376" spans="1:13">
      <c r="A376" s="268">
        <v>366</v>
      </c>
      <c r="B376" s="277" t="s">
        <v>273</v>
      </c>
      <c r="C376" s="278">
        <v>1939.6</v>
      </c>
      <c r="D376" s="279">
        <v>1938.8333333333333</v>
      </c>
      <c r="E376" s="279">
        <v>1908.7166666666665</v>
      </c>
      <c r="F376" s="279">
        <v>1877.8333333333333</v>
      </c>
      <c r="G376" s="279">
        <v>1847.7166666666665</v>
      </c>
      <c r="H376" s="279">
        <v>1969.7166666666665</v>
      </c>
      <c r="I376" s="279">
        <v>1999.8333333333333</v>
      </c>
      <c r="J376" s="279">
        <v>2030.7166666666665</v>
      </c>
      <c r="K376" s="277">
        <v>1968.95</v>
      </c>
      <c r="L376" s="277">
        <v>1907.95</v>
      </c>
      <c r="M376" s="277">
        <v>5.06839</v>
      </c>
    </row>
    <row r="377" spans="1:13">
      <c r="A377" s="268">
        <v>367</v>
      </c>
      <c r="B377" s="277" t="s">
        <v>164</v>
      </c>
      <c r="C377" s="278">
        <v>32.25</v>
      </c>
      <c r="D377" s="279">
        <v>32.56666666666667</v>
      </c>
      <c r="E377" s="279">
        <v>31.63333333333334</v>
      </c>
      <c r="F377" s="279">
        <v>31.016666666666669</v>
      </c>
      <c r="G377" s="279">
        <v>30.083333333333339</v>
      </c>
      <c r="H377" s="279">
        <v>33.183333333333337</v>
      </c>
      <c r="I377" s="279">
        <v>34.11666666666666</v>
      </c>
      <c r="J377" s="279">
        <v>34.733333333333341</v>
      </c>
      <c r="K377" s="277">
        <v>33.5</v>
      </c>
      <c r="L377" s="277">
        <v>31.95</v>
      </c>
      <c r="M377" s="277">
        <v>272.02906000000002</v>
      </c>
    </row>
    <row r="378" spans="1:13">
      <c r="A378" s="268">
        <v>368</v>
      </c>
      <c r="B378" s="277" t="s">
        <v>274</v>
      </c>
      <c r="C378" s="278">
        <v>239.2</v>
      </c>
      <c r="D378" s="279">
        <v>237.73333333333335</v>
      </c>
      <c r="E378" s="279">
        <v>231.9666666666667</v>
      </c>
      <c r="F378" s="279">
        <v>224.73333333333335</v>
      </c>
      <c r="G378" s="279">
        <v>218.9666666666667</v>
      </c>
      <c r="H378" s="279">
        <v>244.9666666666667</v>
      </c>
      <c r="I378" s="279">
        <v>250.73333333333335</v>
      </c>
      <c r="J378" s="279">
        <v>257.9666666666667</v>
      </c>
      <c r="K378" s="277">
        <v>243.5</v>
      </c>
      <c r="L378" s="277">
        <v>230.5</v>
      </c>
      <c r="M378" s="277">
        <v>13.08535</v>
      </c>
    </row>
    <row r="379" spans="1:13">
      <c r="A379" s="268">
        <v>369</v>
      </c>
      <c r="B379" s="277" t="s">
        <v>485</v>
      </c>
      <c r="C379" s="278">
        <v>140.69999999999999</v>
      </c>
      <c r="D379" s="279">
        <v>141.91666666666666</v>
      </c>
      <c r="E379" s="279">
        <v>137.18333333333331</v>
      </c>
      <c r="F379" s="279">
        <v>133.66666666666666</v>
      </c>
      <c r="G379" s="279">
        <v>128.93333333333331</v>
      </c>
      <c r="H379" s="279">
        <v>145.43333333333331</v>
      </c>
      <c r="I379" s="279">
        <v>150.16666666666666</v>
      </c>
      <c r="J379" s="279">
        <v>153.68333333333331</v>
      </c>
      <c r="K379" s="277">
        <v>146.65</v>
      </c>
      <c r="L379" s="277">
        <v>138.4</v>
      </c>
      <c r="M379" s="277">
        <v>1.38849</v>
      </c>
    </row>
    <row r="380" spans="1:13">
      <c r="A380" s="268">
        <v>370</v>
      </c>
      <c r="B380" s="277" t="s">
        <v>491</v>
      </c>
      <c r="C380" s="278">
        <v>876.45</v>
      </c>
      <c r="D380" s="279">
        <v>872.11666666666667</v>
      </c>
      <c r="E380" s="279">
        <v>851.43333333333339</v>
      </c>
      <c r="F380" s="279">
        <v>826.41666666666674</v>
      </c>
      <c r="G380" s="279">
        <v>805.73333333333346</v>
      </c>
      <c r="H380" s="279">
        <v>897.13333333333333</v>
      </c>
      <c r="I380" s="279">
        <v>917.81666666666649</v>
      </c>
      <c r="J380" s="279">
        <v>942.83333333333326</v>
      </c>
      <c r="K380" s="277">
        <v>892.8</v>
      </c>
      <c r="L380" s="277">
        <v>847.1</v>
      </c>
      <c r="M380" s="277">
        <v>11.80838</v>
      </c>
    </row>
    <row r="381" spans="1:13">
      <c r="A381" s="268">
        <v>371</v>
      </c>
      <c r="B381" s="277" t="s">
        <v>2224</v>
      </c>
      <c r="C381" s="278">
        <v>397.7</v>
      </c>
      <c r="D381" s="279">
        <v>401.33333333333331</v>
      </c>
      <c r="E381" s="279">
        <v>390.96666666666664</v>
      </c>
      <c r="F381" s="279">
        <v>384.23333333333335</v>
      </c>
      <c r="G381" s="279">
        <v>373.86666666666667</v>
      </c>
      <c r="H381" s="279">
        <v>408.06666666666661</v>
      </c>
      <c r="I381" s="279">
        <v>418.43333333333328</v>
      </c>
      <c r="J381" s="279">
        <v>425.16666666666657</v>
      </c>
      <c r="K381" s="277">
        <v>411.7</v>
      </c>
      <c r="L381" s="277">
        <v>394.6</v>
      </c>
      <c r="M381" s="277">
        <v>1.22976</v>
      </c>
    </row>
    <row r="382" spans="1:13">
      <c r="A382" s="268">
        <v>372</v>
      </c>
      <c r="B382" s="277" t="s">
        <v>165</v>
      </c>
      <c r="C382" s="278">
        <v>175.4</v>
      </c>
      <c r="D382" s="279">
        <v>176.71666666666667</v>
      </c>
      <c r="E382" s="279">
        <v>172.78333333333333</v>
      </c>
      <c r="F382" s="279">
        <v>170.16666666666666</v>
      </c>
      <c r="G382" s="279">
        <v>166.23333333333332</v>
      </c>
      <c r="H382" s="279">
        <v>179.33333333333334</v>
      </c>
      <c r="I382" s="279">
        <v>183.26666666666668</v>
      </c>
      <c r="J382" s="279">
        <v>185.88333333333335</v>
      </c>
      <c r="K382" s="277">
        <v>180.65</v>
      </c>
      <c r="L382" s="277">
        <v>174.1</v>
      </c>
      <c r="M382" s="277">
        <v>96.361310000000003</v>
      </c>
    </row>
    <row r="383" spans="1:13">
      <c r="A383" s="268">
        <v>373</v>
      </c>
      <c r="B383" s="277" t="s">
        <v>492</v>
      </c>
      <c r="C383" s="278">
        <v>66.8</v>
      </c>
      <c r="D383" s="279">
        <v>67.100000000000009</v>
      </c>
      <c r="E383" s="279">
        <v>65.700000000000017</v>
      </c>
      <c r="F383" s="279">
        <v>64.600000000000009</v>
      </c>
      <c r="G383" s="279">
        <v>63.200000000000017</v>
      </c>
      <c r="H383" s="279">
        <v>68.200000000000017</v>
      </c>
      <c r="I383" s="279">
        <v>69.600000000000023</v>
      </c>
      <c r="J383" s="279">
        <v>70.700000000000017</v>
      </c>
      <c r="K383" s="277">
        <v>68.5</v>
      </c>
      <c r="L383" s="277">
        <v>66</v>
      </c>
      <c r="M383" s="277">
        <v>24.939150000000001</v>
      </c>
    </row>
    <row r="384" spans="1:13">
      <c r="A384" s="268">
        <v>374</v>
      </c>
      <c r="B384" s="277" t="s">
        <v>276</v>
      </c>
      <c r="C384" s="278">
        <v>232.55</v>
      </c>
      <c r="D384" s="279">
        <v>233.86666666666667</v>
      </c>
      <c r="E384" s="279">
        <v>228.73333333333335</v>
      </c>
      <c r="F384" s="279">
        <v>224.91666666666669</v>
      </c>
      <c r="G384" s="279">
        <v>219.78333333333336</v>
      </c>
      <c r="H384" s="279">
        <v>237.68333333333334</v>
      </c>
      <c r="I384" s="279">
        <v>242.81666666666666</v>
      </c>
      <c r="J384" s="279">
        <v>246.63333333333333</v>
      </c>
      <c r="K384" s="277">
        <v>239</v>
      </c>
      <c r="L384" s="277">
        <v>230.05</v>
      </c>
      <c r="M384" s="277">
        <v>4.7044199999999998</v>
      </c>
    </row>
    <row r="385" spans="1:13">
      <c r="A385" s="268">
        <v>375</v>
      </c>
      <c r="B385" s="277" t="s">
        <v>493</v>
      </c>
      <c r="C385" s="278">
        <v>47.8</v>
      </c>
      <c r="D385" s="279">
        <v>48.266666666666673</v>
      </c>
      <c r="E385" s="279">
        <v>47.033333333333346</v>
      </c>
      <c r="F385" s="279">
        <v>46.266666666666673</v>
      </c>
      <c r="G385" s="279">
        <v>45.033333333333346</v>
      </c>
      <c r="H385" s="279">
        <v>49.033333333333346</v>
      </c>
      <c r="I385" s="279">
        <v>50.26666666666668</v>
      </c>
      <c r="J385" s="279">
        <v>51.033333333333346</v>
      </c>
      <c r="K385" s="277">
        <v>49.5</v>
      </c>
      <c r="L385" s="277">
        <v>47.5</v>
      </c>
      <c r="M385" s="277">
        <v>1.88727</v>
      </c>
    </row>
    <row r="386" spans="1:13">
      <c r="A386" s="268">
        <v>376</v>
      </c>
      <c r="B386" s="277" t="s">
        <v>486</v>
      </c>
      <c r="C386" s="278">
        <v>54.3</v>
      </c>
      <c r="D386" s="279">
        <v>54.699999999999996</v>
      </c>
      <c r="E386" s="279">
        <v>53.599999999999994</v>
      </c>
      <c r="F386" s="279">
        <v>52.9</v>
      </c>
      <c r="G386" s="279">
        <v>51.8</v>
      </c>
      <c r="H386" s="279">
        <v>55.399999999999991</v>
      </c>
      <c r="I386" s="279">
        <v>56.5</v>
      </c>
      <c r="J386" s="279">
        <v>57.199999999999989</v>
      </c>
      <c r="K386" s="277">
        <v>55.8</v>
      </c>
      <c r="L386" s="277">
        <v>54</v>
      </c>
      <c r="M386" s="277">
        <v>29.305700000000002</v>
      </c>
    </row>
    <row r="387" spans="1:13">
      <c r="A387" s="268">
        <v>377</v>
      </c>
      <c r="B387" s="277" t="s">
        <v>166</v>
      </c>
      <c r="C387" s="278">
        <v>1243.05</v>
      </c>
      <c r="D387" s="279">
        <v>1249.3666666666666</v>
      </c>
      <c r="E387" s="279">
        <v>1210.3833333333332</v>
      </c>
      <c r="F387" s="279">
        <v>1177.7166666666667</v>
      </c>
      <c r="G387" s="279">
        <v>1138.7333333333333</v>
      </c>
      <c r="H387" s="279">
        <v>1282.0333333333331</v>
      </c>
      <c r="I387" s="279">
        <v>1321.0166666666662</v>
      </c>
      <c r="J387" s="279">
        <v>1353.6833333333329</v>
      </c>
      <c r="K387" s="277">
        <v>1288.3499999999999</v>
      </c>
      <c r="L387" s="277">
        <v>1216.7</v>
      </c>
      <c r="M387" s="277">
        <v>29.24981</v>
      </c>
    </row>
    <row r="388" spans="1:13">
      <c r="A388" s="268">
        <v>378</v>
      </c>
      <c r="B388" s="277" t="s">
        <v>278</v>
      </c>
      <c r="C388" s="278">
        <v>367.65</v>
      </c>
      <c r="D388" s="279">
        <v>369.05</v>
      </c>
      <c r="E388" s="279">
        <v>363.6</v>
      </c>
      <c r="F388" s="279">
        <v>359.55</v>
      </c>
      <c r="G388" s="279">
        <v>354.1</v>
      </c>
      <c r="H388" s="279">
        <v>373.1</v>
      </c>
      <c r="I388" s="279">
        <v>378.54999999999995</v>
      </c>
      <c r="J388" s="279">
        <v>382.6</v>
      </c>
      <c r="K388" s="277">
        <v>374.5</v>
      </c>
      <c r="L388" s="277">
        <v>365</v>
      </c>
      <c r="M388" s="277">
        <v>1.2436799999999999</v>
      </c>
    </row>
    <row r="389" spans="1:13">
      <c r="A389" s="268">
        <v>379</v>
      </c>
      <c r="B389" s="277" t="s">
        <v>496</v>
      </c>
      <c r="C389" s="278">
        <v>397.9</v>
      </c>
      <c r="D389" s="279">
        <v>398.09999999999997</v>
      </c>
      <c r="E389" s="279">
        <v>389.29999999999995</v>
      </c>
      <c r="F389" s="279">
        <v>380.7</v>
      </c>
      <c r="G389" s="279">
        <v>371.9</v>
      </c>
      <c r="H389" s="279">
        <v>406.69999999999993</v>
      </c>
      <c r="I389" s="279">
        <v>415.5</v>
      </c>
      <c r="J389" s="279">
        <v>424.09999999999991</v>
      </c>
      <c r="K389" s="277">
        <v>406.9</v>
      </c>
      <c r="L389" s="277">
        <v>389.5</v>
      </c>
      <c r="M389" s="277">
        <v>4.7849000000000004</v>
      </c>
    </row>
    <row r="390" spans="1:13">
      <c r="A390" s="268">
        <v>380</v>
      </c>
      <c r="B390" s="277" t="s">
        <v>498</v>
      </c>
      <c r="C390" s="278">
        <v>108.75</v>
      </c>
      <c r="D390" s="279">
        <v>110.21666666666665</v>
      </c>
      <c r="E390" s="279">
        <v>103.5333333333333</v>
      </c>
      <c r="F390" s="279">
        <v>98.316666666666649</v>
      </c>
      <c r="G390" s="279">
        <v>91.633333333333297</v>
      </c>
      <c r="H390" s="279">
        <v>115.43333333333331</v>
      </c>
      <c r="I390" s="279">
        <v>122.11666666666667</v>
      </c>
      <c r="J390" s="279">
        <v>127.33333333333331</v>
      </c>
      <c r="K390" s="277">
        <v>116.9</v>
      </c>
      <c r="L390" s="277">
        <v>105</v>
      </c>
      <c r="M390" s="277">
        <v>28.913689999999999</v>
      </c>
    </row>
    <row r="391" spans="1:13">
      <c r="A391" s="268">
        <v>381</v>
      </c>
      <c r="B391" s="277" t="s">
        <v>279</v>
      </c>
      <c r="C391" s="278">
        <v>460.8</v>
      </c>
      <c r="D391" s="279">
        <v>464.93333333333334</v>
      </c>
      <c r="E391" s="279">
        <v>455.86666666666667</v>
      </c>
      <c r="F391" s="279">
        <v>450.93333333333334</v>
      </c>
      <c r="G391" s="279">
        <v>441.86666666666667</v>
      </c>
      <c r="H391" s="279">
        <v>469.86666666666667</v>
      </c>
      <c r="I391" s="279">
        <v>478.93333333333339</v>
      </c>
      <c r="J391" s="279">
        <v>483.86666666666667</v>
      </c>
      <c r="K391" s="277">
        <v>474</v>
      </c>
      <c r="L391" s="277">
        <v>460</v>
      </c>
      <c r="M391" s="277">
        <v>0.88212999999999997</v>
      </c>
    </row>
    <row r="392" spans="1:13">
      <c r="A392" s="268">
        <v>382</v>
      </c>
      <c r="B392" s="277" t="s">
        <v>499</v>
      </c>
      <c r="C392" s="278">
        <v>295.8</v>
      </c>
      <c r="D392" s="279">
        <v>297.93333333333334</v>
      </c>
      <c r="E392" s="279">
        <v>289.86666666666667</v>
      </c>
      <c r="F392" s="279">
        <v>283.93333333333334</v>
      </c>
      <c r="G392" s="279">
        <v>275.86666666666667</v>
      </c>
      <c r="H392" s="279">
        <v>303.86666666666667</v>
      </c>
      <c r="I392" s="279">
        <v>311.93333333333339</v>
      </c>
      <c r="J392" s="279">
        <v>317.86666666666667</v>
      </c>
      <c r="K392" s="277">
        <v>306</v>
      </c>
      <c r="L392" s="277">
        <v>292</v>
      </c>
      <c r="M392" s="277">
        <v>3.9197500000000001</v>
      </c>
    </row>
    <row r="393" spans="1:13">
      <c r="A393" s="268">
        <v>383</v>
      </c>
      <c r="B393" s="277" t="s">
        <v>167</v>
      </c>
      <c r="C393" s="278">
        <v>678.45</v>
      </c>
      <c r="D393" s="279">
        <v>690.6</v>
      </c>
      <c r="E393" s="279">
        <v>662.30000000000007</v>
      </c>
      <c r="F393" s="279">
        <v>646.15000000000009</v>
      </c>
      <c r="G393" s="279">
        <v>617.85000000000014</v>
      </c>
      <c r="H393" s="279">
        <v>706.75</v>
      </c>
      <c r="I393" s="279">
        <v>735.05</v>
      </c>
      <c r="J393" s="279">
        <v>751.19999999999993</v>
      </c>
      <c r="K393" s="277">
        <v>718.9</v>
      </c>
      <c r="L393" s="277">
        <v>674.45</v>
      </c>
      <c r="M393" s="277">
        <v>34.736379999999997</v>
      </c>
    </row>
    <row r="394" spans="1:13">
      <c r="A394" s="268">
        <v>384</v>
      </c>
      <c r="B394" s="277" t="s">
        <v>501</v>
      </c>
      <c r="C394" s="278">
        <v>1124.75</v>
      </c>
      <c r="D394" s="279">
        <v>1129.3833333333334</v>
      </c>
      <c r="E394" s="279">
        <v>1098.7666666666669</v>
      </c>
      <c r="F394" s="279">
        <v>1072.7833333333335</v>
      </c>
      <c r="G394" s="279">
        <v>1042.166666666667</v>
      </c>
      <c r="H394" s="279">
        <v>1155.3666666666668</v>
      </c>
      <c r="I394" s="279">
        <v>1185.9833333333331</v>
      </c>
      <c r="J394" s="279">
        <v>1211.9666666666667</v>
      </c>
      <c r="K394" s="277">
        <v>1160</v>
      </c>
      <c r="L394" s="277">
        <v>1103.4000000000001</v>
      </c>
      <c r="M394" s="277">
        <v>0.27621000000000001</v>
      </c>
    </row>
    <row r="395" spans="1:13">
      <c r="A395" s="268">
        <v>385</v>
      </c>
      <c r="B395" s="277" t="s">
        <v>502</v>
      </c>
      <c r="C395" s="278">
        <v>267.7</v>
      </c>
      <c r="D395" s="279">
        <v>269.98333333333335</v>
      </c>
      <c r="E395" s="279">
        <v>261.4666666666667</v>
      </c>
      <c r="F395" s="279">
        <v>255.23333333333335</v>
      </c>
      <c r="G395" s="279">
        <v>246.7166666666667</v>
      </c>
      <c r="H395" s="279">
        <v>276.2166666666667</v>
      </c>
      <c r="I395" s="279">
        <v>284.73333333333335</v>
      </c>
      <c r="J395" s="279">
        <v>290.9666666666667</v>
      </c>
      <c r="K395" s="277">
        <v>278.5</v>
      </c>
      <c r="L395" s="277">
        <v>263.75</v>
      </c>
      <c r="M395" s="277">
        <v>11.83013</v>
      </c>
    </row>
    <row r="396" spans="1:13">
      <c r="A396" s="268">
        <v>386</v>
      </c>
      <c r="B396" s="277" t="s">
        <v>168</v>
      </c>
      <c r="C396" s="278">
        <v>177.2</v>
      </c>
      <c r="D396" s="279">
        <v>179.51666666666665</v>
      </c>
      <c r="E396" s="279">
        <v>171.6333333333333</v>
      </c>
      <c r="F396" s="279">
        <v>166.06666666666663</v>
      </c>
      <c r="G396" s="279">
        <v>158.18333333333328</v>
      </c>
      <c r="H396" s="279">
        <v>185.08333333333331</v>
      </c>
      <c r="I396" s="279">
        <v>192.96666666666664</v>
      </c>
      <c r="J396" s="279">
        <v>198.53333333333333</v>
      </c>
      <c r="K396" s="277">
        <v>187.4</v>
      </c>
      <c r="L396" s="277">
        <v>173.95</v>
      </c>
      <c r="M396" s="277">
        <v>230.68136000000001</v>
      </c>
    </row>
    <row r="397" spans="1:13">
      <c r="A397" s="268">
        <v>387</v>
      </c>
      <c r="B397" s="277" t="s">
        <v>500</v>
      </c>
      <c r="C397" s="278">
        <v>48.5</v>
      </c>
      <c r="D397" s="279">
        <v>49.15</v>
      </c>
      <c r="E397" s="279">
        <v>47.75</v>
      </c>
      <c r="F397" s="279">
        <v>47</v>
      </c>
      <c r="G397" s="279">
        <v>45.6</v>
      </c>
      <c r="H397" s="279">
        <v>49.9</v>
      </c>
      <c r="I397" s="279">
        <v>51.29999999999999</v>
      </c>
      <c r="J397" s="279">
        <v>52.05</v>
      </c>
      <c r="K397" s="277">
        <v>50.55</v>
      </c>
      <c r="L397" s="277">
        <v>48.4</v>
      </c>
      <c r="M397" s="277">
        <v>19.355789999999999</v>
      </c>
    </row>
    <row r="398" spans="1:13">
      <c r="A398" s="268">
        <v>388</v>
      </c>
      <c r="B398" s="277" t="s">
        <v>169</v>
      </c>
      <c r="C398" s="278">
        <v>108</v>
      </c>
      <c r="D398" s="279">
        <v>108.98333333333333</v>
      </c>
      <c r="E398" s="279">
        <v>106.56666666666666</v>
      </c>
      <c r="F398" s="279">
        <v>105.13333333333333</v>
      </c>
      <c r="G398" s="279">
        <v>102.71666666666665</v>
      </c>
      <c r="H398" s="279">
        <v>110.41666666666667</v>
      </c>
      <c r="I398" s="279">
        <v>112.83333333333333</v>
      </c>
      <c r="J398" s="279">
        <v>114.26666666666668</v>
      </c>
      <c r="K398" s="277">
        <v>111.4</v>
      </c>
      <c r="L398" s="277">
        <v>107.55</v>
      </c>
      <c r="M398" s="277">
        <v>78.914730000000006</v>
      </c>
    </row>
    <row r="399" spans="1:13">
      <c r="A399" s="268">
        <v>389</v>
      </c>
      <c r="B399" s="277" t="s">
        <v>503</v>
      </c>
      <c r="C399" s="278">
        <v>109.4</v>
      </c>
      <c r="D399" s="279">
        <v>107.18333333333334</v>
      </c>
      <c r="E399" s="279">
        <v>101.86666666666667</v>
      </c>
      <c r="F399" s="279">
        <v>94.333333333333343</v>
      </c>
      <c r="G399" s="279">
        <v>89.01666666666668</v>
      </c>
      <c r="H399" s="279">
        <v>114.71666666666667</v>
      </c>
      <c r="I399" s="279">
        <v>120.03333333333333</v>
      </c>
      <c r="J399" s="279">
        <v>127.56666666666666</v>
      </c>
      <c r="K399" s="277">
        <v>112.5</v>
      </c>
      <c r="L399" s="277">
        <v>99.65</v>
      </c>
      <c r="M399" s="277">
        <v>56.061500000000002</v>
      </c>
    </row>
    <row r="400" spans="1:13">
      <c r="A400" s="268">
        <v>390</v>
      </c>
      <c r="B400" s="277" t="s">
        <v>504</v>
      </c>
      <c r="C400" s="278">
        <v>630.04999999999995</v>
      </c>
      <c r="D400" s="279">
        <v>629.35</v>
      </c>
      <c r="E400" s="279">
        <v>625.70000000000005</v>
      </c>
      <c r="F400" s="279">
        <v>621.35</v>
      </c>
      <c r="G400" s="279">
        <v>617.70000000000005</v>
      </c>
      <c r="H400" s="279">
        <v>633.70000000000005</v>
      </c>
      <c r="I400" s="279">
        <v>637.34999999999991</v>
      </c>
      <c r="J400" s="279">
        <v>641.70000000000005</v>
      </c>
      <c r="K400" s="277">
        <v>633</v>
      </c>
      <c r="L400" s="277">
        <v>625</v>
      </c>
      <c r="M400" s="277">
        <v>1.7211700000000001</v>
      </c>
    </row>
    <row r="401" spans="1:13">
      <c r="A401" s="268">
        <v>391</v>
      </c>
      <c r="B401" s="277" t="s">
        <v>170</v>
      </c>
      <c r="C401" s="278">
        <v>2113.8000000000002</v>
      </c>
      <c r="D401" s="279">
        <v>2120.0166666666669</v>
      </c>
      <c r="E401" s="279">
        <v>2083.0333333333338</v>
      </c>
      <c r="F401" s="279">
        <v>2052.2666666666669</v>
      </c>
      <c r="G401" s="279">
        <v>2015.2833333333338</v>
      </c>
      <c r="H401" s="279">
        <v>2150.7833333333338</v>
      </c>
      <c r="I401" s="279">
        <v>2187.7666666666664</v>
      </c>
      <c r="J401" s="279">
        <v>2218.5333333333338</v>
      </c>
      <c r="K401" s="277">
        <v>2157</v>
      </c>
      <c r="L401" s="277">
        <v>2089.25</v>
      </c>
      <c r="M401" s="277">
        <v>153.33759000000001</v>
      </c>
    </row>
    <row r="402" spans="1:13">
      <c r="A402" s="268">
        <v>392</v>
      </c>
      <c r="B402" s="277" t="s">
        <v>519</v>
      </c>
      <c r="C402" s="278">
        <v>9.5</v>
      </c>
      <c r="D402" s="279">
        <v>9.6666666666666661</v>
      </c>
      <c r="E402" s="279">
        <v>9.2833333333333314</v>
      </c>
      <c r="F402" s="279">
        <v>9.0666666666666647</v>
      </c>
      <c r="G402" s="279">
        <v>8.68333333333333</v>
      </c>
      <c r="H402" s="279">
        <v>9.8833333333333329</v>
      </c>
      <c r="I402" s="279">
        <v>10.266666666666669</v>
      </c>
      <c r="J402" s="279">
        <v>10.483333333333334</v>
      </c>
      <c r="K402" s="277">
        <v>10.050000000000001</v>
      </c>
      <c r="L402" s="277">
        <v>9.4499999999999993</v>
      </c>
      <c r="M402" s="277">
        <v>12.24225</v>
      </c>
    </row>
    <row r="403" spans="1:13">
      <c r="A403" s="268">
        <v>393</v>
      </c>
      <c r="B403" s="277" t="s">
        <v>508</v>
      </c>
      <c r="C403" s="278">
        <v>131.75</v>
      </c>
      <c r="D403" s="279">
        <v>132.5</v>
      </c>
      <c r="E403" s="279">
        <v>130.25</v>
      </c>
      <c r="F403" s="279">
        <v>128.75</v>
      </c>
      <c r="G403" s="279">
        <v>126.5</v>
      </c>
      <c r="H403" s="279">
        <v>134</v>
      </c>
      <c r="I403" s="279">
        <v>136.25</v>
      </c>
      <c r="J403" s="279">
        <v>137.75</v>
      </c>
      <c r="K403" s="277">
        <v>134.75</v>
      </c>
      <c r="L403" s="277">
        <v>131</v>
      </c>
      <c r="M403" s="277">
        <v>4.2085699999999999</v>
      </c>
    </row>
    <row r="404" spans="1:13">
      <c r="A404" s="268">
        <v>394</v>
      </c>
      <c r="B404" s="277" t="s">
        <v>495</v>
      </c>
      <c r="C404" s="278">
        <v>248.55</v>
      </c>
      <c r="D404" s="279">
        <v>249.86666666666667</v>
      </c>
      <c r="E404" s="279">
        <v>244.83333333333334</v>
      </c>
      <c r="F404" s="279">
        <v>241.11666666666667</v>
      </c>
      <c r="G404" s="279">
        <v>236.08333333333334</v>
      </c>
      <c r="H404" s="279">
        <v>253.58333333333334</v>
      </c>
      <c r="I404" s="279">
        <v>258.61666666666667</v>
      </c>
      <c r="J404" s="279">
        <v>262.33333333333337</v>
      </c>
      <c r="K404" s="277">
        <v>254.9</v>
      </c>
      <c r="L404" s="277">
        <v>246.15</v>
      </c>
      <c r="M404" s="277">
        <v>10.150919999999999</v>
      </c>
    </row>
    <row r="405" spans="1:13">
      <c r="A405" s="268">
        <v>395</v>
      </c>
      <c r="B405" s="277" t="s">
        <v>497</v>
      </c>
      <c r="C405" s="278">
        <v>22.1</v>
      </c>
      <c r="D405" s="279">
        <v>21.75</v>
      </c>
      <c r="E405" s="279">
        <v>20.350000000000001</v>
      </c>
      <c r="F405" s="279">
        <v>18.600000000000001</v>
      </c>
      <c r="G405" s="279">
        <v>17.200000000000003</v>
      </c>
      <c r="H405" s="279">
        <v>23.5</v>
      </c>
      <c r="I405" s="279">
        <v>24.9</v>
      </c>
      <c r="J405" s="279">
        <v>26.65</v>
      </c>
      <c r="K405" s="277">
        <v>23.15</v>
      </c>
      <c r="L405" s="277">
        <v>20</v>
      </c>
      <c r="M405" s="277">
        <v>616.61006999999995</v>
      </c>
    </row>
    <row r="406" spans="1:13">
      <c r="A406" s="268">
        <v>396</v>
      </c>
      <c r="B406" s="277" t="s">
        <v>512</v>
      </c>
      <c r="C406" s="278">
        <v>47.9</v>
      </c>
      <c r="D406" s="279">
        <v>48.833333333333336</v>
      </c>
      <c r="E406" s="279">
        <v>46.166666666666671</v>
      </c>
      <c r="F406" s="279">
        <v>44.433333333333337</v>
      </c>
      <c r="G406" s="279">
        <v>41.766666666666673</v>
      </c>
      <c r="H406" s="279">
        <v>50.56666666666667</v>
      </c>
      <c r="I406" s="279">
        <v>53.233333333333341</v>
      </c>
      <c r="J406" s="279">
        <v>54.966666666666669</v>
      </c>
      <c r="K406" s="277">
        <v>51.5</v>
      </c>
      <c r="L406" s="277">
        <v>47.1</v>
      </c>
      <c r="M406" s="277">
        <v>11.39517</v>
      </c>
    </row>
    <row r="407" spans="1:13">
      <c r="A407" s="268">
        <v>397</v>
      </c>
      <c r="B407" s="277" t="s">
        <v>171</v>
      </c>
      <c r="C407" s="278">
        <v>38.85</v>
      </c>
      <c r="D407" s="279">
        <v>38.916666666666664</v>
      </c>
      <c r="E407" s="279">
        <v>38.283333333333331</v>
      </c>
      <c r="F407" s="279">
        <v>37.716666666666669</v>
      </c>
      <c r="G407" s="279">
        <v>37.083333333333336</v>
      </c>
      <c r="H407" s="279">
        <v>39.483333333333327</v>
      </c>
      <c r="I407" s="279">
        <v>40.116666666666667</v>
      </c>
      <c r="J407" s="279">
        <v>40.683333333333323</v>
      </c>
      <c r="K407" s="277">
        <v>39.549999999999997</v>
      </c>
      <c r="L407" s="277">
        <v>38.35</v>
      </c>
      <c r="M407" s="277">
        <v>202.31599</v>
      </c>
    </row>
    <row r="408" spans="1:13">
      <c r="A408" s="268">
        <v>398</v>
      </c>
      <c r="B408" s="277" t="s">
        <v>513</v>
      </c>
      <c r="C408" s="278">
        <v>8321.35</v>
      </c>
      <c r="D408" s="279">
        <v>8267.1166666666668</v>
      </c>
      <c r="E408" s="279">
        <v>8184.2333333333336</v>
      </c>
      <c r="F408" s="279">
        <v>8047.1166666666668</v>
      </c>
      <c r="G408" s="279">
        <v>7964.2333333333336</v>
      </c>
      <c r="H408" s="279">
        <v>8404.2333333333336</v>
      </c>
      <c r="I408" s="279">
        <v>8487.1166666666686</v>
      </c>
      <c r="J408" s="279">
        <v>8624.2333333333336</v>
      </c>
      <c r="K408" s="277">
        <v>8350</v>
      </c>
      <c r="L408" s="277">
        <v>8130</v>
      </c>
      <c r="M408" s="277">
        <v>0.22403000000000001</v>
      </c>
    </row>
    <row r="409" spans="1:13">
      <c r="A409" s="268">
        <v>399</v>
      </c>
      <c r="B409" s="277" t="s">
        <v>3524</v>
      </c>
      <c r="C409" s="278">
        <v>779.8</v>
      </c>
      <c r="D409" s="279">
        <v>777.19999999999993</v>
      </c>
      <c r="E409" s="279">
        <v>755.64999999999986</v>
      </c>
      <c r="F409" s="279">
        <v>731.49999999999989</v>
      </c>
      <c r="G409" s="279">
        <v>709.94999999999982</v>
      </c>
      <c r="H409" s="279">
        <v>801.34999999999991</v>
      </c>
      <c r="I409" s="279">
        <v>822.89999999999986</v>
      </c>
      <c r="J409" s="279">
        <v>847.05</v>
      </c>
      <c r="K409" s="277">
        <v>798.75</v>
      </c>
      <c r="L409" s="277">
        <v>753.05</v>
      </c>
      <c r="M409" s="277">
        <v>22.25759</v>
      </c>
    </row>
    <row r="410" spans="1:13">
      <c r="A410" s="268">
        <v>400</v>
      </c>
      <c r="B410" s="277" t="s">
        <v>280</v>
      </c>
      <c r="C410" s="278">
        <v>839.3</v>
      </c>
      <c r="D410" s="279">
        <v>844.96666666666658</v>
      </c>
      <c r="E410" s="279">
        <v>823.03333333333319</v>
      </c>
      <c r="F410" s="279">
        <v>806.76666666666665</v>
      </c>
      <c r="G410" s="279">
        <v>784.83333333333326</v>
      </c>
      <c r="H410" s="279">
        <v>861.23333333333312</v>
      </c>
      <c r="I410" s="279">
        <v>883.16666666666652</v>
      </c>
      <c r="J410" s="279">
        <v>899.43333333333305</v>
      </c>
      <c r="K410" s="277">
        <v>866.9</v>
      </c>
      <c r="L410" s="277">
        <v>828.7</v>
      </c>
      <c r="M410" s="277">
        <v>18.97747</v>
      </c>
    </row>
    <row r="411" spans="1:13">
      <c r="A411" s="268">
        <v>401</v>
      </c>
      <c r="B411" s="277" t="s">
        <v>172</v>
      </c>
      <c r="C411" s="278">
        <v>196.5</v>
      </c>
      <c r="D411" s="279">
        <v>198.36666666666667</v>
      </c>
      <c r="E411" s="279">
        <v>192.73333333333335</v>
      </c>
      <c r="F411" s="279">
        <v>188.96666666666667</v>
      </c>
      <c r="G411" s="279">
        <v>183.33333333333334</v>
      </c>
      <c r="H411" s="279">
        <v>202.13333333333335</v>
      </c>
      <c r="I411" s="279">
        <v>207.76666666666668</v>
      </c>
      <c r="J411" s="279">
        <v>211.53333333333336</v>
      </c>
      <c r="K411" s="277">
        <v>204</v>
      </c>
      <c r="L411" s="277">
        <v>194.6</v>
      </c>
      <c r="M411" s="277">
        <v>561.76116999999999</v>
      </c>
    </row>
    <row r="412" spans="1:13">
      <c r="A412" s="268">
        <v>402</v>
      </c>
      <c r="B412" s="277" t="s">
        <v>514</v>
      </c>
      <c r="C412" s="278">
        <v>3497.9</v>
      </c>
      <c r="D412" s="279">
        <v>3509.6333333333332</v>
      </c>
      <c r="E412" s="279">
        <v>3468.2666666666664</v>
      </c>
      <c r="F412" s="279">
        <v>3438.6333333333332</v>
      </c>
      <c r="G412" s="279">
        <v>3397.2666666666664</v>
      </c>
      <c r="H412" s="279">
        <v>3539.2666666666664</v>
      </c>
      <c r="I412" s="279">
        <v>3580.6333333333332</v>
      </c>
      <c r="J412" s="279">
        <v>3610.2666666666664</v>
      </c>
      <c r="K412" s="277">
        <v>3551</v>
      </c>
      <c r="L412" s="277">
        <v>3480</v>
      </c>
      <c r="M412" s="277">
        <v>7.8990000000000005E-2</v>
      </c>
    </row>
    <row r="413" spans="1:13">
      <c r="A413" s="268">
        <v>403</v>
      </c>
      <c r="B413" s="277" t="s">
        <v>2403</v>
      </c>
      <c r="C413" s="278">
        <v>76.75</v>
      </c>
      <c r="D413" s="279">
        <v>77.666666666666671</v>
      </c>
      <c r="E413" s="279">
        <v>75.233333333333348</v>
      </c>
      <c r="F413" s="279">
        <v>73.716666666666683</v>
      </c>
      <c r="G413" s="279">
        <v>71.28333333333336</v>
      </c>
      <c r="H413" s="279">
        <v>79.183333333333337</v>
      </c>
      <c r="I413" s="279">
        <v>81.616666666666646</v>
      </c>
      <c r="J413" s="279">
        <v>83.133333333333326</v>
      </c>
      <c r="K413" s="277">
        <v>80.099999999999994</v>
      </c>
      <c r="L413" s="277">
        <v>76.150000000000006</v>
      </c>
      <c r="M413" s="277">
        <v>2.19373</v>
      </c>
    </row>
    <row r="414" spans="1:13">
      <c r="A414" s="268">
        <v>404</v>
      </c>
      <c r="B414" s="277" t="s">
        <v>2405</v>
      </c>
      <c r="C414" s="278">
        <v>59.05</v>
      </c>
      <c r="D414" s="279">
        <v>59.283333333333331</v>
      </c>
      <c r="E414" s="279">
        <v>57.61666666666666</v>
      </c>
      <c r="F414" s="279">
        <v>56.18333333333333</v>
      </c>
      <c r="G414" s="279">
        <v>54.516666666666659</v>
      </c>
      <c r="H414" s="279">
        <v>60.716666666666661</v>
      </c>
      <c r="I414" s="279">
        <v>62.383333333333333</v>
      </c>
      <c r="J414" s="279">
        <v>63.816666666666663</v>
      </c>
      <c r="K414" s="277">
        <v>60.95</v>
      </c>
      <c r="L414" s="277">
        <v>57.85</v>
      </c>
      <c r="M414" s="277">
        <v>13.46026</v>
      </c>
    </row>
    <row r="415" spans="1:13">
      <c r="A415" s="268">
        <v>405</v>
      </c>
      <c r="B415" s="277" t="s">
        <v>2413</v>
      </c>
      <c r="C415" s="278">
        <v>132.65</v>
      </c>
      <c r="D415" s="279">
        <v>132.36666666666667</v>
      </c>
      <c r="E415" s="279">
        <v>126.83333333333334</v>
      </c>
      <c r="F415" s="279">
        <v>121.01666666666667</v>
      </c>
      <c r="G415" s="279">
        <v>115.48333333333333</v>
      </c>
      <c r="H415" s="279">
        <v>138.18333333333334</v>
      </c>
      <c r="I415" s="279">
        <v>143.71666666666664</v>
      </c>
      <c r="J415" s="279">
        <v>149.53333333333336</v>
      </c>
      <c r="K415" s="277">
        <v>137.9</v>
      </c>
      <c r="L415" s="277">
        <v>126.55</v>
      </c>
      <c r="M415" s="277">
        <v>13.93784</v>
      </c>
    </row>
    <row r="416" spans="1:13">
      <c r="A416" s="268">
        <v>406</v>
      </c>
      <c r="B416" s="277" t="s">
        <v>516</v>
      </c>
      <c r="C416" s="278">
        <v>1361.3</v>
      </c>
      <c r="D416" s="279">
        <v>1358.8833333333332</v>
      </c>
      <c r="E416" s="279">
        <v>1343.8666666666663</v>
      </c>
      <c r="F416" s="279">
        <v>1326.4333333333332</v>
      </c>
      <c r="G416" s="279">
        <v>1311.4166666666663</v>
      </c>
      <c r="H416" s="279">
        <v>1376.3166666666664</v>
      </c>
      <c r="I416" s="279">
        <v>1391.3333333333333</v>
      </c>
      <c r="J416" s="279">
        <v>1408.7666666666664</v>
      </c>
      <c r="K416" s="277">
        <v>1373.9</v>
      </c>
      <c r="L416" s="277">
        <v>1341.45</v>
      </c>
      <c r="M416" s="277">
        <v>0.22492000000000001</v>
      </c>
    </row>
    <row r="417" spans="1:13">
      <c r="A417" s="268">
        <v>407</v>
      </c>
      <c r="B417" s="277" t="s">
        <v>518</v>
      </c>
      <c r="C417" s="278">
        <v>171.8</v>
      </c>
      <c r="D417" s="279">
        <v>174.6</v>
      </c>
      <c r="E417" s="279">
        <v>166.2</v>
      </c>
      <c r="F417" s="279">
        <v>160.6</v>
      </c>
      <c r="G417" s="279">
        <v>152.19999999999999</v>
      </c>
      <c r="H417" s="279">
        <v>180.2</v>
      </c>
      <c r="I417" s="279">
        <v>188.60000000000002</v>
      </c>
      <c r="J417" s="279">
        <v>194.2</v>
      </c>
      <c r="K417" s="277">
        <v>183</v>
      </c>
      <c r="L417" s="277">
        <v>169</v>
      </c>
      <c r="M417" s="277">
        <v>6.1344900000000004</v>
      </c>
    </row>
    <row r="418" spans="1:13">
      <c r="A418" s="268">
        <v>408</v>
      </c>
      <c r="B418" s="277" t="s">
        <v>173</v>
      </c>
      <c r="C418" s="278">
        <v>21458.25</v>
      </c>
      <c r="D418" s="279">
        <v>21453.266666666666</v>
      </c>
      <c r="E418" s="279">
        <v>21206.533333333333</v>
      </c>
      <c r="F418" s="279">
        <v>20954.816666666666</v>
      </c>
      <c r="G418" s="279">
        <v>20708.083333333332</v>
      </c>
      <c r="H418" s="279">
        <v>21704.983333333334</v>
      </c>
      <c r="I418" s="279">
        <v>21951.716666666664</v>
      </c>
      <c r="J418" s="279">
        <v>22203.433333333334</v>
      </c>
      <c r="K418" s="277">
        <v>21700</v>
      </c>
      <c r="L418" s="277">
        <v>21201.55</v>
      </c>
      <c r="M418" s="277">
        <v>0.78902000000000005</v>
      </c>
    </row>
    <row r="419" spans="1:13">
      <c r="A419" s="268">
        <v>409</v>
      </c>
      <c r="B419" s="277" t="s">
        <v>520</v>
      </c>
      <c r="C419" s="278">
        <v>787.25</v>
      </c>
      <c r="D419" s="279">
        <v>783.23333333333323</v>
      </c>
      <c r="E419" s="279">
        <v>721.46666666666647</v>
      </c>
      <c r="F419" s="279">
        <v>655.68333333333328</v>
      </c>
      <c r="G419" s="279">
        <v>593.91666666666652</v>
      </c>
      <c r="H419" s="279">
        <v>849.01666666666642</v>
      </c>
      <c r="I419" s="279">
        <v>910.78333333333308</v>
      </c>
      <c r="J419" s="279">
        <v>976.56666666666638</v>
      </c>
      <c r="K419" s="277">
        <v>845</v>
      </c>
      <c r="L419" s="277">
        <v>717.45</v>
      </c>
      <c r="M419" s="277">
        <v>8.4669899999999991</v>
      </c>
    </row>
    <row r="420" spans="1:13">
      <c r="A420" s="268">
        <v>410</v>
      </c>
      <c r="B420" s="277" t="s">
        <v>174</v>
      </c>
      <c r="C420" s="278">
        <v>1211.9000000000001</v>
      </c>
      <c r="D420" s="279">
        <v>1217.9333333333334</v>
      </c>
      <c r="E420" s="279">
        <v>1169.8666666666668</v>
      </c>
      <c r="F420" s="279">
        <v>1127.8333333333335</v>
      </c>
      <c r="G420" s="279">
        <v>1079.7666666666669</v>
      </c>
      <c r="H420" s="279">
        <v>1259.9666666666667</v>
      </c>
      <c r="I420" s="279">
        <v>1308.0333333333333</v>
      </c>
      <c r="J420" s="279">
        <v>1350.0666666666666</v>
      </c>
      <c r="K420" s="277">
        <v>1266</v>
      </c>
      <c r="L420" s="277">
        <v>1175.9000000000001</v>
      </c>
      <c r="M420" s="277">
        <v>54.386330000000001</v>
      </c>
    </row>
    <row r="421" spans="1:13">
      <c r="A421" s="268">
        <v>411</v>
      </c>
      <c r="B421" s="277" t="s">
        <v>515</v>
      </c>
      <c r="C421" s="278">
        <v>372.65</v>
      </c>
      <c r="D421" s="279">
        <v>375.98333333333329</v>
      </c>
      <c r="E421" s="279">
        <v>365.01666666666659</v>
      </c>
      <c r="F421" s="279">
        <v>357.38333333333333</v>
      </c>
      <c r="G421" s="279">
        <v>346.41666666666663</v>
      </c>
      <c r="H421" s="279">
        <v>383.61666666666656</v>
      </c>
      <c r="I421" s="279">
        <v>394.58333333333326</v>
      </c>
      <c r="J421" s="279">
        <v>402.21666666666653</v>
      </c>
      <c r="K421" s="277">
        <v>386.95</v>
      </c>
      <c r="L421" s="277">
        <v>368.35</v>
      </c>
      <c r="M421" s="277">
        <v>0.53398999999999996</v>
      </c>
    </row>
    <row r="422" spans="1:13">
      <c r="A422" s="268">
        <v>412</v>
      </c>
      <c r="B422" s="277" t="s">
        <v>510</v>
      </c>
      <c r="C422" s="278">
        <v>22.35</v>
      </c>
      <c r="D422" s="279">
        <v>22.516666666666666</v>
      </c>
      <c r="E422" s="279">
        <v>22.033333333333331</v>
      </c>
      <c r="F422" s="279">
        <v>21.716666666666665</v>
      </c>
      <c r="G422" s="279">
        <v>21.233333333333331</v>
      </c>
      <c r="H422" s="279">
        <v>22.833333333333332</v>
      </c>
      <c r="I422" s="279">
        <v>23.316666666666666</v>
      </c>
      <c r="J422" s="279">
        <v>23.633333333333333</v>
      </c>
      <c r="K422" s="277">
        <v>23</v>
      </c>
      <c r="L422" s="277">
        <v>22.2</v>
      </c>
      <c r="M422" s="277">
        <v>30.45703</v>
      </c>
    </row>
    <row r="423" spans="1:13">
      <c r="A423" s="268">
        <v>413</v>
      </c>
      <c r="B423" s="277" t="s">
        <v>511</v>
      </c>
      <c r="C423" s="278">
        <v>1504.85</v>
      </c>
      <c r="D423" s="279">
        <v>1511.6166666666668</v>
      </c>
      <c r="E423" s="279">
        <v>1493.2333333333336</v>
      </c>
      <c r="F423" s="279">
        <v>1481.6166666666668</v>
      </c>
      <c r="G423" s="279">
        <v>1463.2333333333336</v>
      </c>
      <c r="H423" s="279">
        <v>1523.2333333333336</v>
      </c>
      <c r="I423" s="279">
        <v>1541.6166666666668</v>
      </c>
      <c r="J423" s="279">
        <v>1553.2333333333336</v>
      </c>
      <c r="K423" s="277">
        <v>1530</v>
      </c>
      <c r="L423" s="277">
        <v>1500</v>
      </c>
      <c r="M423" s="277">
        <v>0.16639000000000001</v>
      </c>
    </row>
    <row r="424" spans="1:13">
      <c r="A424" s="268">
        <v>414</v>
      </c>
      <c r="B424" s="277" t="s">
        <v>521</v>
      </c>
      <c r="C424" s="278">
        <v>228.75</v>
      </c>
      <c r="D424" s="279">
        <v>229.70000000000002</v>
      </c>
      <c r="E424" s="279">
        <v>224.40000000000003</v>
      </c>
      <c r="F424" s="279">
        <v>220.05</v>
      </c>
      <c r="G424" s="279">
        <v>214.75000000000003</v>
      </c>
      <c r="H424" s="279">
        <v>234.05000000000004</v>
      </c>
      <c r="I424" s="279">
        <v>239.35000000000005</v>
      </c>
      <c r="J424" s="279">
        <v>243.70000000000005</v>
      </c>
      <c r="K424" s="277">
        <v>235</v>
      </c>
      <c r="L424" s="277">
        <v>225.35</v>
      </c>
      <c r="M424" s="277">
        <v>3.42205</v>
      </c>
    </row>
    <row r="425" spans="1:13">
      <c r="A425" s="268">
        <v>415</v>
      </c>
      <c r="B425" s="277" t="s">
        <v>522</v>
      </c>
      <c r="C425" s="278">
        <v>1030.7</v>
      </c>
      <c r="D425" s="279">
        <v>1030.2</v>
      </c>
      <c r="E425" s="279">
        <v>1024.5</v>
      </c>
      <c r="F425" s="279">
        <v>1018.3</v>
      </c>
      <c r="G425" s="279">
        <v>1012.5999999999999</v>
      </c>
      <c r="H425" s="279">
        <v>1036.4000000000001</v>
      </c>
      <c r="I425" s="279">
        <v>1042.1000000000004</v>
      </c>
      <c r="J425" s="279">
        <v>1048.3000000000002</v>
      </c>
      <c r="K425" s="277">
        <v>1035.9000000000001</v>
      </c>
      <c r="L425" s="277">
        <v>1024</v>
      </c>
      <c r="M425" s="277">
        <v>0.17818999999999999</v>
      </c>
    </row>
    <row r="426" spans="1:13">
      <c r="A426" s="268">
        <v>416</v>
      </c>
      <c r="B426" s="277" t="s">
        <v>523</v>
      </c>
      <c r="C426" s="278">
        <v>305.8</v>
      </c>
      <c r="D426" s="279">
        <v>306.9666666666667</v>
      </c>
      <c r="E426" s="279">
        <v>299.03333333333342</v>
      </c>
      <c r="F426" s="279">
        <v>292.26666666666671</v>
      </c>
      <c r="G426" s="279">
        <v>284.33333333333343</v>
      </c>
      <c r="H426" s="279">
        <v>313.73333333333341</v>
      </c>
      <c r="I426" s="279">
        <v>321.66666666666669</v>
      </c>
      <c r="J426" s="279">
        <v>328.43333333333339</v>
      </c>
      <c r="K426" s="277">
        <v>314.89999999999998</v>
      </c>
      <c r="L426" s="277">
        <v>300.2</v>
      </c>
      <c r="M426" s="277">
        <v>5.4931400000000004</v>
      </c>
    </row>
    <row r="427" spans="1:13">
      <c r="A427" s="268">
        <v>417</v>
      </c>
      <c r="B427" s="277" t="s">
        <v>524</v>
      </c>
      <c r="C427" s="278">
        <v>7.05</v>
      </c>
      <c r="D427" s="279">
        <v>7.1166666666666671</v>
      </c>
      <c r="E427" s="279">
        <v>6.9333333333333345</v>
      </c>
      <c r="F427" s="279">
        <v>6.8166666666666673</v>
      </c>
      <c r="G427" s="279">
        <v>6.6333333333333346</v>
      </c>
      <c r="H427" s="279">
        <v>7.2333333333333343</v>
      </c>
      <c r="I427" s="279">
        <v>7.4166666666666679</v>
      </c>
      <c r="J427" s="279">
        <v>7.5333333333333341</v>
      </c>
      <c r="K427" s="277">
        <v>7.3</v>
      </c>
      <c r="L427" s="277">
        <v>7</v>
      </c>
      <c r="M427" s="277">
        <v>174.97427999999999</v>
      </c>
    </row>
    <row r="428" spans="1:13">
      <c r="A428" s="268">
        <v>418</v>
      </c>
      <c r="B428" s="277" t="s">
        <v>2517</v>
      </c>
      <c r="C428" s="278">
        <v>626.25</v>
      </c>
      <c r="D428" s="279">
        <v>622.08333333333337</v>
      </c>
      <c r="E428" s="279">
        <v>605.16666666666674</v>
      </c>
      <c r="F428" s="279">
        <v>584.08333333333337</v>
      </c>
      <c r="G428" s="279">
        <v>567.16666666666674</v>
      </c>
      <c r="H428" s="279">
        <v>643.16666666666674</v>
      </c>
      <c r="I428" s="279">
        <v>660.08333333333348</v>
      </c>
      <c r="J428" s="279">
        <v>681.16666666666674</v>
      </c>
      <c r="K428" s="277">
        <v>639</v>
      </c>
      <c r="L428" s="277">
        <v>601</v>
      </c>
      <c r="M428" s="277">
        <v>0.14535000000000001</v>
      </c>
    </row>
    <row r="429" spans="1:13">
      <c r="A429" s="268">
        <v>419</v>
      </c>
      <c r="B429" s="277" t="s">
        <v>527</v>
      </c>
      <c r="C429" s="278">
        <v>178.55</v>
      </c>
      <c r="D429" s="279">
        <v>180.61666666666667</v>
      </c>
      <c r="E429" s="279">
        <v>173.23333333333335</v>
      </c>
      <c r="F429" s="279">
        <v>167.91666666666669</v>
      </c>
      <c r="G429" s="279">
        <v>160.53333333333336</v>
      </c>
      <c r="H429" s="279">
        <v>185.93333333333334</v>
      </c>
      <c r="I429" s="279">
        <v>193.31666666666666</v>
      </c>
      <c r="J429" s="279">
        <v>198.63333333333333</v>
      </c>
      <c r="K429" s="277">
        <v>188</v>
      </c>
      <c r="L429" s="277">
        <v>175.3</v>
      </c>
      <c r="M429" s="277">
        <v>13.41108</v>
      </c>
    </row>
    <row r="430" spans="1:13">
      <c r="A430" s="268">
        <v>420</v>
      </c>
      <c r="B430" s="277" t="s">
        <v>2526</v>
      </c>
      <c r="C430" s="278">
        <v>49.3</v>
      </c>
      <c r="D430" s="279">
        <v>49.783333333333331</v>
      </c>
      <c r="E430" s="279">
        <v>47.766666666666666</v>
      </c>
      <c r="F430" s="279">
        <v>46.233333333333334</v>
      </c>
      <c r="G430" s="279">
        <v>44.216666666666669</v>
      </c>
      <c r="H430" s="279">
        <v>51.316666666666663</v>
      </c>
      <c r="I430" s="279">
        <v>53.333333333333329</v>
      </c>
      <c r="J430" s="279">
        <v>54.86666666666666</v>
      </c>
      <c r="K430" s="277">
        <v>51.8</v>
      </c>
      <c r="L430" s="277">
        <v>48.25</v>
      </c>
      <c r="M430" s="277">
        <v>71.377200000000002</v>
      </c>
    </row>
    <row r="431" spans="1:13">
      <c r="A431" s="268">
        <v>421</v>
      </c>
      <c r="B431" s="277" t="s">
        <v>175</v>
      </c>
      <c r="C431" s="278">
        <v>4174.6000000000004</v>
      </c>
      <c r="D431" s="279">
        <v>4194.2333333333336</v>
      </c>
      <c r="E431" s="279">
        <v>4115.3666666666668</v>
      </c>
      <c r="F431" s="279">
        <v>4056.1333333333332</v>
      </c>
      <c r="G431" s="279">
        <v>3977.2666666666664</v>
      </c>
      <c r="H431" s="279">
        <v>4253.4666666666672</v>
      </c>
      <c r="I431" s="279">
        <v>4332.3333333333339</v>
      </c>
      <c r="J431" s="279">
        <v>4391.5666666666675</v>
      </c>
      <c r="K431" s="277">
        <v>4273.1000000000004</v>
      </c>
      <c r="L431" s="277">
        <v>4135</v>
      </c>
      <c r="M431" s="277">
        <v>3.2235299999999998</v>
      </c>
    </row>
    <row r="432" spans="1:13">
      <c r="A432" s="268">
        <v>422</v>
      </c>
      <c r="B432" s="277" t="s">
        <v>176</v>
      </c>
      <c r="C432" s="286">
        <v>686.35</v>
      </c>
      <c r="D432" s="287">
        <v>697.88333333333333</v>
      </c>
      <c r="E432" s="287">
        <v>665.16666666666663</v>
      </c>
      <c r="F432" s="287">
        <v>643.98333333333335</v>
      </c>
      <c r="G432" s="287">
        <v>611.26666666666665</v>
      </c>
      <c r="H432" s="287">
        <v>719.06666666666661</v>
      </c>
      <c r="I432" s="287">
        <v>751.7833333333333</v>
      </c>
      <c r="J432" s="287">
        <v>772.96666666666658</v>
      </c>
      <c r="K432" s="288">
        <v>730.6</v>
      </c>
      <c r="L432" s="288">
        <v>676.7</v>
      </c>
      <c r="M432" s="288">
        <v>121.33419000000001</v>
      </c>
    </row>
    <row r="433" spans="1:13">
      <c r="A433" s="268">
        <v>423</v>
      </c>
      <c r="B433" s="277" t="s">
        <v>177</v>
      </c>
      <c r="C433" s="277">
        <v>556.79999999999995</v>
      </c>
      <c r="D433" s="279">
        <v>562.61666666666667</v>
      </c>
      <c r="E433" s="279">
        <v>545.2833333333333</v>
      </c>
      <c r="F433" s="279">
        <v>533.76666666666665</v>
      </c>
      <c r="G433" s="279">
        <v>516.43333333333328</v>
      </c>
      <c r="H433" s="279">
        <v>574.13333333333333</v>
      </c>
      <c r="I433" s="279">
        <v>591.46666666666658</v>
      </c>
      <c r="J433" s="279">
        <v>602.98333333333335</v>
      </c>
      <c r="K433" s="277">
        <v>579.95000000000005</v>
      </c>
      <c r="L433" s="277">
        <v>551.1</v>
      </c>
      <c r="M433" s="277">
        <v>14.677339999999999</v>
      </c>
    </row>
    <row r="434" spans="1:13">
      <c r="A434" s="268">
        <v>424</v>
      </c>
      <c r="B434" s="277" t="s">
        <v>525</v>
      </c>
      <c r="C434" s="277">
        <v>87.45</v>
      </c>
      <c r="D434" s="279">
        <v>87.883333333333326</v>
      </c>
      <c r="E434" s="279">
        <v>86.566666666666649</v>
      </c>
      <c r="F434" s="279">
        <v>85.683333333333323</v>
      </c>
      <c r="G434" s="279">
        <v>84.366666666666646</v>
      </c>
      <c r="H434" s="279">
        <v>88.766666666666652</v>
      </c>
      <c r="I434" s="279">
        <v>90.083333333333314</v>
      </c>
      <c r="J434" s="279">
        <v>90.966666666666654</v>
      </c>
      <c r="K434" s="277">
        <v>89.2</v>
      </c>
      <c r="L434" s="277">
        <v>87</v>
      </c>
      <c r="M434" s="277">
        <v>3.3982399999999999</v>
      </c>
    </row>
    <row r="435" spans="1:13">
      <c r="A435" s="268">
        <v>425</v>
      </c>
      <c r="B435" s="277" t="s">
        <v>281</v>
      </c>
      <c r="C435" s="277">
        <v>130.25</v>
      </c>
      <c r="D435" s="279">
        <v>130.75</v>
      </c>
      <c r="E435" s="279">
        <v>127.9</v>
      </c>
      <c r="F435" s="279">
        <v>125.55000000000001</v>
      </c>
      <c r="G435" s="279">
        <v>122.70000000000002</v>
      </c>
      <c r="H435" s="279">
        <v>133.1</v>
      </c>
      <c r="I435" s="279">
        <v>135.95000000000002</v>
      </c>
      <c r="J435" s="279">
        <v>138.29999999999998</v>
      </c>
      <c r="K435" s="277">
        <v>133.6</v>
      </c>
      <c r="L435" s="277">
        <v>128.4</v>
      </c>
      <c r="M435" s="277">
        <v>9.7575599999999998</v>
      </c>
    </row>
    <row r="436" spans="1:13">
      <c r="A436" s="268">
        <v>426</v>
      </c>
      <c r="B436" s="277" t="s">
        <v>526</v>
      </c>
      <c r="C436" s="277">
        <v>417.25</v>
      </c>
      <c r="D436" s="279">
        <v>421.08333333333331</v>
      </c>
      <c r="E436" s="279">
        <v>411.16666666666663</v>
      </c>
      <c r="F436" s="279">
        <v>405.08333333333331</v>
      </c>
      <c r="G436" s="279">
        <v>395.16666666666663</v>
      </c>
      <c r="H436" s="279">
        <v>427.16666666666663</v>
      </c>
      <c r="I436" s="279">
        <v>437.08333333333326</v>
      </c>
      <c r="J436" s="279">
        <v>443.16666666666663</v>
      </c>
      <c r="K436" s="277">
        <v>431</v>
      </c>
      <c r="L436" s="277">
        <v>415</v>
      </c>
      <c r="M436" s="277">
        <v>1.19218</v>
      </c>
    </row>
    <row r="437" spans="1:13">
      <c r="A437" s="268">
        <v>427</v>
      </c>
      <c r="B437" s="277" t="s">
        <v>3388</v>
      </c>
      <c r="C437" s="277">
        <v>270</v>
      </c>
      <c r="D437" s="279">
        <v>271.73333333333335</v>
      </c>
      <c r="E437" s="279">
        <v>266.56666666666672</v>
      </c>
      <c r="F437" s="279">
        <v>263.13333333333338</v>
      </c>
      <c r="G437" s="279">
        <v>257.96666666666675</v>
      </c>
      <c r="H437" s="279">
        <v>275.16666666666669</v>
      </c>
      <c r="I437" s="279">
        <v>280.33333333333331</v>
      </c>
      <c r="J437" s="279">
        <v>283.76666666666665</v>
      </c>
      <c r="K437" s="277">
        <v>276.89999999999998</v>
      </c>
      <c r="L437" s="277">
        <v>268.3</v>
      </c>
      <c r="M437" s="277">
        <v>3.45418</v>
      </c>
    </row>
    <row r="438" spans="1:13">
      <c r="A438" s="268">
        <v>428</v>
      </c>
      <c r="B438" s="277" t="s">
        <v>529</v>
      </c>
      <c r="C438" s="277">
        <v>1346.4</v>
      </c>
      <c r="D438" s="279">
        <v>1353.1833333333334</v>
      </c>
      <c r="E438" s="279">
        <v>1333.2166666666667</v>
      </c>
      <c r="F438" s="279">
        <v>1320.0333333333333</v>
      </c>
      <c r="G438" s="279">
        <v>1300.0666666666666</v>
      </c>
      <c r="H438" s="279">
        <v>1366.3666666666668</v>
      </c>
      <c r="I438" s="279">
        <v>1386.3333333333335</v>
      </c>
      <c r="J438" s="279">
        <v>1399.5166666666669</v>
      </c>
      <c r="K438" s="277">
        <v>1373.15</v>
      </c>
      <c r="L438" s="277">
        <v>1340</v>
      </c>
      <c r="M438" s="277">
        <v>0.15997</v>
      </c>
    </row>
    <row r="439" spans="1:13">
      <c r="A439" s="268">
        <v>429</v>
      </c>
      <c r="B439" s="277" t="s">
        <v>530</v>
      </c>
      <c r="C439" s="277">
        <v>440.2</v>
      </c>
      <c r="D439" s="279">
        <v>444.41666666666669</v>
      </c>
      <c r="E439" s="279">
        <v>433.83333333333337</v>
      </c>
      <c r="F439" s="279">
        <v>427.4666666666667</v>
      </c>
      <c r="G439" s="279">
        <v>416.88333333333338</v>
      </c>
      <c r="H439" s="279">
        <v>450.78333333333336</v>
      </c>
      <c r="I439" s="279">
        <v>461.36666666666673</v>
      </c>
      <c r="J439" s="279">
        <v>467.73333333333335</v>
      </c>
      <c r="K439" s="277">
        <v>455</v>
      </c>
      <c r="L439" s="277">
        <v>438.05</v>
      </c>
      <c r="M439" s="277">
        <v>0.52758000000000005</v>
      </c>
    </row>
    <row r="440" spans="1:13">
      <c r="A440" s="268">
        <v>430</v>
      </c>
      <c r="B440" s="277" t="s">
        <v>178</v>
      </c>
      <c r="C440" s="277">
        <v>531.35</v>
      </c>
      <c r="D440" s="279">
        <v>529.7833333333333</v>
      </c>
      <c r="E440" s="279">
        <v>523.56666666666661</v>
      </c>
      <c r="F440" s="279">
        <v>515.7833333333333</v>
      </c>
      <c r="G440" s="279">
        <v>509.56666666666661</v>
      </c>
      <c r="H440" s="279">
        <v>537.56666666666661</v>
      </c>
      <c r="I440" s="279">
        <v>543.7833333333333</v>
      </c>
      <c r="J440" s="279">
        <v>551.56666666666661</v>
      </c>
      <c r="K440" s="277">
        <v>536</v>
      </c>
      <c r="L440" s="277">
        <v>522</v>
      </c>
      <c r="M440" s="277">
        <v>117.87371</v>
      </c>
    </row>
    <row r="441" spans="1:13">
      <c r="A441" s="268">
        <v>431</v>
      </c>
      <c r="B441" s="277" t="s">
        <v>531</v>
      </c>
      <c r="C441" s="277">
        <v>215.95</v>
      </c>
      <c r="D441" s="279">
        <v>218.65</v>
      </c>
      <c r="E441" s="279">
        <v>212.3</v>
      </c>
      <c r="F441" s="279">
        <v>208.65</v>
      </c>
      <c r="G441" s="279">
        <v>202.3</v>
      </c>
      <c r="H441" s="279">
        <v>222.3</v>
      </c>
      <c r="I441" s="279">
        <v>228.64999999999998</v>
      </c>
      <c r="J441" s="279">
        <v>232.3</v>
      </c>
      <c r="K441" s="277">
        <v>225</v>
      </c>
      <c r="L441" s="277">
        <v>215</v>
      </c>
      <c r="M441" s="277">
        <v>0.95235999999999998</v>
      </c>
    </row>
    <row r="442" spans="1:13">
      <c r="A442" s="268">
        <v>432</v>
      </c>
      <c r="B442" s="277" t="s">
        <v>179</v>
      </c>
      <c r="C442" s="277">
        <v>400.15</v>
      </c>
      <c r="D442" s="279">
        <v>402.4666666666667</v>
      </c>
      <c r="E442" s="279">
        <v>392.93333333333339</v>
      </c>
      <c r="F442" s="279">
        <v>385.7166666666667</v>
      </c>
      <c r="G442" s="279">
        <v>376.18333333333339</v>
      </c>
      <c r="H442" s="279">
        <v>409.68333333333339</v>
      </c>
      <c r="I442" s="279">
        <v>419.2166666666667</v>
      </c>
      <c r="J442" s="279">
        <v>426.43333333333339</v>
      </c>
      <c r="K442" s="277">
        <v>412</v>
      </c>
      <c r="L442" s="277">
        <v>395.25</v>
      </c>
      <c r="M442" s="277">
        <v>24.02412</v>
      </c>
    </row>
    <row r="443" spans="1:13">
      <c r="A443" s="268">
        <v>433</v>
      </c>
      <c r="B443" s="277" t="s">
        <v>532</v>
      </c>
      <c r="C443" s="277">
        <v>169.2</v>
      </c>
      <c r="D443" s="279">
        <v>172.05000000000004</v>
      </c>
      <c r="E443" s="279">
        <v>164.20000000000007</v>
      </c>
      <c r="F443" s="279">
        <v>159.20000000000005</v>
      </c>
      <c r="G443" s="279">
        <v>151.35000000000008</v>
      </c>
      <c r="H443" s="279">
        <v>177.05000000000007</v>
      </c>
      <c r="I443" s="279">
        <v>184.90000000000003</v>
      </c>
      <c r="J443" s="279">
        <v>189.90000000000006</v>
      </c>
      <c r="K443" s="277">
        <v>179.9</v>
      </c>
      <c r="L443" s="277">
        <v>167.05</v>
      </c>
      <c r="M443" s="277">
        <v>1.02183</v>
      </c>
    </row>
    <row r="444" spans="1:13">
      <c r="A444" s="268">
        <v>434</v>
      </c>
      <c r="B444" s="277" t="s">
        <v>533</v>
      </c>
      <c r="C444" s="277">
        <v>1210.8</v>
      </c>
      <c r="D444" s="279">
        <v>1210.7833333333333</v>
      </c>
      <c r="E444" s="279">
        <v>1200.0166666666667</v>
      </c>
      <c r="F444" s="279">
        <v>1189.2333333333333</v>
      </c>
      <c r="G444" s="279">
        <v>1178.4666666666667</v>
      </c>
      <c r="H444" s="279">
        <v>1221.5666666666666</v>
      </c>
      <c r="I444" s="279">
        <v>1232.333333333333</v>
      </c>
      <c r="J444" s="279">
        <v>1243.1166666666666</v>
      </c>
      <c r="K444" s="277">
        <v>1221.55</v>
      </c>
      <c r="L444" s="277">
        <v>1200</v>
      </c>
      <c r="M444" s="277">
        <v>0.14335000000000001</v>
      </c>
    </row>
    <row r="445" spans="1:13">
      <c r="A445" s="268">
        <v>435</v>
      </c>
      <c r="B445" s="277" t="s">
        <v>534</v>
      </c>
      <c r="C445" s="277">
        <v>4.05</v>
      </c>
      <c r="D445" s="279">
        <v>3.9499999999999997</v>
      </c>
      <c r="E445" s="279">
        <v>3.8499999999999996</v>
      </c>
      <c r="F445" s="279">
        <v>3.65</v>
      </c>
      <c r="G445" s="279">
        <v>3.55</v>
      </c>
      <c r="H445" s="279">
        <v>4.1499999999999995</v>
      </c>
      <c r="I445" s="279">
        <v>4.25</v>
      </c>
      <c r="J445" s="279">
        <v>4.4499999999999993</v>
      </c>
      <c r="K445" s="277">
        <v>4.05</v>
      </c>
      <c r="L445" s="277">
        <v>3.75</v>
      </c>
      <c r="M445" s="277">
        <v>286.52211999999997</v>
      </c>
    </row>
    <row r="446" spans="1:13">
      <c r="A446" s="268">
        <v>436</v>
      </c>
      <c r="B446" s="277" t="s">
        <v>535</v>
      </c>
      <c r="C446" s="277">
        <v>133.44999999999999</v>
      </c>
      <c r="D446" s="279">
        <v>136.11666666666667</v>
      </c>
      <c r="E446" s="279">
        <v>129.43333333333334</v>
      </c>
      <c r="F446" s="279">
        <v>125.41666666666666</v>
      </c>
      <c r="G446" s="279">
        <v>118.73333333333332</v>
      </c>
      <c r="H446" s="279">
        <v>140.13333333333335</v>
      </c>
      <c r="I446" s="279">
        <v>146.81666666666669</v>
      </c>
      <c r="J446" s="279">
        <v>150.83333333333337</v>
      </c>
      <c r="K446" s="277">
        <v>142.80000000000001</v>
      </c>
      <c r="L446" s="277">
        <v>132.1</v>
      </c>
      <c r="M446" s="277">
        <v>1.9791399999999999</v>
      </c>
    </row>
    <row r="447" spans="1:13">
      <c r="A447" s="268">
        <v>437</v>
      </c>
      <c r="B447" s="277" t="s">
        <v>2594</v>
      </c>
      <c r="C447" s="277">
        <v>250.05</v>
      </c>
      <c r="D447" s="279">
        <v>252.70000000000002</v>
      </c>
      <c r="E447" s="279">
        <v>244.40000000000003</v>
      </c>
      <c r="F447" s="279">
        <v>238.75000000000003</v>
      </c>
      <c r="G447" s="279">
        <v>230.45000000000005</v>
      </c>
      <c r="H447" s="279">
        <v>258.35000000000002</v>
      </c>
      <c r="I447" s="279">
        <v>266.65000000000003</v>
      </c>
      <c r="J447" s="279">
        <v>272.3</v>
      </c>
      <c r="K447" s="277">
        <v>261</v>
      </c>
      <c r="L447" s="277">
        <v>247.05</v>
      </c>
      <c r="M447" s="277">
        <v>1.8937200000000001</v>
      </c>
    </row>
    <row r="448" spans="1:13">
      <c r="A448" s="268">
        <v>438</v>
      </c>
      <c r="B448" s="277" t="s">
        <v>536</v>
      </c>
      <c r="C448" s="277">
        <v>833.6</v>
      </c>
      <c r="D448" s="279">
        <v>846.19999999999993</v>
      </c>
      <c r="E448" s="279">
        <v>817.49999999999989</v>
      </c>
      <c r="F448" s="279">
        <v>801.4</v>
      </c>
      <c r="G448" s="279">
        <v>772.69999999999993</v>
      </c>
      <c r="H448" s="279">
        <v>862.29999999999984</v>
      </c>
      <c r="I448" s="279">
        <v>890.99999999999989</v>
      </c>
      <c r="J448" s="279">
        <v>907.0999999999998</v>
      </c>
      <c r="K448" s="277">
        <v>874.9</v>
      </c>
      <c r="L448" s="277">
        <v>830.1</v>
      </c>
      <c r="M448" s="277">
        <v>0.80378000000000005</v>
      </c>
    </row>
    <row r="449" spans="1:13">
      <c r="A449" s="268">
        <v>439</v>
      </c>
      <c r="B449" s="277" t="s">
        <v>282</v>
      </c>
      <c r="C449" s="277">
        <v>496.7</v>
      </c>
      <c r="D449" s="279">
        <v>493.91666666666669</v>
      </c>
      <c r="E449" s="279">
        <v>485.83333333333337</v>
      </c>
      <c r="F449" s="279">
        <v>474.9666666666667</v>
      </c>
      <c r="G449" s="279">
        <v>466.88333333333338</v>
      </c>
      <c r="H449" s="279">
        <v>504.78333333333336</v>
      </c>
      <c r="I449" s="279">
        <v>512.86666666666679</v>
      </c>
      <c r="J449" s="279">
        <v>523.73333333333335</v>
      </c>
      <c r="K449" s="277">
        <v>502</v>
      </c>
      <c r="L449" s="277">
        <v>483.05</v>
      </c>
      <c r="M449" s="277">
        <v>5.9018300000000004</v>
      </c>
    </row>
    <row r="450" spans="1:13">
      <c r="A450" s="268">
        <v>440</v>
      </c>
      <c r="B450" s="277" t="s">
        <v>542</v>
      </c>
      <c r="C450" s="277">
        <v>47.25</v>
      </c>
      <c r="D450" s="279">
        <v>47.583333333333336</v>
      </c>
      <c r="E450" s="279">
        <v>45.866666666666674</v>
      </c>
      <c r="F450" s="279">
        <v>44.483333333333341</v>
      </c>
      <c r="G450" s="279">
        <v>42.76666666666668</v>
      </c>
      <c r="H450" s="279">
        <v>48.966666666666669</v>
      </c>
      <c r="I450" s="279">
        <v>50.683333333333323</v>
      </c>
      <c r="J450" s="279">
        <v>52.066666666666663</v>
      </c>
      <c r="K450" s="277">
        <v>49.3</v>
      </c>
      <c r="L450" s="277">
        <v>46.2</v>
      </c>
      <c r="M450" s="277">
        <v>5.4773399999999999</v>
      </c>
    </row>
    <row r="451" spans="1:13">
      <c r="A451" s="268">
        <v>441</v>
      </c>
      <c r="B451" s="277" t="s">
        <v>2609</v>
      </c>
      <c r="C451" s="277">
        <v>12246.75</v>
      </c>
      <c r="D451" s="279">
        <v>12332.416666666666</v>
      </c>
      <c r="E451" s="279">
        <v>12015.833333333332</v>
      </c>
      <c r="F451" s="279">
        <v>11784.916666666666</v>
      </c>
      <c r="G451" s="279">
        <v>11468.333333333332</v>
      </c>
      <c r="H451" s="279">
        <v>12563.333333333332</v>
      </c>
      <c r="I451" s="279">
        <v>12879.916666666664</v>
      </c>
      <c r="J451" s="279">
        <v>13110.833333333332</v>
      </c>
      <c r="K451" s="277">
        <v>12649</v>
      </c>
      <c r="L451" s="277">
        <v>12101.5</v>
      </c>
      <c r="M451" s="277">
        <v>1.04E-2</v>
      </c>
    </row>
    <row r="452" spans="1:13">
      <c r="A452" s="268">
        <v>442</v>
      </c>
      <c r="B452" s="277" t="s">
        <v>2614</v>
      </c>
      <c r="C452" s="277">
        <v>813.4</v>
      </c>
      <c r="D452" s="279">
        <v>796.81666666666661</v>
      </c>
      <c r="E452" s="279">
        <v>780.23333333333323</v>
      </c>
      <c r="F452" s="279">
        <v>747.06666666666661</v>
      </c>
      <c r="G452" s="279">
        <v>730.48333333333323</v>
      </c>
      <c r="H452" s="279">
        <v>829.98333333333323</v>
      </c>
      <c r="I452" s="279">
        <v>846.56666666666672</v>
      </c>
      <c r="J452" s="279">
        <v>879.73333333333323</v>
      </c>
      <c r="K452" s="277">
        <v>813.4</v>
      </c>
      <c r="L452" s="277">
        <v>763.65</v>
      </c>
      <c r="M452" s="277">
        <v>2.8469699999999998</v>
      </c>
    </row>
    <row r="453" spans="1:13">
      <c r="A453" s="268">
        <v>443</v>
      </c>
      <c r="B453" s="277" t="s">
        <v>3465</v>
      </c>
      <c r="C453" s="277">
        <v>537.5</v>
      </c>
      <c r="D453" s="279">
        <v>537.51666666666665</v>
      </c>
      <c r="E453" s="279">
        <v>530.5333333333333</v>
      </c>
      <c r="F453" s="279">
        <v>523.56666666666661</v>
      </c>
      <c r="G453" s="279">
        <v>516.58333333333326</v>
      </c>
      <c r="H453" s="279">
        <v>544.48333333333335</v>
      </c>
      <c r="I453" s="279">
        <v>551.4666666666667</v>
      </c>
      <c r="J453" s="279">
        <v>558.43333333333339</v>
      </c>
      <c r="K453" s="277">
        <v>544.5</v>
      </c>
      <c r="L453" s="277">
        <v>530.54999999999995</v>
      </c>
      <c r="M453" s="277">
        <v>59.220269999999999</v>
      </c>
    </row>
    <row r="454" spans="1:13">
      <c r="A454" s="268">
        <v>444</v>
      </c>
      <c r="B454" s="277" t="s">
        <v>182</v>
      </c>
      <c r="C454" s="277">
        <v>1020.65</v>
      </c>
      <c r="D454" s="279">
        <v>1018.15</v>
      </c>
      <c r="E454" s="279">
        <v>1008.5</v>
      </c>
      <c r="F454" s="279">
        <v>996.35</v>
      </c>
      <c r="G454" s="279">
        <v>986.7</v>
      </c>
      <c r="H454" s="279">
        <v>1030.3</v>
      </c>
      <c r="I454" s="279">
        <v>1039.9499999999998</v>
      </c>
      <c r="J454" s="279">
        <v>1052.0999999999999</v>
      </c>
      <c r="K454" s="277">
        <v>1027.8</v>
      </c>
      <c r="L454" s="277">
        <v>1006</v>
      </c>
      <c r="M454" s="277">
        <v>4.0212700000000003</v>
      </c>
    </row>
    <row r="455" spans="1:13">
      <c r="A455" s="268">
        <v>445</v>
      </c>
      <c r="B455" s="277" t="s">
        <v>543</v>
      </c>
      <c r="C455" s="277">
        <v>770.05</v>
      </c>
      <c r="D455" s="279">
        <v>772.68333333333339</v>
      </c>
      <c r="E455" s="279">
        <v>758.36666666666679</v>
      </c>
      <c r="F455" s="279">
        <v>746.68333333333339</v>
      </c>
      <c r="G455" s="279">
        <v>732.36666666666679</v>
      </c>
      <c r="H455" s="279">
        <v>784.36666666666679</v>
      </c>
      <c r="I455" s="279">
        <v>798.68333333333339</v>
      </c>
      <c r="J455" s="279">
        <v>810.36666666666679</v>
      </c>
      <c r="K455" s="277">
        <v>787</v>
      </c>
      <c r="L455" s="277">
        <v>761</v>
      </c>
      <c r="M455" s="277">
        <v>0.22287000000000001</v>
      </c>
    </row>
    <row r="456" spans="1:13">
      <c r="A456" s="268">
        <v>446</v>
      </c>
      <c r="B456" s="277" t="s">
        <v>183</v>
      </c>
      <c r="C456" s="277">
        <v>124.6</v>
      </c>
      <c r="D456" s="279">
        <v>126.98333333333333</v>
      </c>
      <c r="E456" s="279">
        <v>121.31666666666666</v>
      </c>
      <c r="F456" s="279">
        <v>118.03333333333333</v>
      </c>
      <c r="G456" s="279">
        <v>112.36666666666666</v>
      </c>
      <c r="H456" s="279">
        <v>130.26666666666665</v>
      </c>
      <c r="I456" s="279">
        <v>135.93333333333334</v>
      </c>
      <c r="J456" s="279">
        <v>139.21666666666667</v>
      </c>
      <c r="K456" s="277">
        <v>132.65</v>
      </c>
      <c r="L456" s="277">
        <v>123.7</v>
      </c>
      <c r="M456" s="277">
        <v>750.34601999999995</v>
      </c>
    </row>
    <row r="457" spans="1:13">
      <c r="A457" s="268">
        <v>447</v>
      </c>
      <c r="B457" s="277" t="s">
        <v>184</v>
      </c>
      <c r="C457" s="277">
        <v>44.5</v>
      </c>
      <c r="D457" s="279">
        <v>45.583333333333336</v>
      </c>
      <c r="E457" s="279">
        <v>43.016666666666673</v>
      </c>
      <c r="F457" s="279">
        <v>41.533333333333339</v>
      </c>
      <c r="G457" s="279">
        <v>38.966666666666676</v>
      </c>
      <c r="H457" s="279">
        <v>47.06666666666667</v>
      </c>
      <c r="I457" s="279">
        <v>49.633333333333333</v>
      </c>
      <c r="J457" s="279">
        <v>51.116666666666667</v>
      </c>
      <c r="K457" s="277">
        <v>48.15</v>
      </c>
      <c r="L457" s="277">
        <v>44.1</v>
      </c>
      <c r="M457" s="277">
        <v>88.150229999999993</v>
      </c>
    </row>
    <row r="458" spans="1:13">
      <c r="A458" s="268">
        <v>448</v>
      </c>
      <c r="B458" s="277" t="s">
        <v>185</v>
      </c>
      <c r="C458" s="277">
        <v>54.95</v>
      </c>
      <c r="D458" s="279">
        <v>55.550000000000004</v>
      </c>
      <c r="E458" s="279">
        <v>53.900000000000006</v>
      </c>
      <c r="F458" s="279">
        <v>52.85</v>
      </c>
      <c r="G458" s="279">
        <v>51.2</v>
      </c>
      <c r="H458" s="279">
        <v>56.600000000000009</v>
      </c>
      <c r="I458" s="279">
        <v>58.25</v>
      </c>
      <c r="J458" s="279">
        <v>59.300000000000011</v>
      </c>
      <c r="K458" s="277">
        <v>57.2</v>
      </c>
      <c r="L458" s="277">
        <v>54.5</v>
      </c>
      <c r="M458" s="277">
        <v>396.62265000000002</v>
      </c>
    </row>
    <row r="459" spans="1:13">
      <c r="A459" s="268">
        <v>449</v>
      </c>
      <c r="B459" s="277" t="s">
        <v>186</v>
      </c>
      <c r="C459" s="277">
        <v>418.5</v>
      </c>
      <c r="D459" s="279">
        <v>419.51666666666671</v>
      </c>
      <c r="E459" s="279">
        <v>408.08333333333343</v>
      </c>
      <c r="F459" s="279">
        <v>397.66666666666674</v>
      </c>
      <c r="G459" s="279">
        <v>386.23333333333346</v>
      </c>
      <c r="H459" s="279">
        <v>429.93333333333339</v>
      </c>
      <c r="I459" s="279">
        <v>441.36666666666667</v>
      </c>
      <c r="J459" s="279">
        <v>451.78333333333336</v>
      </c>
      <c r="K459" s="277">
        <v>430.95</v>
      </c>
      <c r="L459" s="277">
        <v>409.1</v>
      </c>
      <c r="M459" s="277">
        <v>477.42372</v>
      </c>
    </row>
    <row r="460" spans="1:13">
      <c r="A460" s="268">
        <v>450</v>
      </c>
      <c r="B460" s="277" t="s">
        <v>2625</v>
      </c>
      <c r="C460" s="277">
        <v>24.25</v>
      </c>
      <c r="D460" s="279">
        <v>24.3</v>
      </c>
      <c r="E460" s="279">
        <v>23.700000000000003</v>
      </c>
      <c r="F460" s="279">
        <v>23.150000000000002</v>
      </c>
      <c r="G460" s="279">
        <v>22.550000000000004</v>
      </c>
      <c r="H460" s="279">
        <v>24.85</v>
      </c>
      <c r="I460" s="279">
        <v>25.450000000000003</v>
      </c>
      <c r="J460" s="279">
        <v>26</v>
      </c>
      <c r="K460" s="277">
        <v>24.9</v>
      </c>
      <c r="L460" s="277">
        <v>23.75</v>
      </c>
      <c r="M460" s="277">
        <v>66.150840000000002</v>
      </c>
    </row>
    <row r="461" spans="1:13">
      <c r="A461" s="268">
        <v>451</v>
      </c>
      <c r="B461" s="277" t="s">
        <v>537</v>
      </c>
      <c r="C461" s="277">
        <v>763.5</v>
      </c>
      <c r="D461" s="279">
        <v>779.13333333333333</v>
      </c>
      <c r="E461" s="279">
        <v>744.26666666666665</v>
      </c>
      <c r="F461" s="279">
        <v>725.0333333333333</v>
      </c>
      <c r="G461" s="279">
        <v>690.16666666666663</v>
      </c>
      <c r="H461" s="279">
        <v>798.36666666666667</v>
      </c>
      <c r="I461" s="279">
        <v>833.23333333333323</v>
      </c>
      <c r="J461" s="279">
        <v>852.4666666666667</v>
      </c>
      <c r="K461" s="277">
        <v>814</v>
      </c>
      <c r="L461" s="277">
        <v>759.9</v>
      </c>
      <c r="M461" s="277">
        <v>0.50863000000000003</v>
      </c>
    </row>
    <row r="462" spans="1:13">
      <c r="A462" s="268">
        <v>452</v>
      </c>
      <c r="B462" s="277" t="s">
        <v>538</v>
      </c>
      <c r="C462" s="277">
        <v>343.15</v>
      </c>
      <c r="D462" s="279">
        <v>349.3</v>
      </c>
      <c r="E462" s="279">
        <v>334.85</v>
      </c>
      <c r="F462" s="279">
        <v>326.55</v>
      </c>
      <c r="G462" s="279">
        <v>312.10000000000002</v>
      </c>
      <c r="H462" s="279">
        <v>357.6</v>
      </c>
      <c r="I462" s="279">
        <v>372.04999999999995</v>
      </c>
      <c r="J462" s="279">
        <v>380.35</v>
      </c>
      <c r="K462" s="277">
        <v>363.75</v>
      </c>
      <c r="L462" s="277">
        <v>341</v>
      </c>
      <c r="M462" s="277">
        <v>1.0886199999999999</v>
      </c>
    </row>
    <row r="463" spans="1:13">
      <c r="A463" s="268">
        <v>453</v>
      </c>
      <c r="B463" s="277" t="s">
        <v>187</v>
      </c>
      <c r="C463" s="277">
        <v>2242.15</v>
      </c>
      <c r="D463" s="279">
        <v>2252.1833333333338</v>
      </c>
      <c r="E463" s="279">
        <v>2223.0666666666675</v>
      </c>
      <c r="F463" s="279">
        <v>2203.9833333333336</v>
      </c>
      <c r="G463" s="279">
        <v>2174.8666666666672</v>
      </c>
      <c r="H463" s="279">
        <v>2271.2666666666678</v>
      </c>
      <c r="I463" s="279">
        <v>2300.3833333333337</v>
      </c>
      <c r="J463" s="279">
        <v>2319.4666666666681</v>
      </c>
      <c r="K463" s="277">
        <v>2281.3000000000002</v>
      </c>
      <c r="L463" s="277">
        <v>2233.1</v>
      </c>
      <c r="M463" s="277">
        <v>22.704049999999999</v>
      </c>
    </row>
    <row r="464" spans="1:13">
      <c r="A464" s="268">
        <v>454</v>
      </c>
      <c r="B464" s="277" t="s">
        <v>544</v>
      </c>
      <c r="C464" s="277">
        <v>2118.1999999999998</v>
      </c>
      <c r="D464" s="279">
        <v>2142.7333333333331</v>
      </c>
      <c r="E464" s="279">
        <v>2060.4666666666662</v>
      </c>
      <c r="F464" s="279">
        <v>2002.7333333333331</v>
      </c>
      <c r="G464" s="279">
        <v>1920.4666666666662</v>
      </c>
      <c r="H464" s="279">
        <v>2200.4666666666662</v>
      </c>
      <c r="I464" s="279">
        <v>2282.7333333333336</v>
      </c>
      <c r="J464" s="279">
        <v>2340.4666666666662</v>
      </c>
      <c r="K464" s="277">
        <v>2225</v>
      </c>
      <c r="L464" s="277">
        <v>2085</v>
      </c>
      <c r="M464" s="277">
        <v>0.27068999999999999</v>
      </c>
    </row>
    <row r="465" spans="1:13">
      <c r="A465" s="268">
        <v>455</v>
      </c>
      <c r="B465" s="277" t="s">
        <v>188</v>
      </c>
      <c r="C465" s="277">
        <v>695.9</v>
      </c>
      <c r="D465" s="279">
        <v>699.63333333333333</v>
      </c>
      <c r="E465" s="279">
        <v>688.26666666666665</v>
      </c>
      <c r="F465" s="279">
        <v>680.63333333333333</v>
      </c>
      <c r="G465" s="279">
        <v>669.26666666666665</v>
      </c>
      <c r="H465" s="279">
        <v>707.26666666666665</v>
      </c>
      <c r="I465" s="279">
        <v>718.63333333333321</v>
      </c>
      <c r="J465" s="279">
        <v>726.26666666666665</v>
      </c>
      <c r="K465" s="277">
        <v>711</v>
      </c>
      <c r="L465" s="277">
        <v>692</v>
      </c>
      <c r="M465" s="277">
        <v>64.766000000000005</v>
      </c>
    </row>
    <row r="466" spans="1:13">
      <c r="A466" s="268">
        <v>456</v>
      </c>
      <c r="B466" s="277" t="s">
        <v>546</v>
      </c>
      <c r="C466" s="277">
        <v>749.1</v>
      </c>
      <c r="D466" s="279">
        <v>754.21666666666658</v>
      </c>
      <c r="E466" s="279">
        <v>736.93333333333317</v>
      </c>
      <c r="F466" s="279">
        <v>724.76666666666654</v>
      </c>
      <c r="G466" s="279">
        <v>707.48333333333312</v>
      </c>
      <c r="H466" s="279">
        <v>766.38333333333321</v>
      </c>
      <c r="I466" s="279">
        <v>783.66666666666674</v>
      </c>
      <c r="J466" s="279">
        <v>795.83333333333326</v>
      </c>
      <c r="K466" s="277">
        <v>771.5</v>
      </c>
      <c r="L466" s="277">
        <v>742.05</v>
      </c>
      <c r="M466" s="277">
        <v>1.0482100000000001</v>
      </c>
    </row>
    <row r="467" spans="1:13">
      <c r="A467" s="268">
        <v>457</v>
      </c>
      <c r="B467" s="277" t="s">
        <v>547</v>
      </c>
      <c r="C467" s="277">
        <v>704.95</v>
      </c>
      <c r="D467" s="279">
        <v>707.2166666666667</v>
      </c>
      <c r="E467" s="279">
        <v>696.73333333333335</v>
      </c>
      <c r="F467" s="279">
        <v>688.51666666666665</v>
      </c>
      <c r="G467" s="279">
        <v>678.0333333333333</v>
      </c>
      <c r="H467" s="279">
        <v>715.43333333333339</v>
      </c>
      <c r="I467" s="279">
        <v>725.91666666666674</v>
      </c>
      <c r="J467" s="279">
        <v>734.13333333333344</v>
      </c>
      <c r="K467" s="277">
        <v>717.7</v>
      </c>
      <c r="L467" s="277">
        <v>699</v>
      </c>
      <c r="M467" s="277">
        <v>1.4097500000000001</v>
      </c>
    </row>
    <row r="468" spans="1:13">
      <c r="A468" s="268">
        <v>458</v>
      </c>
      <c r="B468" s="277" t="s">
        <v>552</v>
      </c>
      <c r="C468" s="277">
        <v>590.1</v>
      </c>
      <c r="D468" s="279">
        <v>595</v>
      </c>
      <c r="E468" s="279">
        <v>580.1</v>
      </c>
      <c r="F468" s="279">
        <v>570.1</v>
      </c>
      <c r="G468" s="279">
        <v>555.20000000000005</v>
      </c>
      <c r="H468" s="279">
        <v>605</v>
      </c>
      <c r="I468" s="279">
        <v>619.90000000000009</v>
      </c>
      <c r="J468" s="279">
        <v>629.9</v>
      </c>
      <c r="K468" s="277">
        <v>609.9</v>
      </c>
      <c r="L468" s="277">
        <v>585</v>
      </c>
      <c r="M468" s="277">
        <v>1.52081</v>
      </c>
    </row>
    <row r="469" spans="1:13">
      <c r="A469" s="268">
        <v>459</v>
      </c>
      <c r="B469" s="277" t="s">
        <v>548</v>
      </c>
      <c r="C469" s="277">
        <v>38.4</v>
      </c>
      <c r="D469" s="279">
        <v>38.883333333333333</v>
      </c>
      <c r="E469" s="279">
        <v>37.516666666666666</v>
      </c>
      <c r="F469" s="279">
        <v>36.633333333333333</v>
      </c>
      <c r="G469" s="279">
        <v>35.266666666666666</v>
      </c>
      <c r="H469" s="279">
        <v>39.766666666666666</v>
      </c>
      <c r="I469" s="279">
        <v>41.133333333333326</v>
      </c>
      <c r="J469" s="279">
        <v>42.016666666666666</v>
      </c>
      <c r="K469" s="277">
        <v>40.25</v>
      </c>
      <c r="L469" s="277">
        <v>38</v>
      </c>
      <c r="M469" s="277">
        <v>2.76918</v>
      </c>
    </row>
    <row r="470" spans="1:13">
      <c r="A470" s="268">
        <v>460</v>
      </c>
      <c r="B470" s="277" t="s">
        <v>549</v>
      </c>
      <c r="C470" s="277">
        <v>956.15</v>
      </c>
      <c r="D470" s="279">
        <v>970.38333333333333</v>
      </c>
      <c r="E470" s="279">
        <v>940.76666666666665</v>
      </c>
      <c r="F470" s="279">
        <v>925.38333333333333</v>
      </c>
      <c r="G470" s="279">
        <v>895.76666666666665</v>
      </c>
      <c r="H470" s="279">
        <v>985.76666666666665</v>
      </c>
      <c r="I470" s="279">
        <v>1015.3833333333332</v>
      </c>
      <c r="J470" s="279">
        <v>1030.7666666666667</v>
      </c>
      <c r="K470" s="277">
        <v>1000</v>
      </c>
      <c r="L470" s="277">
        <v>955</v>
      </c>
      <c r="M470" s="277">
        <v>0.45601000000000003</v>
      </c>
    </row>
    <row r="471" spans="1:13">
      <c r="A471" s="268">
        <v>461</v>
      </c>
      <c r="B471" s="277" t="s">
        <v>189</v>
      </c>
      <c r="C471" s="277">
        <v>1104.1500000000001</v>
      </c>
      <c r="D471" s="279">
        <v>1104.3999999999999</v>
      </c>
      <c r="E471" s="279">
        <v>1089.7999999999997</v>
      </c>
      <c r="F471" s="279">
        <v>1075.4499999999998</v>
      </c>
      <c r="G471" s="279">
        <v>1060.8499999999997</v>
      </c>
      <c r="H471" s="279">
        <v>1118.7499999999998</v>
      </c>
      <c r="I471" s="279">
        <v>1133.3499999999997</v>
      </c>
      <c r="J471" s="279">
        <v>1147.6999999999998</v>
      </c>
      <c r="K471" s="277">
        <v>1119</v>
      </c>
      <c r="L471" s="277">
        <v>1090.05</v>
      </c>
      <c r="M471" s="277">
        <v>41.492260000000002</v>
      </c>
    </row>
    <row r="472" spans="1:13">
      <c r="A472" s="268">
        <v>462</v>
      </c>
      <c r="B472" s="277" t="s">
        <v>190</v>
      </c>
      <c r="C472" s="277">
        <v>2838.95</v>
      </c>
      <c r="D472" s="279">
        <v>2838.4833333333336</v>
      </c>
      <c r="E472" s="279">
        <v>2790.4666666666672</v>
      </c>
      <c r="F472" s="279">
        <v>2741.9833333333336</v>
      </c>
      <c r="G472" s="279">
        <v>2693.9666666666672</v>
      </c>
      <c r="H472" s="279">
        <v>2886.9666666666672</v>
      </c>
      <c r="I472" s="279">
        <v>2934.9833333333336</v>
      </c>
      <c r="J472" s="279">
        <v>2983.4666666666672</v>
      </c>
      <c r="K472" s="277">
        <v>2886.5</v>
      </c>
      <c r="L472" s="277">
        <v>2790</v>
      </c>
      <c r="M472" s="277">
        <v>8.3509700000000002</v>
      </c>
    </row>
    <row r="473" spans="1:13">
      <c r="A473" s="268">
        <v>463</v>
      </c>
      <c r="B473" s="277" t="s">
        <v>191</v>
      </c>
      <c r="C473" s="277">
        <v>342.85</v>
      </c>
      <c r="D473" s="279">
        <v>343.01666666666665</v>
      </c>
      <c r="E473" s="279">
        <v>340.58333333333331</v>
      </c>
      <c r="F473" s="279">
        <v>338.31666666666666</v>
      </c>
      <c r="G473" s="279">
        <v>335.88333333333333</v>
      </c>
      <c r="H473" s="279">
        <v>345.2833333333333</v>
      </c>
      <c r="I473" s="279">
        <v>347.7166666666667</v>
      </c>
      <c r="J473" s="279">
        <v>349.98333333333329</v>
      </c>
      <c r="K473" s="277">
        <v>345.45</v>
      </c>
      <c r="L473" s="277">
        <v>340.75</v>
      </c>
      <c r="M473" s="277">
        <v>9.9488599999999998</v>
      </c>
    </row>
    <row r="474" spans="1:13">
      <c r="A474" s="268">
        <v>464</v>
      </c>
      <c r="B474" s="277" t="s">
        <v>550</v>
      </c>
      <c r="C474" s="277">
        <v>566.04999999999995</v>
      </c>
      <c r="D474" s="279">
        <v>569.7833333333333</v>
      </c>
      <c r="E474" s="279">
        <v>551.56666666666661</v>
      </c>
      <c r="F474" s="279">
        <v>537.08333333333326</v>
      </c>
      <c r="G474" s="279">
        <v>518.86666666666656</v>
      </c>
      <c r="H474" s="279">
        <v>584.26666666666665</v>
      </c>
      <c r="I474" s="279">
        <v>602.48333333333335</v>
      </c>
      <c r="J474" s="279">
        <v>616.9666666666667</v>
      </c>
      <c r="K474" s="277">
        <v>588</v>
      </c>
      <c r="L474" s="277">
        <v>555.29999999999995</v>
      </c>
      <c r="M474" s="277">
        <v>3.4986600000000001</v>
      </c>
    </row>
    <row r="475" spans="1:13">
      <c r="A475" s="268">
        <v>465</v>
      </c>
      <c r="B475" s="277" t="s">
        <v>551</v>
      </c>
      <c r="C475" s="277">
        <v>6.7</v>
      </c>
      <c r="D475" s="279">
        <v>6.7</v>
      </c>
      <c r="E475" s="279">
        <v>6.5500000000000007</v>
      </c>
      <c r="F475" s="279">
        <v>6.4</v>
      </c>
      <c r="G475" s="279">
        <v>6.2500000000000009</v>
      </c>
      <c r="H475" s="279">
        <v>6.8500000000000005</v>
      </c>
      <c r="I475" s="279">
        <v>7.0000000000000009</v>
      </c>
      <c r="J475" s="279">
        <v>7.15</v>
      </c>
      <c r="K475" s="277">
        <v>6.85</v>
      </c>
      <c r="L475" s="277">
        <v>6.55</v>
      </c>
      <c r="M475" s="277">
        <v>107.95648</v>
      </c>
    </row>
    <row r="476" spans="1:13">
      <c r="A476" s="268">
        <v>466</v>
      </c>
      <c r="B476" s="245" t="s">
        <v>539</v>
      </c>
      <c r="C476" s="277">
        <v>5384.25</v>
      </c>
      <c r="D476" s="279">
        <v>5400.9333333333334</v>
      </c>
      <c r="E476" s="279">
        <v>5334.5666666666666</v>
      </c>
      <c r="F476" s="279">
        <v>5284.8833333333332</v>
      </c>
      <c r="G476" s="279">
        <v>5218.5166666666664</v>
      </c>
      <c r="H476" s="279">
        <v>5450.6166666666668</v>
      </c>
      <c r="I476" s="279">
        <v>5516.9833333333336</v>
      </c>
      <c r="J476" s="279">
        <v>5566.666666666667</v>
      </c>
      <c r="K476" s="277">
        <v>5467.3</v>
      </c>
      <c r="L476" s="277">
        <v>5351.25</v>
      </c>
      <c r="M476" s="277">
        <v>3.3980000000000003E-2</v>
      </c>
    </row>
    <row r="477" spans="1:13">
      <c r="A477" s="268">
        <v>467</v>
      </c>
      <c r="B477" s="245" t="s">
        <v>541</v>
      </c>
      <c r="C477" s="277">
        <v>33.049999999999997</v>
      </c>
      <c r="D477" s="279">
        <v>33.316666666666663</v>
      </c>
      <c r="E477" s="279">
        <v>32.483333333333327</v>
      </c>
      <c r="F477" s="279">
        <v>31.916666666666664</v>
      </c>
      <c r="G477" s="279">
        <v>31.083333333333329</v>
      </c>
      <c r="H477" s="279">
        <v>33.883333333333326</v>
      </c>
      <c r="I477" s="279">
        <v>34.716666666666669</v>
      </c>
      <c r="J477" s="279">
        <v>35.283333333333324</v>
      </c>
      <c r="K477" s="277">
        <v>34.15</v>
      </c>
      <c r="L477" s="277">
        <v>32.75</v>
      </c>
      <c r="M477" s="277">
        <v>44.093139999999998</v>
      </c>
    </row>
    <row r="478" spans="1:13">
      <c r="A478" s="268">
        <v>468</v>
      </c>
      <c r="B478" s="245" t="s">
        <v>192</v>
      </c>
      <c r="C478" s="277">
        <v>418.1</v>
      </c>
      <c r="D478" s="279">
        <v>422.7</v>
      </c>
      <c r="E478" s="279">
        <v>411</v>
      </c>
      <c r="F478" s="279">
        <v>403.90000000000003</v>
      </c>
      <c r="G478" s="279">
        <v>392.20000000000005</v>
      </c>
      <c r="H478" s="279">
        <v>429.79999999999995</v>
      </c>
      <c r="I478" s="279">
        <v>441.49999999999989</v>
      </c>
      <c r="J478" s="279">
        <v>448.59999999999991</v>
      </c>
      <c r="K478" s="277">
        <v>434.4</v>
      </c>
      <c r="L478" s="277">
        <v>415.6</v>
      </c>
      <c r="M478" s="277">
        <v>26.732559999999999</v>
      </c>
    </row>
    <row r="479" spans="1:13">
      <c r="A479" s="268">
        <v>469</v>
      </c>
      <c r="B479" s="245" t="s">
        <v>540</v>
      </c>
      <c r="C479" s="277">
        <v>209</v>
      </c>
      <c r="D479" s="279">
        <v>211.91666666666666</v>
      </c>
      <c r="E479" s="279">
        <v>205.0333333333333</v>
      </c>
      <c r="F479" s="279">
        <v>201.06666666666663</v>
      </c>
      <c r="G479" s="279">
        <v>194.18333333333328</v>
      </c>
      <c r="H479" s="279">
        <v>215.88333333333333</v>
      </c>
      <c r="I479" s="279">
        <v>222.76666666666671</v>
      </c>
      <c r="J479" s="279">
        <v>226.73333333333335</v>
      </c>
      <c r="K479" s="277">
        <v>218.8</v>
      </c>
      <c r="L479" s="277">
        <v>207.95</v>
      </c>
      <c r="M479" s="277">
        <v>0.61992999999999998</v>
      </c>
    </row>
    <row r="480" spans="1:13">
      <c r="A480" s="268">
        <v>470</v>
      </c>
      <c r="B480" s="245" t="s">
        <v>193</v>
      </c>
      <c r="C480" s="277">
        <v>963.6</v>
      </c>
      <c r="D480" s="279">
        <v>974.5</v>
      </c>
      <c r="E480" s="279">
        <v>945.1</v>
      </c>
      <c r="F480" s="279">
        <v>926.6</v>
      </c>
      <c r="G480" s="279">
        <v>897.2</v>
      </c>
      <c r="H480" s="279">
        <v>993</v>
      </c>
      <c r="I480" s="279">
        <v>1022.4000000000001</v>
      </c>
      <c r="J480" s="279">
        <v>1040.9000000000001</v>
      </c>
      <c r="K480" s="277">
        <v>1003.9</v>
      </c>
      <c r="L480" s="277">
        <v>956</v>
      </c>
      <c r="M480" s="277">
        <v>10.59943</v>
      </c>
    </row>
    <row r="481" spans="1:13">
      <c r="A481" s="268">
        <v>471</v>
      </c>
      <c r="B481" s="245" t="s">
        <v>553</v>
      </c>
      <c r="C481" s="277">
        <v>13.65</v>
      </c>
      <c r="D481" s="279">
        <v>13.700000000000001</v>
      </c>
      <c r="E481" s="279">
        <v>13.500000000000002</v>
      </c>
      <c r="F481" s="279">
        <v>13.350000000000001</v>
      </c>
      <c r="G481" s="279">
        <v>13.150000000000002</v>
      </c>
      <c r="H481" s="279">
        <v>13.850000000000001</v>
      </c>
      <c r="I481" s="279">
        <v>14.05</v>
      </c>
      <c r="J481" s="279">
        <v>14.200000000000001</v>
      </c>
      <c r="K481" s="277">
        <v>13.9</v>
      </c>
      <c r="L481" s="277">
        <v>13.55</v>
      </c>
      <c r="M481" s="277">
        <v>12.483169999999999</v>
      </c>
    </row>
    <row r="482" spans="1:13">
      <c r="A482" s="268">
        <v>472</v>
      </c>
      <c r="B482" s="245" t="s">
        <v>554</v>
      </c>
      <c r="C482" s="277">
        <v>325.95</v>
      </c>
      <c r="D482" s="279">
        <v>327.31666666666666</v>
      </c>
      <c r="E482" s="279">
        <v>318.63333333333333</v>
      </c>
      <c r="F482" s="277">
        <v>311.31666666666666</v>
      </c>
      <c r="G482" s="279">
        <v>302.63333333333333</v>
      </c>
      <c r="H482" s="279">
        <v>334.63333333333333</v>
      </c>
      <c r="I482" s="277">
        <v>343.31666666666661</v>
      </c>
      <c r="J482" s="279">
        <v>350.63333333333333</v>
      </c>
      <c r="K482" s="279">
        <v>336</v>
      </c>
      <c r="L482" s="277">
        <v>320</v>
      </c>
      <c r="M482" s="279">
        <v>1.6867300000000001</v>
      </c>
    </row>
    <row r="483" spans="1:13">
      <c r="A483" s="268">
        <v>473</v>
      </c>
      <c r="B483" s="245" t="s">
        <v>194</v>
      </c>
      <c r="C483" s="277">
        <v>237.7</v>
      </c>
      <c r="D483" s="279">
        <v>239.61666666666667</v>
      </c>
      <c r="E483" s="279">
        <v>232.48333333333335</v>
      </c>
      <c r="F483" s="277">
        <v>227.26666666666668</v>
      </c>
      <c r="G483" s="279">
        <v>220.13333333333335</v>
      </c>
      <c r="H483" s="279">
        <v>244.83333333333334</v>
      </c>
      <c r="I483" s="277">
        <v>251.96666666666667</v>
      </c>
      <c r="J483" s="279">
        <v>257.18333333333334</v>
      </c>
      <c r="K483" s="279">
        <v>246.75</v>
      </c>
      <c r="L483" s="277">
        <v>234.4</v>
      </c>
      <c r="M483" s="279">
        <v>43.512529999999998</v>
      </c>
    </row>
    <row r="484" spans="1:13">
      <c r="A484" s="268">
        <v>474</v>
      </c>
      <c r="B484" s="245" t="s">
        <v>3099</v>
      </c>
      <c r="C484" s="245">
        <v>34.6</v>
      </c>
      <c r="D484" s="289">
        <v>34.81666666666667</v>
      </c>
      <c r="E484" s="289">
        <v>34.033333333333339</v>
      </c>
      <c r="F484" s="289">
        <v>33.466666666666669</v>
      </c>
      <c r="G484" s="289">
        <v>32.683333333333337</v>
      </c>
      <c r="H484" s="289">
        <v>35.38333333333334</v>
      </c>
      <c r="I484" s="289">
        <v>36.166666666666671</v>
      </c>
      <c r="J484" s="289">
        <v>36.733333333333341</v>
      </c>
      <c r="K484" s="289">
        <v>35.6</v>
      </c>
      <c r="L484" s="289">
        <v>34.25</v>
      </c>
      <c r="M484" s="289">
        <v>12.986520000000001</v>
      </c>
    </row>
    <row r="485" spans="1:13">
      <c r="A485" s="268">
        <v>475</v>
      </c>
      <c r="B485" s="245" t="s">
        <v>195</v>
      </c>
      <c r="C485" s="245">
        <v>4010.1</v>
      </c>
      <c r="D485" s="289">
        <v>4022.1166666666668</v>
      </c>
      <c r="E485" s="289">
        <v>3953.3333333333335</v>
      </c>
      <c r="F485" s="289">
        <v>3896.5666666666666</v>
      </c>
      <c r="G485" s="289">
        <v>3827.7833333333333</v>
      </c>
      <c r="H485" s="289">
        <v>4078.8833333333337</v>
      </c>
      <c r="I485" s="289">
        <v>4147.6666666666661</v>
      </c>
      <c r="J485" s="289">
        <v>4204.4333333333343</v>
      </c>
      <c r="K485" s="289">
        <v>4090.9</v>
      </c>
      <c r="L485" s="289">
        <v>3965.35</v>
      </c>
      <c r="M485" s="289">
        <v>6.61653</v>
      </c>
    </row>
    <row r="486" spans="1:13">
      <c r="A486" s="268">
        <v>476</v>
      </c>
      <c r="B486" s="245" t="s">
        <v>196</v>
      </c>
      <c r="C486" s="289">
        <v>29.5</v>
      </c>
      <c r="D486" s="289">
        <v>29.733333333333334</v>
      </c>
      <c r="E486" s="289">
        <v>29.06666666666667</v>
      </c>
      <c r="F486" s="289">
        <v>28.633333333333336</v>
      </c>
      <c r="G486" s="289">
        <v>27.966666666666672</v>
      </c>
      <c r="H486" s="289">
        <v>30.166666666666668</v>
      </c>
      <c r="I486" s="289">
        <v>30.833333333333332</v>
      </c>
      <c r="J486" s="289">
        <v>31.266666666666666</v>
      </c>
      <c r="K486" s="289">
        <v>30.4</v>
      </c>
      <c r="L486" s="289">
        <v>29.3</v>
      </c>
      <c r="M486" s="289">
        <v>33.427979999999998</v>
      </c>
    </row>
    <row r="487" spans="1:13">
      <c r="A487" s="268">
        <v>477</v>
      </c>
      <c r="B487" s="245" t="s">
        <v>197</v>
      </c>
      <c r="C487" s="289">
        <v>485.65</v>
      </c>
      <c r="D487" s="289">
        <v>487.8</v>
      </c>
      <c r="E487" s="289">
        <v>478.70000000000005</v>
      </c>
      <c r="F487" s="289">
        <v>471.75000000000006</v>
      </c>
      <c r="G487" s="289">
        <v>462.65000000000009</v>
      </c>
      <c r="H487" s="289">
        <v>494.75</v>
      </c>
      <c r="I487" s="289">
        <v>503.85</v>
      </c>
      <c r="J487" s="289">
        <v>510.79999999999995</v>
      </c>
      <c r="K487" s="289">
        <v>496.9</v>
      </c>
      <c r="L487" s="289">
        <v>480.85</v>
      </c>
      <c r="M487" s="289">
        <v>24.31513</v>
      </c>
    </row>
    <row r="488" spans="1:13">
      <c r="A488" s="268">
        <v>478</v>
      </c>
      <c r="B488" s="245" t="s">
        <v>560</v>
      </c>
      <c r="C488" s="289">
        <v>1697.35</v>
      </c>
      <c r="D488" s="289">
        <v>1746.7833333333335</v>
      </c>
      <c r="E488" s="289">
        <v>1643.5666666666671</v>
      </c>
      <c r="F488" s="289">
        <v>1589.7833333333335</v>
      </c>
      <c r="G488" s="289">
        <v>1486.5666666666671</v>
      </c>
      <c r="H488" s="289">
        <v>1800.5666666666671</v>
      </c>
      <c r="I488" s="289">
        <v>1903.7833333333338</v>
      </c>
      <c r="J488" s="289">
        <v>1957.5666666666671</v>
      </c>
      <c r="K488" s="289">
        <v>1850</v>
      </c>
      <c r="L488" s="289">
        <v>1693</v>
      </c>
      <c r="M488" s="289">
        <v>0.22031999999999999</v>
      </c>
    </row>
    <row r="489" spans="1:13">
      <c r="A489" s="268">
        <v>479</v>
      </c>
      <c r="B489" s="245" t="s">
        <v>561</v>
      </c>
      <c r="C489" s="289">
        <v>29.95</v>
      </c>
      <c r="D489" s="289">
        <v>30.183333333333334</v>
      </c>
      <c r="E489" s="289">
        <v>29.566666666666666</v>
      </c>
      <c r="F489" s="289">
        <v>29.183333333333334</v>
      </c>
      <c r="G489" s="289">
        <v>28.566666666666666</v>
      </c>
      <c r="H489" s="289">
        <v>30.566666666666666</v>
      </c>
      <c r="I489" s="289">
        <v>31.183333333333334</v>
      </c>
      <c r="J489" s="289">
        <v>31.566666666666666</v>
      </c>
      <c r="K489" s="289">
        <v>30.8</v>
      </c>
      <c r="L489" s="289">
        <v>29.8</v>
      </c>
      <c r="M489" s="289">
        <v>9.8244000000000007</v>
      </c>
    </row>
    <row r="490" spans="1:13">
      <c r="A490" s="268">
        <v>480</v>
      </c>
      <c r="B490" s="245" t="s">
        <v>285</v>
      </c>
      <c r="C490" s="289">
        <v>210.75</v>
      </c>
      <c r="D490" s="289">
        <v>215.58333333333334</v>
      </c>
      <c r="E490" s="289">
        <v>199.26666666666668</v>
      </c>
      <c r="F490" s="289">
        <v>187.78333333333333</v>
      </c>
      <c r="G490" s="289">
        <v>171.46666666666667</v>
      </c>
      <c r="H490" s="289">
        <v>227.06666666666669</v>
      </c>
      <c r="I490" s="289">
        <v>243.38333333333335</v>
      </c>
      <c r="J490" s="289">
        <v>254.8666666666667</v>
      </c>
      <c r="K490" s="289">
        <v>231.9</v>
      </c>
      <c r="L490" s="289">
        <v>204.1</v>
      </c>
      <c r="M490" s="289">
        <v>5.44123</v>
      </c>
    </row>
    <row r="491" spans="1:13">
      <c r="A491" s="268">
        <v>481</v>
      </c>
      <c r="B491" s="245" t="s">
        <v>563</v>
      </c>
      <c r="C491" s="289">
        <v>765.5</v>
      </c>
      <c r="D491" s="289">
        <v>771.81666666666661</v>
      </c>
      <c r="E491" s="289">
        <v>753.68333333333317</v>
      </c>
      <c r="F491" s="289">
        <v>741.86666666666656</v>
      </c>
      <c r="G491" s="289">
        <v>723.73333333333312</v>
      </c>
      <c r="H491" s="289">
        <v>783.63333333333321</v>
      </c>
      <c r="I491" s="289">
        <v>801.76666666666665</v>
      </c>
      <c r="J491" s="289">
        <v>813.58333333333326</v>
      </c>
      <c r="K491" s="289">
        <v>789.95</v>
      </c>
      <c r="L491" s="289">
        <v>760</v>
      </c>
      <c r="M491" s="289">
        <v>1.49746</v>
      </c>
    </row>
    <row r="492" spans="1:13">
      <c r="A492" s="268">
        <v>482</v>
      </c>
      <c r="B492" s="245" t="s">
        <v>564</v>
      </c>
      <c r="C492" s="289">
        <v>1352.5</v>
      </c>
      <c r="D492" s="289">
        <v>1367.1333333333332</v>
      </c>
      <c r="E492" s="289">
        <v>1285.8666666666663</v>
      </c>
      <c r="F492" s="289">
        <v>1219.2333333333331</v>
      </c>
      <c r="G492" s="289">
        <v>1137.9666666666662</v>
      </c>
      <c r="H492" s="289">
        <v>1433.7666666666664</v>
      </c>
      <c r="I492" s="289">
        <v>1515.0333333333333</v>
      </c>
      <c r="J492" s="289">
        <v>1581.6666666666665</v>
      </c>
      <c r="K492" s="289">
        <v>1448.4</v>
      </c>
      <c r="L492" s="289">
        <v>1300.5</v>
      </c>
      <c r="M492" s="289">
        <v>14.43632</v>
      </c>
    </row>
    <row r="493" spans="1:13">
      <c r="A493" s="268">
        <v>483</v>
      </c>
      <c r="B493" s="245" t="s">
        <v>2781</v>
      </c>
      <c r="C493" s="289">
        <v>924.45</v>
      </c>
      <c r="D493" s="289">
        <v>929.65</v>
      </c>
      <c r="E493" s="289">
        <v>907.3</v>
      </c>
      <c r="F493" s="289">
        <v>890.15</v>
      </c>
      <c r="G493" s="289">
        <v>867.8</v>
      </c>
      <c r="H493" s="289">
        <v>946.8</v>
      </c>
      <c r="I493" s="289">
        <v>969.15000000000009</v>
      </c>
      <c r="J493" s="289">
        <v>986.3</v>
      </c>
      <c r="K493" s="289">
        <v>952</v>
      </c>
      <c r="L493" s="289">
        <v>912.5</v>
      </c>
      <c r="M493" s="289">
        <v>3.3730000000000003E-2</v>
      </c>
    </row>
    <row r="494" spans="1:13">
      <c r="A494" s="268">
        <v>484</v>
      </c>
      <c r="B494" s="245" t="s">
        <v>284</v>
      </c>
      <c r="C494" s="289">
        <v>159.85</v>
      </c>
      <c r="D494" s="289">
        <v>160.61666666666667</v>
      </c>
      <c r="E494" s="289">
        <v>158.83333333333334</v>
      </c>
      <c r="F494" s="289">
        <v>157.81666666666666</v>
      </c>
      <c r="G494" s="289">
        <v>156.03333333333333</v>
      </c>
      <c r="H494" s="289">
        <v>161.63333333333335</v>
      </c>
      <c r="I494" s="289">
        <v>163.41666666666666</v>
      </c>
      <c r="J494" s="289">
        <v>164.43333333333337</v>
      </c>
      <c r="K494" s="289">
        <v>162.4</v>
      </c>
      <c r="L494" s="289">
        <v>159.6</v>
      </c>
      <c r="M494" s="289">
        <v>9.7025900000000007</v>
      </c>
    </row>
    <row r="495" spans="1:13">
      <c r="A495" s="268">
        <v>485</v>
      </c>
      <c r="B495" s="245" t="s">
        <v>565</v>
      </c>
      <c r="C495" s="289">
        <v>996.9</v>
      </c>
      <c r="D495" s="289">
        <v>1000.8000000000001</v>
      </c>
      <c r="E495" s="289">
        <v>974.10000000000014</v>
      </c>
      <c r="F495" s="289">
        <v>951.30000000000007</v>
      </c>
      <c r="G495" s="289">
        <v>924.60000000000014</v>
      </c>
      <c r="H495" s="289">
        <v>1023.6000000000001</v>
      </c>
      <c r="I495" s="289">
        <v>1050.3000000000002</v>
      </c>
      <c r="J495" s="289">
        <v>1073.1000000000001</v>
      </c>
      <c r="K495" s="289">
        <v>1027.5</v>
      </c>
      <c r="L495" s="289">
        <v>978</v>
      </c>
      <c r="M495" s="289">
        <v>5.0389299999999997</v>
      </c>
    </row>
    <row r="496" spans="1:13">
      <c r="A496" s="268">
        <v>486</v>
      </c>
      <c r="B496" s="245" t="s">
        <v>556</v>
      </c>
      <c r="C496" s="289">
        <v>265.64999999999998</v>
      </c>
      <c r="D496" s="289">
        <v>267.91666666666663</v>
      </c>
      <c r="E496" s="289">
        <v>260.38333333333327</v>
      </c>
      <c r="F496" s="289">
        <v>255.11666666666662</v>
      </c>
      <c r="G496" s="289">
        <v>247.58333333333326</v>
      </c>
      <c r="H496" s="289">
        <v>273.18333333333328</v>
      </c>
      <c r="I496" s="289">
        <v>280.71666666666658</v>
      </c>
      <c r="J496" s="289">
        <v>285.98333333333329</v>
      </c>
      <c r="K496" s="289">
        <v>275.45</v>
      </c>
      <c r="L496" s="289">
        <v>262.64999999999998</v>
      </c>
      <c r="M496" s="289">
        <v>4.69963</v>
      </c>
    </row>
    <row r="497" spans="1:13">
      <c r="A497" s="268">
        <v>487</v>
      </c>
      <c r="B497" s="245" t="s">
        <v>555</v>
      </c>
      <c r="C497" s="289">
        <v>1770.45</v>
      </c>
      <c r="D497" s="289">
        <v>1769.6499999999999</v>
      </c>
      <c r="E497" s="289">
        <v>1731.2499999999998</v>
      </c>
      <c r="F497" s="289">
        <v>1692.05</v>
      </c>
      <c r="G497" s="289">
        <v>1653.6499999999999</v>
      </c>
      <c r="H497" s="289">
        <v>1808.8499999999997</v>
      </c>
      <c r="I497" s="289">
        <v>1847.2499999999998</v>
      </c>
      <c r="J497" s="289">
        <v>1886.4499999999996</v>
      </c>
      <c r="K497" s="289">
        <v>1808.05</v>
      </c>
      <c r="L497" s="289">
        <v>1730.45</v>
      </c>
      <c r="M497" s="289">
        <v>6.1740000000000003E-2</v>
      </c>
    </row>
    <row r="498" spans="1:13">
      <c r="A498" s="268">
        <v>488</v>
      </c>
      <c r="B498" s="245" t="s">
        <v>199</v>
      </c>
      <c r="C498" s="289">
        <v>615.45000000000005</v>
      </c>
      <c r="D498" s="289">
        <v>616.98333333333335</v>
      </c>
      <c r="E498" s="289">
        <v>602.01666666666665</v>
      </c>
      <c r="F498" s="289">
        <v>588.58333333333326</v>
      </c>
      <c r="G498" s="289">
        <v>573.61666666666656</v>
      </c>
      <c r="H498" s="289">
        <v>630.41666666666674</v>
      </c>
      <c r="I498" s="289">
        <v>645.38333333333344</v>
      </c>
      <c r="J498" s="289">
        <v>658.81666666666683</v>
      </c>
      <c r="K498" s="289">
        <v>631.95000000000005</v>
      </c>
      <c r="L498" s="289">
        <v>603.54999999999995</v>
      </c>
      <c r="M498" s="289">
        <v>69.522570000000002</v>
      </c>
    </row>
    <row r="499" spans="1:13">
      <c r="A499" s="268">
        <v>489</v>
      </c>
      <c r="B499" s="245" t="s">
        <v>557</v>
      </c>
      <c r="C499" s="289">
        <v>149.9</v>
      </c>
      <c r="D499" s="289">
        <v>151.20000000000002</v>
      </c>
      <c r="E499" s="289">
        <v>148.20000000000005</v>
      </c>
      <c r="F499" s="289">
        <v>146.50000000000003</v>
      </c>
      <c r="G499" s="289">
        <v>143.50000000000006</v>
      </c>
      <c r="H499" s="289">
        <v>152.90000000000003</v>
      </c>
      <c r="I499" s="289">
        <v>155.89999999999998</v>
      </c>
      <c r="J499" s="289">
        <v>157.60000000000002</v>
      </c>
      <c r="K499" s="289">
        <v>154.19999999999999</v>
      </c>
      <c r="L499" s="289">
        <v>149.5</v>
      </c>
      <c r="M499" s="289">
        <v>3.7800699999999998</v>
      </c>
    </row>
    <row r="500" spans="1:13">
      <c r="A500" s="268">
        <v>490</v>
      </c>
      <c r="B500" s="245" t="s">
        <v>558</v>
      </c>
      <c r="C500" s="289">
        <v>3406.65</v>
      </c>
      <c r="D500" s="289">
        <v>3414.75</v>
      </c>
      <c r="E500" s="289">
        <v>3392.5</v>
      </c>
      <c r="F500" s="289">
        <v>3378.35</v>
      </c>
      <c r="G500" s="289">
        <v>3356.1</v>
      </c>
      <c r="H500" s="289">
        <v>3428.9</v>
      </c>
      <c r="I500" s="289">
        <v>3451.15</v>
      </c>
      <c r="J500" s="289">
        <v>3465.3</v>
      </c>
      <c r="K500" s="289">
        <v>3437</v>
      </c>
      <c r="L500" s="289">
        <v>3400.6</v>
      </c>
      <c r="M500" s="289">
        <v>3.7839999999999999E-2</v>
      </c>
    </row>
    <row r="501" spans="1:13">
      <c r="A501" s="268">
        <v>491</v>
      </c>
      <c r="B501" s="245" t="s">
        <v>562</v>
      </c>
      <c r="C501" s="289">
        <v>698.35</v>
      </c>
      <c r="D501" s="289">
        <v>705.66666666666663</v>
      </c>
      <c r="E501" s="289">
        <v>686.33333333333326</v>
      </c>
      <c r="F501" s="289">
        <v>674.31666666666661</v>
      </c>
      <c r="G501" s="289">
        <v>654.98333333333323</v>
      </c>
      <c r="H501" s="289">
        <v>717.68333333333328</v>
      </c>
      <c r="I501" s="289">
        <v>737.01666666666654</v>
      </c>
      <c r="J501" s="289">
        <v>749.0333333333333</v>
      </c>
      <c r="K501" s="289">
        <v>725</v>
      </c>
      <c r="L501" s="289">
        <v>693.65</v>
      </c>
      <c r="M501" s="289">
        <v>0.11262999999999999</v>
      </c>
    </row>
    <row r="502" spans="1:13">
      <c r="A502" s="268">
        <v>492</v>
      </c>
      <c r="B502" s="245" t="s">
        <v>566</v>
      </c>
      <c r="C502" s="289">
        <v>7007.85</v>
      </c>
      <c r="D502" s="289">
        <v>7005.2833333333328</v>
      </c>
      <c r="E502" s="289">
        <v>7000.5666666666657</v>
      </c>
      <c r="F502" s="289">
        <v>6993.2833333333328</v>
      </c>
      <c r="G502" s="289">
        <v>6988.5666666666657</v>
      </c>
      <c r="H502" s="289">
        <v>7012.5666666666657</v>
      </c>
      <c r="I502" s="289">
        <v>7017.2833333333328</v>
      </c>
      <c r="J502" s="289">
        <v>7024.5666666666657</v>
      </c>
      <c r="K502" s="289">
        <v>7010</v>
      </c>
      <c r="L502" s="289">
        <v>6998</v>
      </c>
      <c r="M502" s="289">
        <v>3.9510000000000003E-2</v>
      </c>
    </row>
    <row r="503" spans="1:13">
      <c r="A503" s="268">
        <v>493</v>
      </c>
      <c r="B503" s="245" t="s">
        <v>567</v>
      </c>
      <c r="C503" s="289">
        <v>106.3</v>
      </c>
      <c r="D503" s="289">
        <v>108.53333333333335</v>
      </c>
      <c r="E503" s="289">
        <v>103.31666666666669</v>
      </c>
      <c r="F503" s="289">
        <v>100.33333333333334</v>
      </c>
      <c r="G503" s="289">
        <v>95.116666666666688</v>
      </c>
      <c r="H503" s="289">
        <v>111.51666666666669</v>
      </c>
      <c r="I503" s="289">
        <v>116.73333333333336</v>
      </c>
      <c r="J503" s="289">
        <v>119.7166666666667</v>
      </c>
      <c r="K503" s="289">
        <v>113.75</v>
      </c>
      <c r="L503" s="289">
        <v>105.55</v>
      </c>
      <c r="M503" s="289">
        <v>15.03023</v>
      </c>
    </row>
    <row r="504" spans="1:13">
      <c r="A504" s="268">
        <v>494</v>
      </c>
      <c r="B504" s="245" t="s">
        <v>568</v>
      </c>
      <c r="C504" s="289">
        <v>46.7</v>
      </c>
      <c r="D504" s="289">
        <v>47.633333333333333</v>
      </c>
      <c r="E504" s="289">
        <v>45.766666666666666</v>
      </c>
      <c r="F504" s="289">
        <v>44.833333333333336</v>
      </c>
      <c r="G504" s="289">
        <v>42.966666666666669</v>
      </c>
      <c r="H504" s="289">
        <v>48.566666666666663</v>
      </c>
      <c r="I504" s="289">
        <v>50.433333333333323</v>
      </c>
      <c r="J504" s="289">
        <v>51.36666666666666</v>
      </c>
      <c r="K504" s="289">
        <v>49.5</v>
      </c>
      <c r="L504" s="289">
        <v>46.7</v>
      </c>
      <c r="M504" s="289">
        <v>8.1408199999999997</v>
      </c>
    </row>
    <row r="505" spans="1:13">
      <c r="A505" s="268">
        <v>495</v>
      </c>
      <c r="B505" s="245" t="s">
        <v>2852</v>
      </c>
      <c r="C505" s="289">
        <v>368.15</v>
      </c>
      <c r="D505" s="289">
        <v>371.15000000000003</v>
      </c>
      <c r="E505" s="289">
        <v>357.30000000000007</v>
      </c>
      <c r="F505" s="289">
        <v>346.45000000000005</v>
      </c>
      <c r="G505" s="289">
        <v>332.60000000000008</v>
      </c>
      <c r="H505" s="289">
        <v>382.00000000000006</v>
      </c>
      <c r="I505" s="289">
        <v>395.85000000000008</v>
      </c>
      <c r="J505" s="289">
        <v>406.70000000000005</v>
      </c>
      <c r="K505" s="289">
        <v>385</v>
      </c>
      <c r="L505" s="289">
        <v>360.3</v>
      </c>
      <c r="M505" s="289">
        <v>4.18757</v>
      </c>
    </row>
    <row r="506" spans="1:13">
      <c r="A506" s="268">
        <v>496</v>
      </c>
      <c r="B506" s="245" t="s">
        <v>569</v>
      </c>
      <c r="C506" s="289">
        <v>2020.85</v>
      </c>
      <c r="D506" s="289">
        <v>2022.2666666666664</v>
      </c>
      <c r="E506" s="289">
        <v>1993.583333333333</v>
      </c>
      <c r="F506" s="289">
        <v>1966.3166666666666</v>
      </c>
      <c r="G506" s="289">
        <v>1937.6333333333332</v>
      </c>
      <c r="H506" s="289">
        <v>2049.5333333333328</v>
      </c>
      <c r="I506" s="289">
        <v>2078.2166666666662</v>
      </c>
      <c r="J506" s="289">
        <v>2105.4833333333327</v>
      </c>
      <c r="K506" s="289">
        <v>2050.9499999999998</v>
      </c>
      <c r="L506" s="289">
        <v>1995</v>
      </c>
      <c r="M506" s="289">
        <v>0.73926000000000003</v>
      </c>
    </row>
    <row r="507" spans="1:13">
      <c r="A507" s="268">
        <v>497</v>
      </c>
      <c r="B507" s="245" t="s">
        <v>200</v>
      </c>
      <c r="C507" s="289">
        <v>276.5</v>
      </c>
      <c r="D507" s="289">
        <v>277.71666666666664</v>
      </c>
      <c r="E507" s="289">
        <v>274.68333333333328</v>
      </c>
      <c r="F507" s="289">
        <v>272.86666666666662</v>
      </c>
      <c r="G507" s="289">
        <v>269.83333333333326</v>
      </c>
      <c r="H507" s="289">
        <v>279.5333333333333</v>
      </c>
      <c r="I507" s="289">
        <v>282.56666666666672</v>
      </c>
      <c r="J507" s="289">
        <v>284.38333333333333</v>
      </c>
      <c r="K507" s="289">
        <v>280.75</v>
      </c>
      <c r="L507" s="289">
        <v>275.89999999999998</v>
      </c>
      <c r="M507" s="289">
        <v>65.817189999999997</v>
      </c>
    </row>
    <row r="508" spans="1:13">
      <c r="A508" s="268">
        <v>498</v>
      </c>
      <c r="B508" s="245" t="s">
        <v>570</v>
      </c>
      <c r="C508" s="289">
        <v>322.45</v>
      </c>
      <c r="D508" s="289">
        <v>321.35000000000002</v>
      </c>
      <c r="E508" s="289">
        <v>314.20000000000005</v>
      </c>
      <c r="F508" s="289">
        <v>305.95000000000005</v>
      </c>
      <c r="G508" s="289">
        <v>298.80000000000007</v>
      </c>
      <c r="H508" s="289">
        <v>329.6</v>
      </c>
      <c r="I508" s="289">
        <v>336.75</v>
      </c>
      <c r="J508" s="289">
        <v>345</v>
      </c>
      <c r="K508" s="289">
        <v>328.5</v>
      </c>
      <c r="L508" s="289">
        <v>313.10000000000002</v>
      </c>
      <c r="M508" s="289">
        <v>22.94097</v>
      </c>
    </row>
    <row r="509" spans="1:13">
      <c r="A509" s="268">
        <v>499</v>
      </c>
      <c r="B509" s="245" t="s">
        <v>202</v>
      </c>
      <c r="C509" s="289">
        <v>161.19999999999999</v>
      </c>
      <c r="D509" s="289">
        <v>162.29999999999998</v>
      </c>
      <c r="E509" s="289">
        <v>157.09999999999997</v>
      </c>
      <c r="F509" s="289">
        <v>152.99999999999997</v>
      </c>
      <c r="G509" s="289">
        <v>147.79999999999995</v>
      </c>
      <c r="H509" s="289">
        <v>166.39999999999998</v>
      </c>
      <c r="I509" s="289">
        <v>171.59999999999997</v>
      </c>
      <c r="J509" s="289">
        <v>175.7</v>
      </c>
      <c r="K509" s="289">
        <v>167.5</v>
      </c>
      <c r="L509" s="289">
        <v>158.19999999999999</v>
      </c>
      <c r="M509" s="289">
        <v>373.89105999999998</v>
      </c>
    </row>
    <row r="510" spans="1:13">
      <c r="A510" s="268">
        <v>500</v>
      </c>
      <c r="B510" s="245" t="s">
        <v>571</v>
      </c>
      <c r="C510" s="289">
        <v>173.45</v>
      </c>
      <c r="D510" s="289">
        <v>173.61666666666667</v>
      </c>
      <c r="E510" s="289">
        <v>172.23333333333335</v>
      </c>
      <c r="F510" s="289">
        <v>171.01666666666668</v>
      </c>
      <c r="G510" s="289">
        <v>169.63333333333335</v>
      </c>
      <c r="H510" s="289">
        <v>174.83333333333334</v>
      </c>
      <c r="I510" s="289">
        <v>176.21666666666667</v>
      </c>
      <c r="J510" s="289">
        <v>177.43333333333334</v>
      </c>
      <c r="K510" s="289">
        <v>175</v>
      </c>
      <c r="L510" s="289">
        <v>172.4</v>
      </c>
      <c r="M510" s="289">
        <v>7.0042299999999997</v>
      </c>
    </row>
    <row r="511" spans="1:13">
      <c r="A511" s="268">
        <v>501</v>
      </c>
      <c r="B511" s="245" t="s">
        <v>572</v>
      </c>
      <c r="C511" s="289">
        <v>1617.75</v>
      </c>
      <c r="D511" s="289">
        <v>1625.8833333333332</v>
      </c>
      <c r="E511" s="289">
        <v>1591.8666666666663</v>
      </c>
      <c r="F511" s="289">
        <v>1565.9833333333331</v>
      </c>
      <c r="G511" s="289">
        <v>1531.9666666666662</v>
      </c>
      <c r="H511" s="289">
        <v>1651.7666666666664</v>
      </c>
      <c r="I511" s="289">
        <v>1685.7833333333333</v>
      </c>
      <c r="J511" s="289">
        <v>1711.6666666666665</v>
      </c>
      <c r="K511" s="289">
        <v>1659.9</v>
      </c>
      <c r="L511" s="289">
        <v>1600</v>
      </c>
      <c r="M511" s="289">
        <v>0.32779999999999998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1"/>
      <c r="B5" s="551"/>
      <c r="C5" s="552"/>
      <c r="D5" s="55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3" t="s">
        <v>574</v>
      </c>
      <c r="C7" s="553"/>
      <c r="D7" s="262">
        <f>Main!B10</f>
        <v>44060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44057</v>
      </c>
      <c r="B10" s="267">
        <v>511463</v>
      </c>
      <c r="C10" s="268" t="s">
        <v>3697</v>
      </c>
      <c r="D10" s="268" t="s">
        <v>3698</v>
      </c>
      <c r="E10" s="268" t="s">
        <v>583</v>
      </c>
      <c r="F10" s="382">
        <v>46451</v>
      </c>
      <c r="G10" s="267">
        <v>15.41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44057</v>
      </c>
      <c r="B11" s="267">
        <v>511463</v>
      </c>
      <c r="C11" s="268" t="s">
        <v>3697</v>
      </c>
      <c r="D11" s="268" t="s">
        <v>3698</v>
      </c>
      <c r="E11" s="268" t="s">
        <v>584</v>
      </c>
      <c r="F11" s="382">
        <v>84535</v>
      </c>
      <c r="G11" s="267">
        <v>14.86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44057</v>
      </c>
      <c r="B12" s="267">
        <v>540697</v>
      </c>
      <c r="C12" s="268" t="s">
        <v>3675</v>
      </c>
      <c r="D12" s="268" t="s">
        <v>3752</v>
      </c>
      <c r="E12" s="268" t="s">
        <v>583</v>
      </c>
      <c r="F12" s="382">
        <v>558212</v>
      </c>
      <c r="G12" s="267">
        <v>3.08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44057</v>
      </c>
      <c r="B13" s="267">
        <v>540697</v>
      </c>
      <c r="C13" s="268" t="s">
        <v>3675</v>
      </c>
      <c r="D13" s="268" t="s">
        <v>3753</v>
      </c>
      <c r="E13" s="268" t="s">
        <v>584</v>
      </c>
      <c r="F13" s="382">
        <v>192118</v>
      </c>
      <c r="G13" s="267">
        <v>3.04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44057</v>
      </c>
      <c r="B14" s="267">
        <v>540697</v>
      </c>
      <c r="C14" s="268" t="s">
        <v>3675</v>
      </c>
      <c r="D14" s="268" t="s">
        <v>3754</v>
      </c>
      <c r="E14" s="268" t="s">
        <v>584</v>
      </c>
      <c r="F14" s="382">
        <v>341358</v>
      </c>
      <c r="G14" s="267">
        <v>3.04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44057</v>
      </c>
      <c r="B15" s="267">
        <v>541702</v>
      </c>
      <c r="C15" s="268" t="s">
        <v>3755</v>
      </c>
      <c r="D15" s="268" t="s">
        <v>3756</v>
      </c>
      <c r="E15" s="268" t="s">
        <v>583</v>
      </c>
      <c r="F15" s="382">
        <v>17891</v>
      </c>
      <c r="G15" s="267">
        <v>4.3499999999999996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44057</v>
      </c>
      <c r="B16" s="267">
        <v>500093</v>
      </c>
      <c r="C16" s="268" t="s">
        <v>3421</v>
      </c>
      <c r="D16" s="268" t="s">
        <v>3757</v>
      </c>
      <c r="E16" s="268" t="s">
        <v>584</v>
      </c>
      <c r="F16" s="382">
        <v>7050000</v>
      </c>
      <c r="G16" s="267">
        <v>13.56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44057</v>
      </c>
      <c r="B17" s="267">
        <v>509152</v>
      </c>
      <c r="C17" s="268" t="s">
        <v>3116</v>
      </c>
      <c r="D17" s="268" t="s">
        <v>3758</v>
      </c>
      <c r="E17" s="268" t="s">
        <v>583</v>
      </c>
      <c r="F17" s="382">
        <v>8650</v>
      </c>
      <c r="G17" s="267">
        <v>732.5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44057</v>
      </c>
      <c r="B18" s="267">
        <v>509152</v>
      </c>
      <c r="C18" s="268" t="s">
        <v>3116</v>
      </c>
      <c r="D18" s="268" t="s">
        <v>3758</v>
      </c>
      <c r="E18" s="268" t="s">
        <v>584</v>
      </c>
      <c r="F18" s="382">
        <v>8650</v>
      </c>
      <c r="G18" s="267">
        <v>732.5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44057</v>
      </c>
      <c r="B19" s="267">
        <v>540134</v>
      </c>
      <c r="C19" s="268" t="s">
        <v>3720</v>
      </c>
      <c r="D19" s="268" t="s">
        <v>3759</v>
      </c>
      <c r="E19" s="268" t="s">
        <v>583</v>
      </c>
      <c r="F19" s="382">
        <v>36260</v>
      </c>
      <c r="G19" s="267">
        <v>15.85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44057</v>
      </c>
      <c r="B20" s="267">
        <v>540134</v>
      </c>
      <c r="C20" s="268" t="s">
        <v>3720</v>
      </c>
      <c r="D20" s="268" t="s">
        <v>3759</v>
      </c>
      <c r="E20" s="268" t="s">
        <v>584</v>
      </c>
      <c r="F20" s="382">
        <v>34180</v>
      </c>
      <c r="G20" s="267">
        <v>16.03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44057</v>
      </c>
      <c r="B21" s="267">
        <v>540134</v>
      </c>
      <c r="C21" s="268" t="s">
        <v>3720</v>
      </c>
      <c r="D21" s="268" t="s">
        <v>3721</v>
      </c>
      <c r="E21" s="268" t="s">
        <v>583</v>
      </c>
      <c r="F21" s="382">
        <v>31731</v>
      </c>
      <c r="G21" s="267">
        <v>15.9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44057</v>
      </c>
      <c r="B22" s="267">
        <v>540134</v>
      </c>
      <c r="C22" s="268" t="s">
        <v>3720</v>
      </c>
      <c r="D22" s="268" t="s">
        <v>3721</v>
      </c>
      <c r="E22" s="268" t="s">
        <v>584</v>
      </c>
      <c r="F22" s="382">
        <v>56000</v>
      </c>
      <c r="G22" s="267">
        <v>15.9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44057</v>
      </c>
      <c r="B23" s="267">
        <v>517063</v>
      </c>
      <c r="C23" s="268" t="s">
        <v>3760</v>
      </c>
      <c r="D23" s="268" t="s">
        <v>3761</v>
      </c>
      <c r="E23" s="268" t="s">
        <v>583</v>
      </c>
      <c r="F23" s="382">
        <v>216000</v>
      </c>
      <c r="G23" s="267">
        <v>32.6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44057</v>
      </c>
      <c r="B24" s="267">
        <v>517063</v>
      </c>
      <c r="C24" s="268" t="s">
        <v>3760</v>
      </c>
      <c r="D24" s="268" t="s">
        <v>3762</v>
      </c>
      <c r="E24" s="268" t="s">
        <v>584</v>
      </c>
      <c r="F24" s="382">
        <v>416000</v>
      </c>
      <c r="G24" s="267">
        <v>32.6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44057</v>
      </c>
      <c r="B25" s="267">
        <v>517063</v>
      </c>
      <c r="C25" s="268" t="s">
        <v>3760</v>
      </c>
      <c r="D25" s="268" t="s">
        <v>3763</v>
      </c>
      <c r="E25" s="268" t="s">
        <v>583</v>
      </c>
      <c r="F25" s="382">
        <v>200000</v>
      </c>
      <c r="G25" s="267">
        <v>32.6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44057</v>
      </c>
      <c r="B26" s="267">
        <v>539679</v>
      </c>
      <c r="C26" s="268" t="s">
        <v>3764</v>
      </c>
      <c r="D26" s="268" t="s">
        <v>3765</v>
      </c>
      <c r="E26" s="268" t="s">
        <v>584</v>
      </c>
      <c r="F26" s="382">
        <v>60000</v>
      </c>
      <c r="G26" s="267">
        <v>6.85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44057</v>
      </c>
      <c r="B27" s="267">
        <v>539679</v>
      </c>
      <c r="C27" s="268" t="s">
        <v>3764</v>
      </c>
      <c r="D27" s="268" t="s">
        <v>3766</v>
      </c>
      <c r="E27" s="268" t="s">
        <v>583</v>
      </c>
      <c r="F27" s="382">
        <v>62165</v>
      </c>
      <c r="G27" s="267">
        <v>6.85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44057</v>
      </c>
      <c r="B28" s="267">
        <v>539012</v>
      </c>
      <c r="C28" s="268" t="s">
        <v>3767</v>
      </c>
      <c r="D28" s="268" t="s">
        <v>3768</v>
      </c>
      <c r="E28" s="268" t="s">
        <v>583</v>
      </c>
      <c r="F28" s="382">
        <v>45000</v>
      </c>
      <c r="G28" s="267">
        <v>13.12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44057</v>
      </c>
      <c r="B29" s="267">
        <v>539012</v>
      </c>
      <c r="C29" s="268" t="s">
        <v>3767</v>
      </c>
      <c r="D29" s="268" t="s">
        <v>3769</v>
      </c>
      <c r="E29" s="268" t="s">
        <v>584</v>
      </c>
      <c r="F29" s="382">
        <v>40000</v>
      </c>
      <c r="G29" s="267">
        <v>13.12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44057</v>
      </c>
      <c r="B30" s="267">
        <v>539006</v>
      </c>
      <c r="C30" s="268" t="s">
        <v>3770</v>
      </c>
      <c r="D30" s="268" t="s">
        <v>3771</v>
      </c>
      <c r="E30" s="268" t="s">
        <v>583</v>
      </c>
      <c r="F30" s="382">
        <v>450000</v>
      </c>
      <c r="G30" s="267">
        <v>453.01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44057</v>
      </c>
      <c r="B31" s="267">
        <v>539006</v>
      </c>
      <c r="C31" s="268" t="s">
        <v>3770</v>
      </c>
      <c r="D31" s="268" t="s">
        <v>3772</v>
      </c>
      <c r="E31" s="268" t="s">
        <v>583</v>
      </c>
      <c r="F31" s="382">
        <v>63000</v>
      </c>
      <c r="G31" s="267">
        <v>453.6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44057</v>
      </c>
      <c r="B32" s="267">
        <v>539006</v>
      </c>
      <c r="C32" s="268" t="s">
        <v>3770</v>
      </c>
      <c r="D32" s="268" t="s">
        <v>3773</v>
      </c>
      <c r="E32" s="268" t="s">
        <v>584</v>
      </c>
      <c r="F32" s="382">
        <v>785913</v>
      </c>
      <c r="G32" s="267">
        <v>453.74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44057</v>
      </c>
      <c r="B33" s="267">
        <v>539006</v>
      </c>
      <c r="C33" s="268" t="s">
        <v>3770</v>
      </c>
      <c r="D33" s="268" t="s">
        <v>3774</v>
      </c>
      <c r="E33" s="268" t="s">
        <v>583</v>
      </c>
      <c r="F33" s="382">
        <v>29000</v>
      </c>
      <c r="G33" s="267">
        <v>453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44057</v>
      </c>
      <c r="B34" s="267">
        <v>539006</v>
      </c>
      <c r="C34" s="268" t="s">
        <v>3770</v>
      </c>
      <c r="D34" s="268" t="s">
        <v>3774</v>
      </c>
      <c r="E34" s="268" t="s">
        <v>584</v>
      </c>
      <c r="F34" s="382">
        <v>5000</v>
      </c>
      <c r="G34" s="267">
        <v>531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44057</v>
      </c>
      <c r="B35" s="267">
        <v>539006</v>
      </c>
      <c r="C35" s="268" t="s">
        <v>3770</v>
      </c>
      <c r="D35" s="268" t="s">
        <v>3775</v>
      </c>
      <c r="E35" s="268" t="s">
        <v>583</v>
      </c>
      <c r="F35" s="382">
        <v>27000</v>
      </c>
      <c r="G35" s="267">
        <v>533.46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44057</v>
      </c>
      <c r="B36" s="267">
        <v>539006</v>
      </c>
      <c r="C36" s="268" t="s">
        <v>3770</v>
      </c>
      <c r="D36" s="268" t="s">
        <v>3776</v>
      </c>
      <c r="E36" s="268" t="s">
        <v>583</v>
      </c>
      <c r="F36" s="382">
        <v>27000</v>
      </c>
      <c r="G36" s="267">
        <v>469.52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44057</v>
      </c>
      <c r="B37" s="267">
        <v>531952</v>
      </c>
      <c r="C37" s="268" t="s">
        <v>3777</v>
      </c>
      <c r="D37" s="268" t="s">
        <v>3778</v>
      </c>
      <c r="E37" s="268" t="s">
        <v>583</v>
      </c>
      <c r="F37" s="382">
        <v>50390</v>
      </c>
      <c r="G37" s="267">
        <v>44.04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44057</v>
      </c>
      <c r="B38" s="267">
        <v>531952</v>
      </c>
      <c r="C38" s="268" t="s">
        <v>3777</v>
      </c>
      <c r="D38" s="268" t="s">
        <v>3778</v>
      </c>
      <c r="E38" s="268" t="s">
        <v>584</v>
      </c>
      <c r="F38" s="382">
        <v>47803</v>
      </c>
      <c r="G38" s="267">
        <v>43.39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44057</v>
      </c>
      <c r="B39" s="267">
        <v>543171</v>
      </c>
      <c r="C39" s="268" t="s">
        <v>3779</v>
      </c>
      <c r="D39" s="268" t="s">
        <v>3780</v>
      </c>
      <c r="E39" s="268" t="s">
        <v>583</v>
      </c>
      <c r="F39" s="382">
        <v>15000</v>
      </c>
      <c r="G39" s="267">
        <v>36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44057</v>
      </c>
      <c r="B40" s="267">
        <v>539561</v>
      </c>
      <c r="C40" s="268" t="s">
        <v>3781</v>
      </c>
      <c r="D40" s="268" t="s">
        <v>3782</v>
      </c>
      <c r="E40" s="268" t="s">
        <v>584</v>
      </c>
      <c r="F40" s="382">
        <v>50000</v>
      </c>
      <c r="G40" s="267">
        <v>35.630000000000003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44057</v>
      </c>
      <c r="B41" s="267">
        <v>539561</v>
      </c>
      <c r="C41" s="268" t="s">
        <v>3781</v>
      </c>
      <c r="D41" s="268" t="s">
        <v>3783</v>
      </c>
      <c r="E41" s="268" t="s">
        <v>583</v>
      </c>
      <c r="F41" s="382">
        <v>49369</v>
      </c>
      <c r="G41" s="267">
        <v>35.619999999999997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44057</v>
      </c>
      <c r="B42" s="267">
        <v>538496</v>
      </c>
      <c r="C42" s="268" t="s">
        <v>3784</v>
      </c>
      <c r="D42" s="268" t="s">
        <v>3785</v>
      </c>
      <c r="E42" s="268" t="s">
        <v>583</v>
      </c>
      <c r="F42" s="382">
        <v>72000</v>
      </c>
      <c r="G42" s="267">
        <v>3.15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44057</v>
      </c>
      <c r="B43" s="267">
        <v>538496</v>
      </c>
      <c r="C43" s="268" t="s">
        <v>3784</v>
      </c>
      <c r="D43" s="268" t="s">
        <v>3786</v>
      </c>
      <c r="E43" s="268" t="s">
        <v>584</v>
      </c>
      <c r="F43" s="382">
        <v>69000</v>
      </c>
      <c r="G43" s="267">
        <v>3.15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44057</v>
      </c>
      <c r="B44" s="267">
        <v>524717</v>
      </c>
      <c r="C44" s="268" t="s">
        <v>3787</v>
      </c>
      <c r="D44" s="268" t="s">
        <v>3788</v>
      </c>
      <c r="E44" s="268" t="s">
        <v>584</v>
      </c>
      <c r="F44" s="382">
        <v>50000</v>
      </c>
      <c r="G44" s="267">
        <v>144.9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44057</v>
      </c>
      <c r="B45" s="267">
        <v>532090</v>
      </c>
      <c r="C45" s="268" t="s">
        <v>3789</v>
      </c>
      <c r="D45" s="268" t="s">
        <v>3790</v>
      </c>
      <c r="E45" s="268" t="s">
        <v>583</v>
      </c>
      <c r="F45" s="382">
        <v>717200</v>
      </c>
      <c r="G45" s="267">
        <v>0.32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44057</v>
      </c>
      <c r="B46" s="267">
        <v>530961</v>
      </c>
      <c r="C46" s="268" t="s">
        <v>2792</v>
      </c>
      <c r="D46" s="268" t="s">
        <v>3791</v>
      </c>
      <c r="E46" s="268" t="s">
        <v>583</v>
      </c>
      <c r="F46" s="382">
        <v>2029260</v>
      </c>
      <c r="G46" s="267">
        <v>10.78</v>
      </c>
      <c r="H46" s="345" t="s">
        <v>314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44057</v>
      </c>
      <c r="B47" s="267">
        <v>530961</v>
      </c>
      <c r="C47" s="268" t="s">
        <v>2792</v>
      </c>
      <c r="D47" s="268" t="s">
        <v>3791</v>
      </c>
      <c r="E47" s="268" t="s">
        <v>584</v>
      </c>
      <c r="F47" s="382">
        <v>2029260</v>
      </c>
      <c r="G47" s="267">
        <v>11.04</v>
      </c>
      <c r="H47" s="345" t="s">
        <v>314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44057</v>
      </c>
      <c r="B48" s="267">
        <v>531668</v>
      </c>
      <c r="C48" s="268" t="s">
        <v>3792</v>
      </c>
      <c r="D48" s="268" t="s">
        <v>3793</v>
      </c>
      <c r="E48" s="268" t="s">
        <v>583</v>
      </c>
      <c r="F48" s="382">
        <v>104000</v>
      </c>
      <c r="G48" s="267">
        <v>0.81</v>
      </c>
      <c r="H48" s="345" t="s">
        <v>314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44057</v>
      </c>
      <c r="B49" s="267">
        <v>539222</v>
      </c>
      <c r="C49" s="268" t="s">
        <v>3722</v>
      </c>
      <c r="D49" s="268" t="s">
        <v>3723</v>
      </c>
      <c r="E49" s="268" t="s">
        <v>583</v>
      </c>
      <c r="F49" s="382">
        <v>30000</v>
      </c>
      <c r="G49" s="267">
        <v>35.700000000000003</v>
      </c>
      <c r="H49" s="345" t="s">
        <v>314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44057</v>
      </c>
      <c r="B50" s="267">
        <v>539222</v>
      </c>
      <c r="C50" s="268" t="s">
        <v>3722</v>
      </c>
      <c r="D50" s="268" t="s">
        <v>3723</v>
      </c>
      <c r="E50" s="268" t="s">
        <v>584</v>
      </c>
      <c r="F50" s="382">
        <v>30000</v>
      </c>
      <c r="G50" s="267">
        <v>36.299999999999997</v>
      </c>
      <c r="H50" s="345" t="s">
        <v>314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44057</v>
      </c>
      <c r="B51" s="267" t="s">
        <v>49</v>
      </c>
      <c r="C51" s="268" t="s">
        <v>3725</v>
      </c>
      <c r="D51" s="268" t="s">
        <v>3726</v>
      </c>
      <c r="E51" s="268" t="s">
        <v>583</v>
      </c>
      <c r="F51" s="382">
        <v>15301622</v>
      </c>
      <c r="G51" s="267">
        <v>62.86</v>
      </c>
      <c r="H51" s="345" t="s">
        <v>2953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44057</v>
      </c>
      <c r="B52" s="267" t="s">
        <v>3794</v>
      </c>
      <c r="C52" s="268" t="s">
        <v>3795</v>
      </c>
      <c r="D52" s="268" t="s">
        <v>3724</v>
      </c>
      <c r="E52" s="268" t="s">
        <v>583</v>
      </c>
      <c r="F52" s="382">
        <v>66000</v>
      </c>
      <c r="G52" s="267">
        <v>38.5</v>
      </c>
      <c r="H52" s="345" t="s">
        <v>2953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44057</v>
      </c>
      <c r="B53" s="267" t="s">
        <v>1024</v>
      </c>
      <c r="C53" s="268" t="s">
        <v>3796</v>
      </c>
      <c r="D53" s="268" t="s">
        <v>3797</v>
      </c>
      <c r="E53" s="268" t="s">
        <v>583</v>
      </c>
      <c r="F53" s="382">
        <v>46771</v>
      </c>
      <c r="G53" s="267">
        <v>882.73</v>
      </c>
      <c r="H53" s="345" t="s">
        <v>2953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A54" s="244">
        <v>44057</v>
      </c>
      <c r="B54" s="267" t="s">
        <v>3421</v>
      </c>
      <c r="C54" s="268" t="s">
        <v>3798</v>
      </c>
      <c r="D54" s="268" t="s">
        <v>3719</v>
      </c>
      <c r="E54" s="268" t="s">
        <v>583</v>
      </c>
      <c r="F54" s="382">
        <v>4575043</v>
      </c>
      <c r="G54" s="267">
        <v>13.14</v>
      </c>
      <c r="H54" s="345" t="s">
        <v>2953</v>
      </c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A55" s="244">
        <v>44057</v>
      </c>
      <c r="B55" s="267" t="s">
        <v>3421</v>
      </c>
      <c r="C55" s="268" t="s">
        <v>3798</v>
      </c>
      <c r="D55" s="268" t="s">
        <v>3799</v>
      </c>
      <c r="E55" s="268" t="s">
        <v>583</v>
      </c>
      <c r="F55" s="382">
        <v>4725147</v>
      </c>
      <c r="G55" s="267">
        <v>12.6</v>
      </c>
      <c r="H55" s="345" t="s">
        <v>2953</v>
      </c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A56" s="244">
        <v>44057</v>
      </c>
      <c r="B56" s="267" t="s">
        <v>3800</v>
      </c>
      <c r="C56" s="268" t="s">
        <v>3801</v>
      </c>
      <c r="D56" s="268" t="s">
        <v>3724</v>
      </c>
      <c r="E56" s="268" t="s">
        <v>583</v>
      </c>
      <c r="F56" s="382">
        <v>72000</v>
      </c>
      <c r="G56" s="267">
        <v>7.5</v>
      </c>
      <c r="H56" s="345" t="s">
        <v>2953</v>
      </c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A57" s="244">
        <v>44057</v>
      </c>
      <c r="B57" s="267" t="s">
        <v>394</v>
      </c>
      <c r="C57" s="268" t="s">
        <v>3802</v>
      </c>
      <c r="D57" s="268" t="s">
        <v>3803</v>
      </c>
      <c r="E57" s="268" t="s">
        <v>583</v>
      </c>
      <c r="F57" s="382">
        <v>1485000</v>
      </c>
      <c r="G57" s="267">
        <v>191.72</v>
      </c>
      <c r="H57" s="345" t="s">
        <v>2953</v>
      </c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A58" s="244">
        <v>44057</v>
      </c>
      <c r="B58" s="267" t="s">
        <v>3804</v>
      </c>
      <c r="C58" s="268" t="s">
        <v>3805</v>
      </c>
      <c r="D58" s="268" t="s">
        <v>3806</v>
      </c>
      <c r="E58" s="268" t="s">
        <v>583</v>
      </c>
      <c r="F58" s="382">
        <v>3075408</v>
      </c>
      <c r="G58" s="267">
        <v>99.02</v>
      </c>
      <c r="H58" s="345" t="s">
        <v>2953</v>
      </c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A59" s="244">
        <v>44057</v>
      </c>
      <c r="B59" s="267" t="s">
        <v>3804</v>
      </c>
      <c r="C59" s="268" t="s">
        <v>3805</v>
      </c>
      <c r="D59" s="268" t="s">
        <v>3807</v>
      </c>
      <c r="E59" s="268" t="s">
        <v>583</v>
      </c>
      <c r="F59" s="382">
        <v>3012471</v>
      </c>
      <c r="G59" s="267">
        <v>98.01</v>
      </c>
      <c r="H59" s="345" t="s">
        <v>2953</v>
      </c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A60" s="244">
        <v>44057</v>
      </c>
      <c r="B60" s="267" t="s">
        <v>3804</v>
      </c>
      <c r="C60" s="268" t="s">
        <v>3805</v>
      </c>
      <c r="D60" s="268" t="s">
        <v>3808</v>
      </c>
      <c r="E60" s="268" t="s">
        <v>583</v>
      </c>
      <c r="F60" s="382">
        <v>8971074</v>
      </c>
      <c r="G60" s="267">
        <v>98</v>
      </c>
      <c r="H60" s="345" t="s">
        <v>2953</v>
      </c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A61" s="244">
        <v>44057</v>
      </c>
      <c r="B61" s="267" t="s">
        <v>3804</v>
      </c>
      <c r="C61" s="268" t="s">
        <v>3805</v>
      </c>
      <c r="D61" s="268" t="s">
        <v>3809</v>
      </c>
      <c r="E61" s="268" t="s">
        <v>583</v>
      </c>
      <c r="F61" s="382">
        <v>3817044</v>
      </c>
      <c r="G61" s="267">
        <v>98</v>
      </c>
      <c r="H61" s="345" t="s">
        <v>2953</v>
      </c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A62" s="244">
        <v>44057</v>
      </c>
      <c r="B62" s="267" t="s">
        <v>3804</v>
      </c>
      <c r="C62" s="268" t="s">
        <v>3805</v>
      </c>
      <c r="D62" s="268" t="s">
        <v>3810</v>
      </c>
      <c r="E62" s="268" t="s">
        <v>583</v>
      </c>
      <c r="F62" s="382">
        <v>25509897</v>
      </c>
      <c r="G62" s="267">
        <v>98</v>
      </c>
      <c r="H62" s="345" t="s">
        <v>2953</v>
      </c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A63" s="244">
        <v>44057</v>
      </c>
      <c r="B63" s="267" t="s">
        <v>3804</v>
      </c>
      <c r="C63" s="268" t="s">
        <v>3805</v>
      </c>
      <c r="D63" s="268" t="s">
        <v>3811</v>
      </c>
      <c r="E63" s="268" t="s">
        <v>583</v>
      </c>
      <c r="F63" s="382">
        <v>3046491</v>
      </c>
      <c r="G63" s="267">
        <v>98</v>
      </c>
      <c r="H63" s="345" t="s">
        <v>2953</v>
      </c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A64" s="244">
        <v>44057</v>
      </c>
      <c r="B64" s="267" t="s">
        <v>2335</v>
      </c>
      <c r="C64" s="268" t="s">
        <v>3812</v>
      </c>
      <c r="D64" s="268" t="s">
        <v>3813</v>
      </c>
      <c r="E64" s="268" t="s">
        <v>583</v>
      </c>
      <c r="F64" s="382">
        <v>306583</v>
      </c>
      <c r="G64" s="267">
        <v>78.989999999999995</v>
      </c>
      <c r="H64" s="345" t="s">
        <v>2953</v>
      </c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1:35">
      <c r="A65" s="244">
        <v>44057</v>
      </c>
      <c r="B65" s="267" t="s">
        <v>2335</v>
      </c>
      <c r="C65" s="268" t="s">
        <v>3812</v>
      </c>
      <c r="D65" s="268" t="s">
        <v>3730</v>
      </c>
      <c r="E65" s="268" t="s">
        <v>583</v>
      </c>
      <c r="F65" s="382">
        <v>141396</v>
      </c>
      <c r="G65" s="267">
        <v>77.8</v>
      </c>
      <c r="H65" s="345" t="s">
        <v>2953</v>
      </c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1:35">
      <c r="A66" s="244">
        <v>44057</v>
      </c>
      <c r="B66" s="267" t="s">
        <v>2335</v>
      </c>
      <c r="C66" s="268" t="s">
        <v>3812</v>
      </c>
      <c r="D66" s="268" t="s">
        <v>3797</v>
      </c>
      <c r="E66" s="268" t="s">
        <v>583</v>
      </c>
      <c r="F66" s="382">
        <v>214758</v>
      </c>
      <c r="G66" s="267">
        <v>78.760000000000005</v>
      </c>
      <c r="H66" s="345" t="s">
        <v>2953</v>
      </c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1:35">
      <c r="A67" s="244">
        <v>44057</v>
      </c>
      <c r="B67" s="267" t="s">
        <v>3727</v>
      </c>
      <c r="C67" s="268" t="s">
        <v>3728</v>
      </c>
      <c r="D67" s="268" t="s">
        <v>3729</v>
      </c>
      <c r="E67" s="268" t="s">
        <v>583</v>
      </c>
      <c r="F67" s="382">
        <v>394835</v>
      </c>
      <c r="G67" s="267">
        <v>23.5</v>
      </c>
      <c r="H67" s="345" t="s">
        <v>2953</v>
      </c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1:35">
      <c r="A68" s="244">
        <v>44057</v>
      </c>
      <c r="B68" s="267" t="s">
        <v>49</v>
      </c>
      <c r="C68" s="268" t="s">
        <v>3725</v>
      </c>
      <c r="D68" s="268" t="s">
        <v>3726</v>
      </c>
      <c r="E68" s="268" t="s">
        <v>584</v>
      </c>
      <c r="F68" s="382">
        <v>15301622</v>
      </c>
      <c r="G68" s="267">
        <v>62.93</v>
      </c>
      <c r="H68" s="345" t="s">
        <v>2953</v>
      </c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1:35">
      <c r="A69" s="244">
        <v>44057</v>
      </c>
      <c r="B69" s="267" t="s">
        <v>3794</v>
      </c>
      <c r="C69" s="268" t="s">
        <v>3795</v>
      </c>
      <c r="D69" s="268" t="s">
        <v>3731</v>
      </c>
      <c r="E69" s="268" t="s">
        <v>584</v>
      </c>
      <c r="F69" s="382">
        <v>66000</v>
      </c>
      <c r="G69" s="267">
        <v>38.5</v>
      </c>
      <c r="H69" s="345" t="s">
        <v>2953</v>
      </c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1:35">
      <c r="A70" s="244">
        <v>44057</v>
      </c>
      <c r="B70" s="267" t="s">
        <v>1024</v>
      </c>
      <c r="C70" s="268" t="s">
        <v>3796</v>
      </c>
      <c r="D70" s="268" t="s">
        <v>3797</v>
      </c>
      <c r="E70" s="268" t="s">
        <v>584</v>
      </c>
      <c r="F70" s="382">
        <v>46771</v>
      </c>
      <c r="G70" s="267">
        <v>883.8</v>
      </c>
      <c r="H70" s="345" t="s">
        <v>2953</v>
      </c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1:35">
      <c r="A71" s="244">
        <v>44057</v>
      </c>
      <c r="B71" s="267" t="s">
        <v>3421</v>
      </c>
      <c r="C71" s="268" t="s">
        <v>3798</v>
      </c>
      <c r="D71" s="268" t="s">
        <v>3814</v>
      </c>
      <c r="E71" s="268" t="s">
        <v>584</v>
      </c>
      <c r="F71" s="382">
        <v>10000000</v>
      </c>
      <c r="G71" s="267">
        <v>13.53</v>
      </c>
      <c r="H71" s="345" t="s">
        <v>2953</v>
      </c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1:35">
      <c r="A72" s="244">
        <v>44057</v>
      </c>
      <c r="B72" s="267" t="s">
        <v>3421</v>
      </c>
      <c r="C72" s="268" t="s">
        <v>3798</v>
      </c>
      <c r="D72" s="268" t="s">
        <v>3815</v>
      </c>
      <c r="E72" s="268" t="s">
        <v>584</v>
      </c>
      <c r="F72" s="382">
        <v>7524000</v>
      </c>
      <c r="G72" s="267">
        <v>13.6</v>
      </c>
      <c r="H72" s="345" t="s">
        <v>2953</v>
      </c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1:35">
      <c r="A73" s="244">
        <v>44057</v>
      </c>
      <c r="B73" s="267" t="s">
        <v>3421</v>
      </c>
      <c r="C73" s="268" t="s">
        <v>3798</v>
      </c>
      <c r="D73" s="268" t="s">
        <v>3757</v>
      </c>
      <c r="E73" s="268" t="s">
        <v>584</v>
      </c>
      <c r="F73" s="382">
        <v>29076000</v>
      </c>
      <c r="G73" s="267">
        <v>13.54</v>
      </c>
      <c r="H73" s="345" t="s">
        <v>2953</v>
      </c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1:35">
      <c r="A74" s="244">
        <v>44057</v>
      </c>
      <c r="B74" s="267" t="s">
        <v>3421</v>
      </c>
      <c r="C74" s="268" t="s">
        <v>3798</v>
      </c>
      <c r="D74" s="268" t="s">
        <v>3719</v>
      </c>
      <c r="E74" s="268" t="s">
        <v>584</v>
      </c>
      <c r="F74" s="382">
        <v>5852484</v>
      </c>
      <c r="G74" s="267">
        <v>12.6</v>
      </c>
      <c r="H74" s="345" t="s">
        <v>2953</v>
      </c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1:35">
      <c r="A75" s="244">
        <v>44057</v>
      </c>
      <c r="B75" s="267" t="s">
        <v>3421</v>
      </c>
      <c r="C75" s="268" t="s">
        <v>3798</v>
      </c>
      <c r="D75" s="268" t="s">
        <v>3816</v>
      </c>
      <c r="E75" s="268" t="s">
        <v>584</v>
      </c>
      <c r="F75" s="382">
        <v>5096248</v>
      </c>
      <c r="G75" s="267">
        <v>13.22</v>
      </c>
      <c r="H75" s="345" t="s">
        <v>2953</v>
      </c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1:35">
      <c r="A76" s="244">
        <v>44057</v>
      </c>
      <c r="B76" s="267" t="s">
        <v>3421</v>
      </c>
      <c r="C76" s="268" t="s">
        <v>3798</v>
      </c>
      <c r="D76" s="268" t="s">
        <v>3799</v>
      </c>
      <c r="E76" s="268" t="s">
        <v>584</v>
      </c>
      <c r="F76" s="382">
        <v>5962262</v>
      </c>
      <c r="G76" s="267">
        <v>12.91</v>
      </c>
      <c r="H76" s="345" t="s">
        <v>2953</v>
      </c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1:35">
      <c r="A77" s="244">
        <v>44057</v>
      </c>
      <c r="B77" s="267" t="s">
        <v>3800</v>
      </c>
      <c r="C77" s="268" t="s">
        <v>3801</v>
      </c>
      <c r="D77" s="268" t="s">
        <v>3731</v>
      </c>
      <c r="E77" s="268" t="s">
        <v>584</v>
      </c>
      <c r="F77" s="382">
        <v>72000</v>
      </c>
      <c r="G77" s="267">
        <v>7.5</v>
      </c>
      <c r="H77" s="345" t="s">
        <v>2953</v>
      </c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1:35">
      <c r="A78" s="244">
        <v>44057</v>
      </c>
      <c r="B78" s="267" t="s">
        <v>1280</v>
      </c>
      <c r="C78" s="268" t="s">
        <v>3817</v>
      </c>
      <c r="D78" s="268" t="s">
        <v>3732</v>
      </c>
      <c r="E78" s="268" t="s">
        <v>584</v>
      </c>
      <c r="F78" s="382">
        <v>71000</v>
      </c>
      <c r="G78" s="267">
        <v>119.58</v>
      </c>
      <c r="H78" s="345" t="s">
        <v>2953</v>
      </c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1:35">
      <c r="A79" s="244">
        <v>44057</v>
      </c>
      <c r="B79" s="267" t="s">
        <v>3804</v>
      </c>
      <c r="C79" s="268" t="s">
        <v>3805</v>
      </c>
      <c r="D79" s="268" t="s">
        <v>3811</v>
      </c>
      <c r="E79" s="268" t="s">
        <v>584</v>
      </c>
      <c r="F79" s="382">
        <v>1668681</v>
      </c>
      <c r="G79" s="267">
        <v>100.35</v>
      </c>
      <c r="H79" s="345" t="s">
        <v>2953</v>
      </c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1:35">
      <c r="A80" s="244">
        <v>44057</v>
      </c>
      <c r="B80" s="267" t="s">
        <v>3804</v>
      </c>
      <c r="C80" s="268" t="s">
        <v>3805</v>
      </c>
      <c r="D80" s="268" t="s">
        <v>3818</v>
      </c>
      <c r="E80" s="268" t="s">
        <v>584</v>
      </c>
      <c r="F80" s="382">
        <v>85507569</v>
      </c>
      <c r="G80" s="267">
        <v>98</v>
      </c>
      <c r="H80" s="345" t="s">
        <v>2953</v>
      </c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1:35">
      <c r="A81" s="244">
        <v>44057</v>
      </c>
      <c r="B81" s="267" t="s">
        <v>3804</v>
      </c>
      <c r="C81" s="268" t="s">
        <v>3805</v>
      </c>
      <c r="D81" s="268" t="s">
        <v>3807</v>
      </c>
      <c r="E81" s="268" t="s">
        <v>584</v>
      </c>
      <c r="F81" s="382">
        <v>2748816</v>
      </c>
      <c r="G81" s="267">
        <v>100.02</v>
      </c>
      <c r="H81" s="345" t="s">
        <v>2953</v>
      </c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1:35">
      <c r="A82" s="244">
        <v>44057</v>
      </c>
      <c r="B82" s="267" t="s">
        <v>1933</v>
      </c>
      <c r="C82" s="268" t="s">
        <v>3819</v>
      </c>
      <c r="D82" s="268" t="s">
        <v>3820</v>
      </c>
      <c r="E82" s="268" t="s">
        <v>584</v>
      </c>
      <c r="F82" s="382">
        <v>787863</v>
      </c>
      <c r="G82" s="267">
        <v>60.36</v>
      </c>
      <c r="H82" s="345" t="s">
        <v>2953</v>
      </c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1:35">
      <c r="A83" s="244">
        <v>44057</v>
      </c>
      <c r="B83" s="267" t="s">
        <v>2335</v>
      </c>
      <c r="C83" s="268" t="s">
        <v>3812</v>
      </c>
      <c r="D83" s="268" t="s">
        <v>3730</v>
      </c>
      <c r="E83" s="268" t="s">
        <v>584</v>
      </c>
      <c r="F83" s="382">
        <v>141396</v>
      </c>
      <c r="G83" s="267">
        <v>78.05</v>
      </c>
      <c r="H83" s="345" t="s">
        <v>2953</v>
      </c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1:35">
      <c r="A84" s="244">
        <v>44057</v>
      </c>
      <c r="B84" s="267" t="s">
        <v>2335</v>
      </c>
      <c r="C84" s="268" t="s">
        <v>3812</v>
      </c>
      <c r="D84" s="268" t="s">
        <v>3813</v>
      </c>
      <c r="E84" s="268" t="s">
        <v>584</v>
      </c>
      <c r="F84" s="382">
        <v>295263</v>
      </c>
      <c r="G84" s="267">
        <v>79.09</v>
      </c>
      <c r="H84" s="345" t="s">
        <v>2953</v>
      </c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1:35">
      <c r="A85" s="244">
        <v>44057</v>
      </c>
      <c r="B85" s="267" t="s">
        <v>2335</v>
      </c>
      <c r="C85" s="268" t="s">
        <v>3812</v>
      </c>
      <c r="D85" s="268" t="s">
        <v>3797</v>
      </c>
      <c r="E85" s="268" t="s">
        <v>584</v>
      </c>
      <c r="F85" s="382">
        <v>214758</v>
      </c>
      <c r="G85" s="267">
        <v>78.84</v>
      </c>
      <c r="H85" s="345" t="s">
        <v>2953</v>
      </c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1:35">
      <c r="A86" s="244">
        <v>44057</v>
      </c>
      <c r="B86" s="267" t="s">
        <v>3727</v>
      </c>
      <c r="C86" s="268" t="s">
        <v>3728</v>
      </c>
      <c r="D86" s="268" t="s">
        <v>3821</v>
      </c>
      <c r="E86" s="268" t="s">
        <v>584</v>
      </c>
      <c r="F86" s="382">
        <v>108533</v>
      </c>
      <c r="G86" s="267">
        <v>26.06</v>
      </c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1:35">
      <c r="B87" s="267"/>
      <c r="C87" s="268"/>
      <c r="D87" s="268"/>
      <c r="E87" s="268"/>
      <c r="F87" s="382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1:35">
      <c r="B88" s="267"/>
      <c r="C88" s="268"/>
      <c r="D88" s="268"/>
      <c r="E88" s="268"/>
      <c r="F88" s="382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1:35">
      <c r="B89" s="267"/>
      <c r="C89" s="268"/>
      <c r="D89" s="268"/>
      <c r="E89" s="268"/>
      <c r="F89" s="382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1:35">
      <c r="B90" s="267"/>
      <c r="C90" s="268"/>
      <c r="D90" s="268"/>
      <c r="E90" s="268"/>
      <c r="F90" s="382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1:35">
      <c r="B91" s="267"/>
      <c r="C91" s="268"/>
      <c r="D91" s="268"/>
      <c r="E91" s="268"/>
      <c r="F91" s="382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1:35">
      <c r="B92" s="267"/>
      <c r="C92" s="268"/>
      <c r="D92" s="268"/>
      <c r="E92" s="268"/>
      <c r="F92" s="382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1:35">
      <c r="B93" s="267"/>
      <c r="C93" s="268"/>
      <c r="D93" s="268"/>
      <c r="E93" s="268"/>
      <c r="F93" s="382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1:35">
      <c r="B94" s="267"/>
      <c r="C94" s="268"/>
      <c r="D94" s="268"/>
      <c r="E94" s="268"/>
      <c r="F94" s="382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1:35">
      <c r="B95" s="267"/>
      <c r="C95" s="268"/>
      <c r="D95" s="268"/>
      <c r="E95" s="268"/>
      <c r="F95" s="382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1:35">
      <c r="B96" s="267"/>
      <c r="C96" s="268"/>
      <c r="D96" s="268"/>
      <c r="E96" s="268"/>
      <c r="F96" s="382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2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2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2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2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2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2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2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2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2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2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2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2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2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2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2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2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2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2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2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2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2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2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2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2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2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2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2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2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2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2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2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2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2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2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2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2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2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2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2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2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2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2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2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2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2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2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2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2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2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2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2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2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2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2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2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2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2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2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2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2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2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2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2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2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2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2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2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2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2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2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2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2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2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2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2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2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2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2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2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2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2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2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2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2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2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2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2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2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2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2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2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2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2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2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2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2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2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2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2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2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2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2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2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2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2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2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2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2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2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2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2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2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2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2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2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2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2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2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2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2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2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2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2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2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2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2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2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2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2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2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2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2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2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2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2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2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2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2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2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2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2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2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2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2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2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2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2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2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2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2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2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2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2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2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2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2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2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2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2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2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2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2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2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2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2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2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2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2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2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2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2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2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2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2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2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2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2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2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2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2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2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2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2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2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2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2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2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2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2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2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2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2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2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2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2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2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2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2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2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2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2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2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2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2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2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2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2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2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2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2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2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2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2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2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2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2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2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2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2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2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2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2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2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2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2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2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2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2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2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2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2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2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2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2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2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2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2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2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2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2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2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2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2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2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2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2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2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2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2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2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2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2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2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2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2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2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2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2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2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2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2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2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2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2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2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2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2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3"/>
  <sheetViews>
    <sheetView zoomScale="85" zoomScaleNormal="85" workbookViewId="0">
      <selection activeCell="I13" sqref="I1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44060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3637</v>
      </c>
      <c r="M9" s="63" t="s">
        <v>3636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9" customFormat="1" ht="14.25">
      <c r="A10" s="440">
        <v>1</v>
      </c>
      <c r="B10" s="441">
        <v>44011</v>
      </c>
      <c r="C10" s="442"/>
      <c r="D10" s="443" t="s">
        <v>63</v>
      </c>
      <c r="E10" s="444" t="s">
        <v>3645</v>
      </c>
      <c r="F10" s="445">
        <v>1296</v>
      </c>
      <c r="G10" s="444">
        <v>1231</v>
      </c>
      <c r="H10" s="444">
        <v>1344</v>
      </c>
      <c r="I10" s="446" t="s">
        <v>3630</v>
      </c>
      <c r="J10" s="447" t="s">
        <v>3646</v>
      </c>
      <c r="K10" s="447">
        <f t="shared" ref="K10:K11" si="0">H10-F10</f>
        <v>48</v>
      </c>
      <c r="L10" s="513">
        <f t="shared" ref="L10:L13" si="1">(F10*-0.8)/100</f>
        <v>-10.368</v>
      </c>
      <c r="M10" s="448">
        <f>(K10+L10)/F10</f>
        <v>2.9037037037037035E-2</v>
      </c>
      <c r="N10" s="449" t="s">
        <v>600</v>
      </c>
      <c r="O10" s="450">
        <v>44018</v>
      </c>
      <c r="Q10" s="430"/>
      <c r="R10" s="431" t="s">
        <v>603</v>
      </c>
      <c r="S10" s="430"/>
      <c r="T10" s="430"/>
      <c r="U10" s="430"/>
      <c r="V10" s="430"/>
      <c r="W10" s="430"/>
      <c r="X10" s="430"/>
      <c r="Y10" s="430"/>
      <c r="Z10" s="430"/>
      <c r="AA10" s="430"/>
      <c r="AB10" s="430"/>
    </row>
    <row r="11" spans="1:28" s="429" customFormat="1" ht="14.25">
      <c r="A11" s="523">
        <v>2</v>
      </c>
      <c r="B11" s="461">
        <v>44014</v>
      </c>
      <c r="C11" s="524"/>
      <c r="D11" s="525" t="s">
        <v>136</v>
      </c>
      <c r="E11" s="526" t="s">
        <v>3645</v>
      </c>
      <c r="F11" s="463">
        <v>932</v>
      </c>
      <c r="G11" s="526">
        <v>874</v>
      </c>
      <c r="H11" s="526">
        <v>986</v>
      </c>
      <c r="I11" s="527" t="s">
        <v>3631</v>
      </c>
      <c r="J11" s="460" t="s">
        <v>3705</v>
      </c>
      <c r="K11" s="460">
        <f t="shared" si="0"/>
        <v>54</v>
      </c>
      <c r="L11" s="512">
        <f t="shared" si="1"/>
        <v>-7.4560000000000004</v>
      </c>
      <c r="M11" s="464">
        <f t="shared" ref="M11" si="2">(K11+L11)/F11</f>
        <v>4.9939914163090127E-2</v>
      </c>
      <c r="N11" s="465" t="s">
        <v>600</v>
      </c>
      <c r="O11" s="522">
        <v>44056</v>
      </c>
      <c r="Q11" s="430"/>
      <c r="R11" s="431" t="s">
        <v>603</v>
      </c>
      <c r="S11" s="430"/>
      <c r="T11" s="430"/>
      <c r="U11" s="430"/>
      <c r="V11" s="430"/>
      <c r="W11" s="430"/>
      <c r="X11" s="430"/>
      <c r="Y11" s="430"/>
      <c r="Z11" s="430"/>
      <c r="AA11" s="430"/>
      <c r="AB11" s="430"/>
    </row>
    <row r="12" spans="1:28" s="429" customFormat="1" ht="14.25">
      <c r="A12" s="440">
        <v>3</v>
      </c>
      <c r="B12" s="441">
        <v>44018</v>
      </c>
      <c r="C12" s="442"/>
      <c r="D12" s="443" t="s">
        <v>565</v>
      </c>
      <c r="E12" s="444" t="s">
        <v>601</v>
      </c>
      <c r="F12" s="445">
        <v>1000</v>
      </c>
      <c r="G12" s="444">
        <v>935</v>
      </c>
      <c r="H12" s="444">
        <v>1040</v>
      </c>
      <c r="I12" s="446" t="s">
        <v>3632</v>
      </c>
      <c r="J12" s="447" t="s">
        <v>3633</v>
      </c>
      <c r="K12" s="447">
        <f t="shared" ref="K12:K13" si="3">H12-F12</f>
        <v>40</v>
      </c>
      <c r="L12" s="513">
        <f t="shared" si="1"/>
        <v>-8</v>
      </c>
      <c r="M12" s="448">
        <f t="shared" ref="M12:M13" si="4">(K12+L12)/F12</f>
        <v>3.2000000000000001E-2</v>
      </c>
      <c r="N12" s="449" t="s">
        <v>600</v>
      </c>
      <c r="O12" s="450">
        <v>44020</v>
      </c>
      <c r="Q12" s="430"/>
      <c r="R12" s="431" t="s">
        <v>3187</v>
      </c>
      <c r="S12" s="430"/>
      <c r="T12" s="430"/>
      <c r="U12" s="430"/>
      <c r="V12" s="430"/>
      <c r="W12" s="430"/>
      <c r="X12" s="430"/>
      <c r="Y12" s="430"/>
      <c r="Z12" s="430"/>
      <c r="AA12" s="430"/>
      <c r="AB12" s="430"/>
    </row>
    <row r="13" spans="1:28" s="429" customFormat="1" ht="14.25">
      <c r="A13" s="523">
        <v>4</v>
      </c>
      <c r="B13" s="461">
        <v>44022</v>
      </c>
      <c r="C13" s="524"/>
      <c r="D13" s="525" t="s">
        <v>3635</v>
      </c>
      <c r="E13" s="526" t="s">
        <v>601</v>
      </c>
      <c r="F13" s="463">
        <v>396</v>
      </c>
      <c r="G13" s="526">
        <v>370</v>
      </c>
      <c r="H13" s="526">
        <v>420</v>
      </c>
      <c r="I13" s="527" t="s">
        <v>3634</v>
      </c>
      <c r="J13" s="460" t="s">
        <v>3674</v>
      </c>
      <c r="K13" s="460">
        <f t="shared" si="3"/>
        <v>24</v>
      </c>
      <c r="L13" s="512">
        <f t="shared" si="1"/>
        <v>-3.1680000000000001</v>
      </c>
      <c r="M13" s="464">
        <f t="shared" si="4"/>
        <v>5.2606060606060608E-2</v>
      </c>
      <c r="N13" s="465" t="s">
        <v>600</v>
      </c>
      <c r="O13" s="522">
        <v>44050</v>
      </c>
      <c r="Q13" s="430"/>
      <c r="R13" s="431" t="s">
        <v>3187</v>
      </c>
      <c r="S13" s="430"/>
      <c r="T13" s="430"/>
      <c r="U13" s="430"/>
      <c r="V13" s="430"/>
      <c r="W13" s="430"/>
      <c r="X13" s="430"/>
      <c r="Y13" s="430"/>
      <c r="Z13" s="430"/>
      <c r="AA13" s="430"/>
      <c r="AB13" s="430"/>
    </row>
    <row r="14" spans="1:28" s="429" customFormat="1" ht="14.25">
      <c r="A14" s="454">
        <v>5</v>
      </c>
      <c r="B14" s="451">
        <v>44026</v>
      </c>
      <c r="C14" s="455"/>
      <c r="D14" s="456" t="s">
        <v>242</v>
      </c>
      <c r="E14" s="457" t="s">
        <v>3688</v>
      </c>
      <c r="F14" s="436">
        <v>70.5</v>
      </c>
      <c r="G14" s="457">
        <v>64.5</v>
      </c>
      <c r="H14" s="457">
        <v>69.25</v>
      </c>
      <c r="I14" s="458" t="s">
        <v>3638</v>
      </c>
      <c r="J14" s="437" t="s">
        <v>3650</v>
      </c>
      <c r="K14" s="437">
        <f t="shared" ref="K14" si="5">H14-F14</f>
        <v>-1.25</v>
      </c>
      <c r="L14" s="514">
        <f t="shared" ref="L14" si="6">(F14*-0.8)/100</f>
        <v>-0.56400000000000006</v>
      </c>
      <c r="M14" s="438">
        <f t="shared" ref="M14" si="7">(K14+L14)/F14</f>
        <v>-2.5730496453900711E-2</v>
      </c>
      <c r="N14" s="452" t="s">
        <v>664</v>
      </c>
      <c r="O14" s="439">
        <v>44046</v>
      </c>
      <c r="Q14" s="430"/>
      <c r="R14" s="431" t="s">
        <v>603</v>
      </c>
      <c r="S14" s="430"/>
      <c r="T14" s="430"/>
      <c r="U14" s="430"/>
      <c r="V14" s="430"/>
      <c r="W14" s="430"/>
      <c r="X14" s="430"/>
      <c r="Y14" s="430"/>
      <c r="Z14" s="430"/>
      <c r="AA14" s="430"/>
      <c r="AB14" s="430"/>
    </row>
    <row r="15" spans="1:28" s="429" customFormat="1" ht="14.25">
      <c r="A15" s="384">
        <v>6</v>
      </c>
      <c r="B15" s="409">
        <v>44034</v>
      </c>
      <c r="C15" s="424"/>
      <c r="D15" s="475" t="s">
        <v>153</v>
      </c>
      <c r="E15" s="425" t="s">
        <v>601</v>
      </c>
      <c r="F15" s="425" t="s">
        <v>3639</v>
      </c>
      <c r="G15" s="434">
        <v>15950</v>
      </c>
      <c r="H15" s="425"/>
      <c r="I15" s="412" t="s">
        <v>3640</v>
      </c>
      <c r="J15" s="426" t="s">
        <v>602</v>
      </c>
      <c r="K15" s="426"/>
      <c r="L15" s="515"/>
      <c r="M15" s="426"/>
      <c r="N15" s="427"/>
      <c r="O15" s="428"/>
      <c r="Q15" s="430"/>
      <c r="R15" s="431" t="s">
        <v>603</v>
      </c>
      <c r="S15" s="430"/>
      <c r="T15" s="430"/>
      <c r="U15" s="430"/>
      <c r="V15" s="430"/>
      <c r="W15" s="430"/>
      <c r="X15" s="430"/>
      <c r="Y15" s="430"/>
      <c r="Z15" s="430"/>
      <c r="AA15" s="430"/>
      <c r="AB15" s="430"/>
    </row>
    <row r="16" spans="1:28" s="429" customFormat="1" ht="14.25">
      <c r="A16" s="506">
        <v>7</v>
      </c>
      <c r="B16" s="467">
        <v>44039</v>
      </c>
      <c r="C16" s="507"/>
      <c r="D16" s="508" t="s">
        <v>98</v>
      </c>
      <c r="E16" s="509" t="s">
        <v>601</v>
      </c>
      <c r="F16" s="510">
        <v>155</v>
      </c>
      <c r="G16" s="510">
        <v>145</v>
      </c>
      <c r="H16" s="509">
        <v>155</v>
      </c>
      <c r="I16" s="511">
        <v>175</v>
      </c>
      <c r="J16" s="477" t="s">
        <v>709</v>
      </c>
      <c r="K16" s="468">
        <f t="shared" ref="K16:K18" si="8">H16-F16</f>
        <v>0</v>
      </c>
      <c r="L16" s="488">
        <f t="shared" ref="L16:L18" si="9">(F16*-0.8)/100</f>
        <v>-1.24</v>
      </c>
      <c r="M16" s="469">
        <f t="shared" ref="M16:M18" si="10">(K16+L16)/F16</f>
        <v>-8.0000000000000002E-3</v>
      </c>
      <c r="N16" s="477" t="s">
        <v>709</v>
      </c>
      <c r="O16" s="496">
        <v>44046</v>
      </c>
      <c r="Q16" s="430"/>
      <c r="R16" s="431" t="s">
        <v>3187</v>
      </c>
      <c r="S16" s="430"/>
      <c r="T16" s="430"/>
      <c r="U16" s="430"/>
      <c r="V16" s="430"/>
      <c r="W16" s="430"/>
      <c r="X16" s="430"/>
      <c r="Y16" s="430"/>
      <c r="Z16" s="430"/>
      <c r="AA16" s="430"/>
      <c r="AB16" s="430"/>
    </row>
    <row r="17" spans="1:38" s="429" customFormat="1" ht="14.25">
      <c r="A17" s="523">
        <v>8</v>
      </c>
      <c r="B17" s="461">
        <v>44041</v>
      </c>
      <c r="C17" s="524"/>
      <c r="D17" s="525" t="s">
        <v>237</v>
      </c>
      <c r="E17" s="526" t="s">
        <v>601</v>
      </c>
      <c r="F17" s="463">
        <v>245</v>
      </c>
      <c r="G17" s="526">
        <v>230</v>
      </c>
      <c r="H17" s="526">
        <v>262</v>
      </c>
      <c r="I17" s="527">
        <v>275</v>
      </c>
      <c r="J17" s="460" t="s">
        <v>3670</v>
      </c>
      <c r="K17" s="460">
        <f t="shared" si="8"/>
        <v>17</v>
      </c>
      <c r="L17" s="512">
        <f t="shared" si="9"/>
        <v>-1.96</v>
      </c>
      <c r="M17" s="464">
        <f t="shared" si="10"/>
        <v>6.1387755102040815E-2</v>
      </c>
      <c r="N17" s="465" t="s">
        <v>600</v>
      </c>
      <c r="O17" s="522">
        <v>44049</v>
      </c>
      <c r="Q17" s="430"/>
      <c r="R17" s="431" t="s">
        <v>3187</v>
      </c>
      <c r="S17" s="430"/>
      <c r="T17" s="430"/>
      <c r="U17" s="430"/>
      <c r="V17" s="430"/>
      <c r="W17" s="430"/>
      <c r="X17" s="430"/>
      <c r="Y17" s="430"/>
      <c r="Z17" s="430"/>
      <c r="AA17" s="430"/>
      <c r="AB17" s="430"/>
    </row>
    <row r="18" spans="1:38" s="429" customFormat="1" ht="14.25">
      <c r="A18" s="440">
        <v>9</v>
      </c>
      <c r="B18" s="441">
        <v>44046</v>
      </c>
      <c r="C18" s="442"/>
      <c r="D18" s="443" t="s">
        <v>178</v>
      </c>
      <c r="E18" s="444" t="s">
        <v>601</v>
      </c>
      <c r="F18" s="445">
        <v>520</v>
      </c>
      <c r="G18" s="444">
        <v>478</v>
      </c>
      <c r="H18" s="444">
        <v>544</v>
      </c>
      <c r="I18" s="446" t="s">
        <v>3656</v>
      </c>
      <c r="J18" s="447" t="s">
        <v>3680</v>
      </c>
      <c r="K18" s="447">
        <f t="shared" si="8"/>
        <v>24</v>
      </c>
      <c r="L18" s="513">
        <f t="shared" si="9"/>
        <v>-4.16</v>
      </c>
      <c r="M18" s="448">
        <f t="shared" si="10"/>
        <v>3.8153846153846156E-2</v>
      </c>
      <c r="N18" s="449" t="s">
        <v>600</v>
      </c>
      <c r="O18" s="450">
        <v>44053</v>
      </c>
      <c r="Q18" s="430"/>
      <c r="R18" s="431" t="s">
        <v>603</v>
      </c>
      <c r="S18" s="430"/>
      <c r="T18" s="430"/>
      <c r="U18" s="430"/>
      <c r="V18" s="430"/>
      <c r="W18" s="430"/>
      <c r="X18" s="430"/>
      <c r="Y18" s="430"/>
      <c r="Z18" s="430"/>
      <c r="AA18" s="430"/>
      <c r="AB18" s="430"/>
    </row>
    <row r="19" spans="1:38" s="429" customFormat="1" ht="14.25">
      <c r="A19" s="523">
        <v>10</v>
      </c>
      <c r="B19" s="461">
        <v>44048</v>
      </c>
      <c r="C19" s="524"/>
      <c r="D19" s="525" t="s">
        <v>67</v>
      </c>
      <c r="E19" s="526" t="s">
        <v>601</v>
      </c>
      <c r="F19" s="463">
        <v>398</v>
      </c>
      <c r="G19" s="526">
        <v>374</v>
      </c>
      <c r="H19" s="526">
        <v>430</v>
      </c>
      <c r="I19" s="527">
        <v>450</v>
      </c>
      <c r="J19" s="460" t="s">
        <v>3679</v>
      </c>
      <c r="K19" s="460">
        <f t="shared" ref="K19" si="11">H19-F19</f>
        <v>32</v>
      </c>
      <c r="L19" s="512">
        <f t="shared" ref="L19" si="12">(F19*-0.8)/100</f>
        <v>-3.1840000000000002</v>
      </c>
      <c r="M19" s="464">
        <f t="shared" ref="M19" si="13">(K19+L19)/F19</f>
        <v>7.240201005025125E-2</v>
      </c>
      <c r="N19" s="465" t="s">
        <v>600</v>
      </c>
      <c r="O19" s="522">
        <v>44053</v>
      </c>
      <c r="Q19" s="430"/>
      <c r="R19" s="431" t="s">
        <v>3187</v>
      </c>
      <c r="S19" s="430"/>
      <c r="T19" s="430"/>
      <c r="U19" s="430"/>
      <c r="V19" s="430"/>
      <c r="W19" s="430"/>
      <c r="X19" s="430"/>
      <c r="Y19" s="430"/>
      <c r="Z19" s="430"/>
      <c r="AA19" s="430"/>
      <c r="AB19" s="430"/>
    </row>
    <row r="20" spans="1:38" s="429" customFormat="1" ht="14.25">
      <c r="A20" s="523">
        <v>11</v>
      </c>
      <c r="B20" s="461">
        <v>44049</v>
      </c>
      <c r="C20" s="524"/>
      <c r="D20" s="525" t="s">
        <v>98</v>
      </c>
      <c r="E20" s="526" t="s">
        <v>601</v>
      </c>
      <c r="F20" s="463">
        <v>153</v>
      </c>
      <c r="G20" s="526">
        <v>141</v>
      </c>
      <c r="H20" s="526">
        <v>162.5</v>
      </c>
      <c r="I20" s="527">
        <v>175</v>
      </c>
      <c r="J20" s="460" t="s">
        <v>3672</v>
      </c>
      <c r="K20" s="460">
        <f t="shared" ref="K20" si="14">H20-F20</f>
        <v>9.5</v>
      </c>
      <c r="L20" s="512">
        <f t="shared" ref="L20" si="15">(F20*-0.8)/100</f>
        <v>-1.224</v>
      </c>
      <c r="M20" s="464">
        <f t="shared" ref="M20" si="16">(K20+L20)/F20</f>
        <v>5.4091503267973857E-2</v>
      </c>
      <c r="N20" s="465" t="s">
        <v>600</v>
      </c>
      <c r="O20" s="522">
        <v>44050</v>
      </c>
      <c r="Q20" s="430"/>
      <c r="R20" s="431" t="s">
        <v>3187</v>
      </c>
      <c r="S20" s="430"/>
      <c r="T20" s="430"/>
      <c r="U20" s="430"/>
      <c r="V20" s="430"/>
      <c r="W20" s="430"/>
      <c r="X20" s="430"/>
      <c r="Y20" s="430"/>
      <c r="Z20" s="430"/>
      <c r="AA20" s="430"/>
      <c r="AB20" s="430"/>
    </row>
    <row r="21" spans="1:38" s="429" customFormat="1" ht="14.25">
      <c r="A21" s="384">
        <v>12</v>
      </c>
      <c r="B21" s="479">
        <v>44053</v>
      </c>
      <c r="C21" s="424"/>
      <c r="D21" s="481" t="s">
        <v>51</v>
      </c>
      <c r="E21" s="425" t="s">
        <v>601</v>
      </c>
      <c r="F21" s="425" t="s">
        <v>3682</v>
      </c>
      <c r="G21" s="434">
        <v>1695</v>
      </c>
      <c r="H21" s="425"/>
      <c r="I21" s="412" t="s">
        <v>3683</v>
      </c>
      <c r="J21" s="426" t="s">
        <v>602</v>
      </c>
      <c r="K21" s="426"/>
      <c r="L21" s="515"/>
      <c r="M21" s="426"/>
      <c r="N21" s="427"/>
      <c r="O21" s="428"/>
      <c r="Q21" s="430"/>
      <c r="R21" s="431" t="s">
        <v>603</v>
      </c>
      <c r="S21" s="430"/>
      <c r="T21" s="430"/>
      <c r="U21" s="430"/>
      <c r="V21" s="430"/>
      <c r="W21" s="430"/>
      <c r="X21" s="430"/>
      <c r="Y21" s="430"/>
      <c r="Z21" s="430"/>
      <c r="AA21" s="430"/>
      <c r="AB21" s="430"/>
    </row>
    <row r="22" spans="1:38" s="429" customFormat="1" ht="14.25">
      <c r="A22" s="384">
        <v>13</v>
      </c>
      <c r="B22" s="479">
        <v>44053</v>
      </c>
      <c r="C22" s="424"/>
      <c r="D22" s="481" t="s">
        <v>195</v>
      </c>
      <c r="E22" s="425" t="s">
        <v>601</v>
      </c>
      <c r="F22" s="425" t="s">
        <v>3684</v>
      </c>
      <c r="G22" s="434">
        <v>3720</v>
      </c>
      <c r="H22" s="425"/>
      <c r="I22" s="412" t="s">
        <v>3685</v>
      </c>
      <c r="J22" s="426" t="s">
        <v>602</v>
      </c>
      <c r="K22" s="426"/>
      <c r="L22" s="515"/>
      <c r="M22" s="426"/>
      <c r="N22" s="427"/>
      <c r="O22" s="428"/>
      <c r="Q22" s="430"/>
      <c r="R22" s="431" t="s">
        <v>603</v>
      </c>
      <c r="S22" s="430"/>
      <c r="T22" s="430"/>
      <c r="U22" s="430"/>
      <c r="V22" s="430"/>
      <c r="W22" s="430"/>
      <c r="X22" s="430"/>
      <c r="Y22" s="430"/>
      <c r="Z22" s="430"/>
      <c r="AA22" s="430"/>
      <c r="AB22" s="430"/>
    </row>
    <row r="23" spans="1:38" s="429" customFormat="1" ht="14.25">
      <c r="A23" s="440">
        <v>14</v>
      </c>
      <c r="B23" s="441">
        <v>44053</v>
      </c>
      <c r="C23" s="442"/>
      <c r="D23" s="443" t="s">
        <v>145</v>
      </c>
      <c r="E23" s="444" t="s">
        <v>601</v>
      </c>
      <c r="F23" s="445">
        <v>957</v>
      </c>
      <c r="G23" s="444">
        <v>895</v>
      </c>
      <c r="H23" s="444">
        <v>995</v>
      </c>
      <c r="I23" s="446" t="s">
        <v>3686</v>
      </c>
      <c r="J23" s="447" t="s">
        <v>3714</v>
      </c>
      <c r="K23" s="447">
        <f t="shared" ref="K23" si="17">H23-F23</f>
        <v>38</v>
      </c>
      <c r="L23" s="513">
        <f t="shared" ref="L23" si="18">(F23*-0.8)/100</f>
        <v>-7.6560000000000006</v>
      </c>
      <c r="M23" s="448">
        <f t="shared" ref="M23" si="19">(K23+L23)/F23</f>
        <v>3.1707419017763847E-2</v>
      </c>
      <c r="N23" s="449" t="s">
        <v>600</v>
      </c>
      <c r="O23" s="450">
        <v>44056</v>
      </c>
      <c r="Q23" s="430"/>
      <c r="R23" s="431" t="s">
        <v>3187</v>
      </c>
      <c r="S23" s="430"/>
      <c r="T23" s="430"/>
      <c r="U23" s="430"/>
      <c r="V23" s="430"/>
      <c r="W23" s="430"/>
      <c r="X23" s="430"/>
      <c r="Y23" s="430"/>
      <c r="Z23" s="430"/>
      <c r="AA23" s="430"/>
      <c r="AB23" s="430"/>
    </row>
    <row r="24" spans="1:38" s="429" customFormat="1" ht="14.25">
      <c r="A24" s="384">
        <v>15</v>
      </c>
      <c r="B24" s="409">
        <v>44056</v>
      </c>
      <c r="C24" s="424"/>
      <c r="D24" s="475" t="s">
        <v>533</v>
      </c>
      <c r="E24" s="425" t="s">
        <v>601</v>
      </c>
      <c r="F24" s="425" t="s">
        <v>3715</v>
      </c>
      <c r="G24" s="434">
        <v>1140</v>
      </c>
      <c r="H24" s="425"/>
      <c r="I24" s="412" t="s">
        <v>3716</v>
      </c>
      <c r="J24" s="426" t="s">
        <v>602</v>
      </c>
      <c r="K24" s="426"/>
      <c r="L24" s="515"/>
      <c r="M24" s="426"/>
      <c r="N24" s="427"/>
      <c r="O24" s="428"/>
      <c r="Q24" s="430"/>
      <c r="R24" s="431" t="s">
        <v>603</v>
      </c>
      <c r="S24" s="430"/>
      <c r="T24" s="430"/>
      <c r="U24" s="430"/>
      <c r="V24" s="430"/>
      <c r="W24" s="430"/>
      <c r="X24" s="430"/>
      <c r="Y24" s="430"/>
      <c r="Z24" s="430"/>
      <c r="AA24" s="430"/>
      <c r="AB24" s="430"/>
    </row>
    <row r="25" spans="1:38" s="429" customFormat="1" ht="14.25">
      <c r="A25" s="384">
        <v>16</v>
      </c>
      <c r="B25" s="409">
        <v>44057</v>
      </c>
      <c r="C25" s="424"/>
      <c r="D25" s="475" t="s">
        <v>86</v>
      </c>
      <c r="E25" s="425" t="s">
        <v>601</v>
      </c>
      <c r="F25" s="425" t="s">
        <v>3744</v>
      </c>
      <c r="G25" s="434">
        <v>349</v>
      </c>
      <c r="H25" s="425"/>
      <c r="I25" s="412" t="s">
        <v>3745</v>
      </c>
      <c r="J25" s="426" t="s">
        <v>602</v>
      </c>
      <c r="K25" s="426"/>
      <c r="L25" s="515"/>
      <c r="M25" s="426"/>
      <c r="N25" s="427"/>
      <c r="O25" s="428"/>
      <c r="Q25" s="430"/>
      <c r="R25" s="431" t="s">
        <v>3187</v>
      </c>
      <c r="S25" s="430"/>
      <c r="T25" s="430"/>
      <c r="U25" s="430"/>
      <c r="V25" s="430"/>
      <c r="W25" s="430"/>
      <c r="X25" s="430"/>
      <c r="Y25" s="430"/>
      <c r="Z25" s="430"/>
      <c r="AA25" s="430"/>
      <c r="AB25" s="430"/>
    </row>
    <row r="26" spans="1:38" s="429" customFormat="1" ht="14.25">
      <c r="A26" s="384">
        <v>17</v>
      </c>
      <c r="B26" s="409">
        <v>44057</v>
      </c>
      <c r="C26" s="424"/>
      <c r="D26" s="475" t="s">
        <v>128</v>
      </c>
      <c r="E26" s="425" t="s">
        <v>601</v>
      </c>
      <c r="F26" s="425" t="s">
        <v>3746</v>
      </c>
      <c r="G26" s="434">
        <v>187</v>
      </c>
      <c r="H26" s="425"/>
      <c r="I26" s="412" t="s">
        <v>3747</v>
      </c>
      <c r="J26" s="426" t="s">
        <v>602</v>
      </c>
      <c r="K26" s="426"/>
      <c r="L26" s="515"/>
      <c r="M26" s="426"/>
      <c r="N26" s="427"/>
      <c r="O26" s="428"/>
      <c r="Q26" s="430"/>
      <c r="R26" s="431" t="s">
        <v>3717</v>
      </c>
      <c r="S26" s="430"/>
      <c r="T26" s="430"/>
      <c r="U26" s="430"/>
      <c r="V26" s="430"/>
      <c r="W26" s="430"/>
      <c r="X26" s="430"/>
      <c r="Y26" s="430"/>
      <c r="Z26" s="430"/>
      <c r="AA26" s="430"/>
      <c r="AB26" s="430"/>
    </row>
    <row r="27" spans="1:38" s="429" customFormat="1" ht="14.25">
      <c r="A27" s="384">
        <v>18</v>
      </c>
      <c r="B27" s="409">
        <v>44057</v>
      </c>
      <c r="C27" s="424"/>
      <c r="D27" s="475" t="s">
        <v>74</v>
      </c>
      <c r="E27" s="425" t="s">
        <v>3628</v>
      </c>
      <c r="F27" s="425" t="s">
        <v>3748</v>
      </c>
      <c r="G27" s="434">
        <v>438</v>
      </c>
      <c r="H27" s="425"/>
      <c r="I27" s="412" t="s">
        <v>3749</v>
      </c>
      <c r="J27" s="426" t="s">
        <v>602</v>
      </c>
      <c r="K27" s="426"/>
      <c r="L27" s="515"/>
      <c r="M27" s="426"/>
      <c r="N27" s="427"/>
      <c r="O27" s="428"/>
      <c r="Q27" s="430"/>
      <c r="R27" s="431" t="s">
        <v>3717</v>
      </c>
      <c r="S27" s="430"/>
      <c r="T27" s="430"/>
      <c r="U27" s="430"/>
      <c r="V27" s="430"/>
      <c r="W27" s="430"/>
      <c r="X27" s="430"/>
      <c r="Y27" s="430"/>
      <c r="Z27" s="430"/>
      <c r="AA27" s="430"/>
      <c r="AB27" s="430"/>
    </row>
    <row r="28" spans="1:38" s="429" customFormat="1" ht="14.25">
      <c r="A28" s="384">
        <v>19</v>
      </c>
      <c r="B28" s="409">
        <v>44057</v>
      </c>
      <c r="C28" s="424"/>
      <c r="D28" s="475" t="s">
        <v>111</v>
      </c>
      <c r="E28" s="425" t="s">
        <v>3628</v>
      </c>
      <c r="F28" s="425" t="s">
        <v>3750</v>
      </c>
      <c r="G28" s="434">
        <v>2930</v>
      </c>
      <c r="H28" s="425"/>
      <c r="I28" s="412" t="s">
        <v>3751</v>
      </c>
      <c r="J28" s="426" t="s">
        <v>602</v>
      </c>
      <c r="K28" s="426"/>
      <c r="L28" s="515"/>
      <c r="M28" s="426"/>
      <c r="N28" s="427"/>
      <c r="O28" s="428"/>
      <c r="Q28" s="430"/>
      <c r="R28" s="431" t="s">
        <v>3717</v>
      </c>
      <c r="S28" s="430"/>
      <c r="T28" s="430"/>
      <c r="U28" s="430"/>
      <c r="V28" s="430"/>
      <c r="W28" s="430"/>
      <c r="X28" s="430"/>
      <c r="Y28" s="430"/>
      <c r="Z28" s="430"/>
      <c r="AA28" s="430"/>
      <c r="AB28" s="430"/>
    </row>
    <row r="29" spans="1:38" s="429" customFormat="1" ht="14.25">
      <c r="A29" s="384"/>
      <c r="B29" s="409"/>
      <c r="C29" s="424"/>
      <c r="D29" s="475"/>
      <c r="E29" s="425"/>
      <c r="F29" s="425"/>
      <c r="G29" s="434"/>
      <c r="H29" s="425"/>
      <c r="I29" s="412"/>
      <c r="J29" s="426"/>
      <c r="K29" s="426"/>
      <c r="L29" s="515"/>
      <c r="M29" s="426"/>
      <c r="N29" s="427"/>
      <c r="O29" s="428"/>
      <c r="Q29" s="430"/>
      <c r="R29" s="431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</row>
    <row r="30" spans="1:38" s="429" customFormat="1" ht="14.25">
      <c r="A30" s="384"/>
      <c r="B30" s="409"/>
      <c r="C30" s="424"/>
      <c r="D30" s="475"/>
      <c r="E30" s="425"/>
      <c r="F30" s="425"/>
      <c r="G30" s="434"/>
      <c r="H30" s="425"/>
      <c r="I30" s="412"/>
      <c r="J30" s="426"/>
      <c r="K30" s="426"/>
      <c r="L30" s="515"/>
      <c r="M30" s="426"/>
      <c r="N30" s="427"/>
      <c r="O30" s="428"/>
      <c r="Q30" s="430"/>
      <c r="R30" s="431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</row>
    <row r="31" spans="1:38" s="5" customFormat="1" ht="14.25">
      <c r="A31" s="384"/>
      <c r="B31" s="409"/>
      <c r="C31" s="410"/>
      <c r="D31" s="391"/>
      <c r="E31" s="411"/>
      <c r="F31" s="412"/>
      <c r="G31" s="413"/>
      <c r="H31" s="413"/>
      <c r="I31" s="412"/>
      <c r="J31" s="378"/>
      <c r="K31" s="378"/>
      <c r="L31" s="516"/>
      <c r="M31" s="376"/>
      <c r="N31" s="389"/>
      <c r="O31" s="383"/>
      <c r="P31" s="429"/>
      <c r="Q31" s="64"/>
      <c r="R31" s="341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604</v>
      </c>
      <c r="B32" s="24"/>
      <c r="C32" s="25"/>
      <c r="D32" s="26"/>
      <c r="E32" s="27"/>
      <c r="F32" s="28"/>
      <c r="G32" s="28"/>
      <c r="H32" s="28"/>
      <c r="I32" s="28"/>
      <c r="J32" s="65"/>
      <c r="K32" s="28"/>
      <c r="L32" s="517"/>
      <c r="M32" s="38"/>
      <c r="N32" s="65"/>
      <c r="O32" s="66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605</v>
      </c>
      <c r="B33" s="23"/>
      <c r="C33" s="23"/>
      <c r="D33" s="23"/>
      <c r="F33" s="30" t="s">
        <v>606</v>
      </c>
      <c r="G33" s="17"/>
      <c r="H33" s="31"/>
      <c r="I33" s="36"/>
      <c r="J33" s="67"/>
      <c r="K33" s="68"/>
      <c r="L33" s="518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607</v>
      </c>
      <c r="B34" s="23"/>
      <c r="C34" s="23"/>
      <c r="D34" s="23"/>
      <c r="E34" s="32"/>
      <c r="F34" s="30" t="s">
        <v>608</v>
      </c>
      <c r="G34" s="17"/>
      <c r="H34" s="31"/>
      <c r="I34" s="36"/>
      <c r="J34" s="67"/>
      <c r="K34" s="68"/>
      <c r="L34" s="518"/>
      <c r="M34" s="69"/>
      <c r="N34" s="16"/>
      <c r="O34" s="70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1"/>
      <c r="K35" s="68"/>
      <c r="L35" s="518"/>
      <c r="M35" s="17"/>
      <c r="N35" s="72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609</v>
      </c>
      <c r="C36" s="33"/>
      <c r="D36" s="33"/>
      <c r="E36" s="33"/>
      <c r="F36" s="34"/>
      <c r="G36" s="32"/>
      <c r="H36" s="32"/>
      <c r="I36" s="73"/>
      <c r="J36" s="74"/>
      <c r="K36" s="75"/>
      <c r="L36" s="519"/>
      <c r="M36" s="12"/>
      <c r="N36" s="11"/>
      <c r="O36" s="53"/>
      <c r="P36" s="7"/>
      <c r="R36" s="82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575</v>
      </c>
      <c r="C37" s="21"/>
      <c r="D37" s="22" t="s">
        <v>588</v>
      </c>
      <c r="E37" s="21" t="s">
        <v>589</v>
      </c>
      <c r="F37" s="21" t="s">
        <v>590</v>
      </c>
      <c r="G37" s="21" t="s">
        <v>610</v>
      </c>
      <c r="H37" s="21" t="s">
        <v>592</v>
      </c>
      <c r="I37" s="21" t="s">
        <v>593</v>
      </c>
      <c r="J37" s="76" t="s">
        <v>594</v>
      </c>
      <c r="K37" s="62" t="s">
        <v>611</v>
      </c>
      <c r="L37" s="520" t="s">
        <v>3637</v>
      </c>
      <c r="M37" s="63" t="s">
        <v>3636</v>
      </c>
      <c r="N37" s="21" t="s">
        <v>597</v>
      </c>
      <c r="O37" s="78" t="s">
        <v>598</v>
      </c>
      <c r="P37" s="7"/>
      <c r="Q37" s="40"/>
      <c r="R37" s="38"/>
      <c r="S37" s="38"/>
      <c r="T37" s="38"/>
    </row>
    <row r="38" spans="1:38" s="9" customFormat="1" ht="15" customHeight="1">
      <c r="A38" s="497">
        <v>1</v>
      </c>
      <c r="B38" s="461">
        <v>44042</v>
      </c>
      <c r="C38" s="504"/>
      <c r="D38" s="462" t="s">
        <v>86</v>
      </c>
      <c r="E38" s="463" t="s">
        <v>601</v>
      </c>
      <c r="F38" s="497">
        <v>446.5</v>
      </c>
      <c r="G38" s="497">
        <v>431</v>
      </c>
      <c r="H38" s="497">
        <v>463</v>
      </c>
      <c r="I38" s="505">
        <v>475</v>
      </c>
      <c r="J38" s="460" t="s">
        <v>3659</v>
      </c>
      <c r="K38" s="460">
        <f t="shared" ref="K38:K41" si="20">H38-F38</f>
        <v>16.5</v>
      </c>
      <c r="L38" s="512">
        <f t="shared" ref="L38:L41" si="21">(F38*-0.8)/100</f>
        <v>-3.5720000000000005</v>
      </c>
      <c r="M38" s="464">
        <f t="shared" ref="M38:M41" si="22">(K38+L38)/F38</f>
        <v>2.8954087346024632E-2</v>
      </c>
      <c r="N38" s="465" t="s">
        <v>600</v>
      </c>
      <c r="O38" s="522">
        <v>44047</v>
      </c>
      <c r="P38" s="64"/>
      <c r="Q38" s="64"/>
      <c r="R38" s="423" t="s">
        <v>3187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s="9" customFormat="1" ht="15" customHeight="1">
      <c r="A39" s="497">
        <v>2</v>
      </c>
      <c r="B39" s="461">
        <v>44043</v>
      </c>
      <c r="C39" s="504"/>
      <c r="D39" s="462" t="s">
        <v>313</v>
      </c>
      <c r="E39" s="463" t="s">
        <v>601</v>
      </c>
      <c r="F39" s="497">
        <v>641</v>
      </c>
      <c r="G39" s="497">
        <v>625</v>
      </c>
      <c r="H39" s="497">
        <v>657</v>
      </c>
      <c r="I39" s="505" t="s">
        <v>3647</v>
      </c>
      <c r="J39" s="460" t="s">
        <v>3660</v>
      </c>
      <c r="K39" s="460">
        <f t="shared" si="20"/>
        <v>16</v>
      </c>
      <c r="L39" s="512">
        <f t="shared" si="21"/>
        <v>-5.128000000000001</v>
      </c>
      <c r="M39" s="464">
        <f t="shared" si="22"/>
        <v>1.6960998439937598E-2</v>
      </c>
      <c r="N39" s="465" t="s">
        <v>600</v>
      </c>
      <c r="O39" s="522">
        <v>44047</v>
      </c>
      <c r="P39" s="64"/>
      <c r="Q39" s="64"/>
      <c r="R39" s="423" t="s">
        <v>3187</v>
      </c>
      <c r="S39" s="6"/>
      <c r="T39" s="6"/>
      <c r="U39" s="6"/>
      <c r="V39" s="6"/>
      <c r="W39" s="6"/>
      <c r="X39" s="6"/>
      <c r="Y39" s="6"/>
      <c r="Z39" s="6"/>
      <c r="AA39" s="6"/>
    </row>
    <row r="40" spans="1:38" ht="15" customHeight="1">
      <c r="A40" s="454">
        <v>3</v>
      </c>
      <c r="B40" s="451">
        <v>44043</v>
      </c>
      <c r="C40" s="455"/>
      <c r="D40" s="456" t="s">
        <v>71</v>
      </c>
      <c r="E40" s="457" t="s">
        <v>601</v>
      </c>
      <c r="F40" s="528">
        <v>410</v>
      </c>
      <c r="G40" s="528">
        <v>399</v>
      </c>
      <c r="H40" s="528">
        <v>399</v>
      </c>
      <c r="I40" s="528">
        <v>430</v>
      </c>
      <c r="J40" s="437" t="s">
        <v>3673</v>
      </c>
      <c r="K40" s="437">
        <f t="shared" si="20"/>
        <v>-11</v>
      </c>
      <c r="L40" s="514">
        <f t="shared" si="21"/>
        <v>-3.28</v>
      </c>
      <c r="M40" s="438">
        <f t="shared" si="22"/>
        <v>-3.4829268292682923E-2</v>
      </c>
      <c r="N40" s="452" t="s">
        <v>664</v>
      </c>
      <c r="O40" s="439">
        <v>44050</v>
      </c>
      <c r="P40" s="7"/>
      <c r="Q40" s="11"/>
      <c r="R40" s="12" t="s">
        <v>3187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97">
        <v>4</v>
      </c>
      <c r="B41" s="461">
        <v>44046</v>
      </c>
      <c r="C41" s="504"/>
      <c r="D41" s="462" t="s">
        <v>69</v>
      </c>
      <c r="E41" s="463" t="s">
        <v>601</v>
      </c>
      <c r="F41" s="497">
        <v>551</v>
      </c>
      <c r="G41" s="497">
        <v>534</v>
      </c>
      <c r="H41" s="497">
        <v>564</v>
      </c>
      <c r="I41" s="505" t="s">
        <v>3644</v>
      </c>
      <c r="J41" s="460" t="s">
        <v>3676</v>
      </c>
      <c r="K41" s="460">
        <f t="shared" si="20"/>
        <v>13</v>
      </c>
      <c r="L41" s="512">
        <f t="shared" si="21"/>
        <v>-4.4080000000000004</v>
      </c>
      <c r="M41" s="464">
        <f t="shared" si="22"/>
        <v>1.5593466424682394E-2</v>
      </c>
      <c r="N41" s="465" t="s">
        <v>600</v>
      </c>
      <c r="O41" s="522">
        <v>44053</v>
      </c>
      <c r="P41" s="7"/>
      <c r="Q41" s="11"/>
      <c r="R41" s="12" t="s">
        <v>603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97">
        <v>5</v>
      </c>
      <c r="B42" s="461">
        <v>44046</v>
      </c>
      <c r="C42" s="504"/>
      <c r="D42" s="462" t="s">
        <v>83</v>
      </c>
      <c r="E42" s="463" t="s">
        <v>601</v>
      </c>
      <c r="F42" s="497">
        <v>705</v>
      </c>
      <c r="G42" s="497">
        <v>688</v>
      </c>
      <c r="H42" s="497">
        <v>717</v>
      </c>
      <c r="I42" s="505" t="s">
        <v>3652</v>
      </c>
      <c r="J42" s="460" t="s">
        <v>3653</v>
      </c>
      <c r="K42" s="460">
        <f t="shared" ref="K42:K43" si="23">H42-F42</f>
        <v>12</v>
      </c>
      <c r="L42" s="512">
        <f>(F42*-0.07)/100</f>
        <v>-0.49349999999999999</v>
      </c>
      <c r="M42" s="464">
        <f t="shared" ref="M42:M43" si="24">(K42+L42)/F42</f>
        <v>1.6321276595744682E-2</v>
      </c>
      <c r="N42" s="465" t="s">
        <v>600</v>
      </c>
      <c r="O42" s="478">
        <v>44046</v>
      </c>
      <c r="P42" s="7"/>
      <c r="Q42" s="11"/>
      <c r="R42" s="12" t="s">
        <v>603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97">
        <v>6</v>
      </c>
      <c r="B43" s="461">
        <v>44046</v>
      </c>
      <c r="C43" s="504"/>
      <c r="D43" s="462" t="s">
        <v>3654</v>
      </c>
      <c r="E43" s="463" t="s">
        <v>601</v>
      </c>
      <c r="F43" s="497">
        <v>2247.5</v>
      </c>
      <c r="G43" s="497">
        <v>2190</v>
      </c>
      <c r="H43" s="497">
        <v>2299.5</v>
      </c>
      <c r="I43" s="505">
        <v>2350</v>
      </c>
      <c r="J43" s="460" t="s">
        <v>3662</v>
      </c>
      <c r="K43" s="460">
        <f t="shared" si="23"/>
        <v>52</v>
      </c>
      <c r="L43" s="512">
        <f t="shared" ref="L43" si="25">(F43*-0.8)/100</f>
        <v>-17.98</v>
      </c>
      <c r="M43" s="464">
        <f t="shared" si="24"/>
        <v>1.5136818687430477E-2</v>
      </c>
      <c r="N43" s="465" t="s">
        <v>600</v>
      </c>
      <c r="O43" s="522">
        <v>44048</v>
      </c>
      <c r="P43" s="7"/>
      <c r="Q43" s="11"/>
      <c r="R43" s="12" t="s">
        <v>3187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497">
        <v>7</v>
      </c>
      <c r="B44" s="461">
        <v>44046</v>
      </c>
      <c r="C44" s="504"/>
      <c r="D44" s="462" t="s">
        <v>110</v>
      </c>
      <c r="E44" s="463" t="s">
        <v>601</v>
      </c>
      <c r="F44" s="497">
        <v>1001</v>
      </c>
      <c r="G44" s="497">
        <v>970</v>
      </c>
      <c r="H44" s="497">
        <v>1034</v>
      </c>
      <c r="I44" s="505" t="s">
        <v>3655</v>
      </c>
      <c r="J44" s="460" t="s">
        <v>3661</v>
      </c>
      <c r="K44" s="460">
        <f t="shared" ref="K44" si="26">H44-F44</f>
        <v>33</v>
      </c>
      <c r="L44" s="512">
        <f t="shared" ref="L44" si="27">(F44*-0.8)/100</f>
        <v>-8.0080000000000009</v>
      </c>
      <c r="M44" s="464">
        <f t="shared" ref="M44" si="28">(K44+L44)/F44</f>
        <v>2.4967032967032964E-2</v>
      </c>
      <c r="N44" s="465" t="s">
        <v>600</v>
      </c>
      <c r="O44" s="522">
        <v>44047</v>
      </c>
      <c r="P44" s="7"/>
      <c r="Q44" s="11"/>
      <c r="R44" s="12" t="s">
        <v>603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s="9" customFormat="1" ht="15" customHeight="1">
      <c r="A45" s="497">
        <v>8</v>
      </c>
      <c r="B45" s="461">
        <v>44047</v>
      </c>
      <c r="C45" s="504"/>
      <c r="D45" s="462" t="s">
        <v>494</v>
      </c>
      <c r="E45" s="463" t="s">
        <v>601</v>
      </c>
      <c r="F45" s="497">
        <v>4385</v>
      </c>
      <c r="G45" s="497">
        <v>4280</v>
      </c>
      <c r="H45" s="497">
        <v>4490</v>
      </c>
      <c r="I45" s="505" t="s">
        <v>3658</v>
      </c>
      <c r="J45" s="460" t="s">
        <v>3677</v>
      </c>
      <c r="K45" s="460">
        <f t="shared" ref="K45" si="29">H45-F45</f>
        <v>105</v>
      </c>
      <c r="L45" s="512">
        <f t="shared" ref="L45" si="30">(F45*-0.8)/100</f>
        <v>-35.08</v>
      </c>
      <c r="M45" s="464">
        <f t="shared" ref="M45" si="31">(K45+L45)/F45</f>
        <v>1.594526795895097E-2</v>
      </c>
      <c r="N45" s="465" t="s">
        <v>600</v>
      </c>
      <c r="O45" s="522">
        <v>44050</v>
      </c>
      <c r="P45" s="64"/>
      <c r="Q45" s="64"/>
      <c r="R45" s="423" t="s">
        <v>603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435">
        <v>9</v>
      </c>
      <c r="B46" s="479">
        <v>44048</v>
      </c>
      <c r="C46" s="480"/>
      <c r="D46" s="481" t="s">
        <v>116</v>
      </c>
      <c r="E46" s="482" t="s">
        <v>601</v>
      </c>
      <c r="F46" s="482" t="s">
        <v>3664</v>
      </c>
      <c r="G46" s="483">
        <v>2150</v>
      </c>
      <c r="H46" s="483"/>
      <c r="I46" s="482">
        <v>2300</v>
      </c>
      <c r="J46" s="484" t="s">
        <v>602</v>
      </c>
      <c r="K46" s="484"/>
      <c r="L46" s="521"/>
      <c r="M46" s="485"/>
      <c r="N46" s="486"/>
      <c r="O46" s="487"/>
      <c r="P46" s="64"/>
      <c r="Q46" s="64"/>
      <c r="R46" s="423" t="s">
        <v>3187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497">
        <v>10</v>
      </c>
      <c r="B47" s="461">
        <v>44048</v>
      </c>
      <c r="C47" s="504"/>
      <c r="D47" s="462" t="s">
        <v>88</v>
      </c>
      <c r="E47" s="463" t="s">
        <v>601</v>
      </c>
      <c r="F47" s="497">
        <v>504</v>
      </c>
      <c r="G47" s="497">
        <v>489</v>
      </c>
      <c r="H47" s="497">
        <v>518</v>
      </c>
      <c r="I47" s="505" t="s">
        <v>3663</v>
      </c>
      <c r="J47" s="460" t="s">
        <v>3678</v>
      </c>
      <c r="K47" s="460">
        <f t="shared" ref="K47" si="32">H47-F47</f>
        <v>14</v>
      </c>
      <c r="L47" s="512">
        <f t="shared" ref="L47" si="33">(F47*-0.8)/100</f>
        <v>-4.032</v>
      </c>
      <c r="M47" s="464">
        <f t="shared" ref="M47" si="34">(K47+L47)/F47</f>
        <v>1.9777777777777776E-2</v>
      </c>
      <c r="N47" s="465" t="s">
        <v>600</v>
      </c>
      <c r="O47" s="522">
        <v>44053</v>
      </c>
      <c r="P47" s="64"/>
      <c r="Q47" s="64"/>
      <c r="R47" s="423" t="s">
        <v>603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497">
        <v>11</v>
      </c>
      <c r="B48" s="461">
        <v>44048</v>
      </c>
      <c r="C48" s="504"/>
      <c r="D48" s="462" t="s">
        <v>80</v>
      </c>
      <c r="E48" s="463" t="s">
        <v>601</v>
      </c>
      <c r="F48" s="497">
        <v>299</v>
      </c>
      <c r="G48" s="497">
        <v>290</v>
      </c>
      <c r="H48" s="497">
        <v>304</v>
      </c>
      <c r="I48" s="505">
        <v>320</v>
      </c>
      <c r="J48" s="460" t="s">
        <v>3669</v>
      </c>
      <c r="K48" s="460">
        <f t="shared" ref="K48" si="35">H48-F48</f>
        <v>5</v>
      </c>
      <c r="L48" s="512">
        <f>(F48*-0.07)/100</f>
        <v>-0.20930000000000004</v>
      </c>
      <c r="M48" s="464">
        <f t="shared" ref="M48:M50" si="36">(K48+L48)/F48</f>
        <v>1.6022408026755853E-2</v>
      </c>
      <c r="N48" s="465" t="s">
        <v>600</v>
      </c>
      <c r="O48" s="478">
        <v>44048</v>
      </c>
      <c r="P48" s="64"/>
      <c r="Q48" s="64"/>
      <c r="R48" s="423" t="s">
        <v>3187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528">
        <v>12</v>
      </c>
      <c r="B49" s="451">
        <v>44050</v>
      </c>
      <c r="C49" s="532"/>
      <c r="D49" s="533" t="s">
        <v>186</v>
      </c>
      <c r="E49" s="436" t="s">
        <v>3628</v>
      </c>
      <c r="F49" s="436">
        <v>403</v>
      </c>
      <c r="G49" s="534">
        <v>415</v>
      </c>
      <c r="H49" s="534">
        <v>417</v>
      </c>
      <c r="I49" s="436" t="s">
        <v>3671</v>
      </c>
      <c r="J49" s="437" t="s">
        <v>3691</v>
      </c>
      <c r="K49" s="437">
        <f>F49-H49</f>
        <v>-14</v>
      </c>
      <c r="L49" s="514">
        <f>(F49*-0.8)/100</f>
        <v>-3.2240000000000002</v>
      </c>
      <c r="M49" s="438">
        <f t="shared" si="36"/>
        <v>-4.2739454094292806E-2</v>
      </c>
      <c r="N49" s="452" t="s">
        <v>664</v>
      </c>
      <c r="O49" s="439">
        <v>44054</v>
      </c>
      <c r="P49" s="64"/>
      <c r="Q49" s="64"/>
      <c r="R49" s="423" t="s">
        <v>603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97">
        <v>13</v>
      </c>
      <c r="B50" s="461">
        <v>44050</v>
      </c>
      <c r="C50" s="504"/>
      <c r="D50" s="462" t="s">
        <v>367</v>
      </c>
      <c r="E50" s="463" t="s">
        <v>601</v>
      </c>
      <c r="F50" s="497">
        <v>273</v>
      </c>
      <c r="G50" s="497">
        <v>264</v>
      </c>
      <c r="H50" s="497">
        <v>281.5</v>
      </c>
      <c r="I50" s="505">
        <v>294</v>
      </c>
      <c r="J50" s="460" t="s">
        <v>3733</v>
      </c>
      <c r="K50" s="460">
        <f t="shared" ref="K50" si="37">H50-F50</f>
        <v>8.5</v>
      </c>
      <c r="L50" s="512">
        <f t="shared" ref="L50" si="38">(F50*-0.8)/100</f>
        <v>-2.1840000000000002</v>
      </c>
      <c r="M50" s="464">
        <f t="shared" si="36"/>
        <v>2.3135531135531136E-2</v>
      </c>
      <c r="N50" s="465" t="s">
        <v>600</v>
      </c>
      <c r="O50" s="522">
        <v>44057</v>
      </c>
      <c r="P50" s="64"/>
      <c r="Q50" s="64"/>
      <c r="R50" s="423" t="s">
        <v>3187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97">
        <v>16</v>
      </c>
      <c r="B51" s="461">
        <v>44053</v>
      </c>
      <c r="C51" s="504"/>
      <c r="D51" s="462" t="s">
        <v>193</v>
      </c>
      <c r="E51" s="463" t="s">
        <v>601</v>
      </c>
      <c r="F51" s="497">
        <v>963</v>
      </c>
      <c r="G51" s="497">
        <v>938</v>
      </c>
      <c r="H51" s="497">
        <v>986.5</v>
      </c>
      <c r="I51" s="505" t="s">
        <v>3681</v>
      </c>
      <c r="J51" s="460" t="s">
        <v>3710</v>
      </c>
      <c r="K51" s="460">
        <f t="shared" ref="K51:K52" si="39">H51-F51</f>
        <v>23.5</v>
      </c>
      <c r="L51" s="512">
        <f t="shared" ref="L51:L52" si="40">(F51*-0.8)/100</f>
        <v>-7.7040000000000006</v>
      </c>
      <c r="M51" s="464">
        <f t="shared" ref="M51:M52" si="41">(K51+L51)/F51</f>
        <v>1.6402907580477674E-2</v>
      </c>
      <c r="N51" s="465" t="s">
        <v>600</v>
      </c>
      <c r="O51" s="522">
        <v>44056</v>
      </c>
      <c r="P51" s="64"/>
      <c r="Q51" s="64"/>
      <c r="R51" s="423" t="s">
        <v>603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528">
        <v>15</v>
      </c>
      <c r="B52" s="451">
        <v>44053</v>
      </c>
      <c r="C52" s="532"/>
      <c r="D52" s="533" t="s">
        <v>248</v>
      </c>
      <c r="E52" s="436" t="s">
        <v>601</v>
      </c>
      <c r="F52" s="436">
        <v>895</v>
      </c>
      <c r="G52" s="534">
        <v>868</v>
      </c>
      <c r="H52" s="534">
        <v>868</v>
      </c>
      <c r="I52" s="436">
        <v>940</v>
      </c>
      <c r="J52" s="437" t="s">
        <v>3734</v>
      </c>
      <c r="K52" s="437">
        <f t="shared" si="39"/>
        <v>-27</v>
      </c>
      <c r="L52" s="514">
        <f t="shared" si="40"/>
        <v>-7.16</v>
      </c>
      <c r="M52" s="438">
        <f t="shared" si="41"/>
        <v>-3.8167597765363125E-2</v>
      </c>
      <c r="N52" s="452" t="s">
        <v>664</v>
      </c>
      <c r="O52" s="439">
        <v>44050</v>
      </c>
      <c r="P52" s="64"/>
      <c r="Q52" s="64"/>
      <c r="R52" s="423" t="s">
        <v>3187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497">
        <v>16</v>
      </c>
      <c r="B53" s="461">
        <v>44053</v>
      </c>
      <c r="C53" s="504"/>
      <c r="D53" s="462" t="s">
        <v>494</v>
      </c>
      <c r="E53" s="463" t="s">
        <v>601</v>
      </c>
      <c r="F53" s="497">
        <v>4510</v>
      </c>
      <c r="G53" s="497">
        <v>4350</v>
      </c>
      <c r="H53" s="497">
        <v>4640</v>
      </c>
      <c r="I53" s="505" t="s">
        <v>3687</v>
      </c>
      <c r="J53" s="460" t="s">
        <v>3690</v>
      </c>
      <c r="K53" s="460">
        <f t="shared" ref="K53" si="42">H53-F53</f>
        <v>130</v>
      </c>
      <c r="L53" s="512">
        <f t="shared" ref="L53" si="43">(F53*-0.8)/100</f>
        <v>-36.08</v>
      </c>
      <c r="M53" s="464">
        <f t="shared" ref="M53" si="44">(K53+L53)/F53</f>
        <v>2.0824833702882482E-2</v>
      </c>
      <c r="N53" s="465" t="s">
        <v>600</v>
      </c>
      <c r="O53" s="522">
        <v>44054</v>
      </c>
      <c r="P53" s="64"/>
      <c r="Q53" s="64"/>
      <c r="R53" s="423" t="s">
        <v>603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497">
        <v>17</v>
      </c>
      <c r="B54" s="461">
        <v>44053</v>
      </c>
      <c r="C54" s="504"/>
      <c r="D54" s="462" t="s">
        <v>122</v>
      </c>
      <c r="E54" s="463" t="s">
        <v>601</v>
      </c>
      <c r="F54" s="497">
        <v>389.5</v>
      </c>
      <c r="G54" s="497">
        <v>378</v>
      </c>
      <c r="H54" s="497">
        <v>403</v>
      </c>
      <c r="I54" s="505">
        <v>410</v>
      </c>
      <c r="J54" s="460" t="s">
        <v>3709</v>
      </c>
      <c r="K54" s="460">
        <f t="shared" ref="K54" si="45">H54-F54</f>
        <v>13.5</v>
      </c>
      <c r="L54" s="512">
        <f t="shared" ref="L54" si="46">(F54*-0.8)/100</f>
        <v>-3.1160000000000001</v>
      </c>
      <c r="M54" s="464">
        <f t="shared" ref="M54" si="47">(K54+L54)/F54</f>
        <v>2.665982028241335E-2</v>
      </c>
      <c r="N54" s="465" t="s">
        <v>600</v>
      </c>
      <c r="O54" s="522">
        <v>44056</v>
      </c>
      <c r="P54" s="64"/>
      <c r="Q54" s="64"/>
      <c r="R54" s="423" t="s">
        <v>603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97">
        <v>18</v>
      </c>
      <c r="B55" s="461">
        <v>44055</v>
      </c>
      <c r="C55" s="504"/>
      <c r="D55" s="462" t="s">
        <v>2932</v>
      </c>
      <c r="E55" s="463" t="s">
        <v>601</v>
      </c>
      <c r="F55" s="497">
        <v>1355</v>
      </c>
      <c r="G55" s="497">
        <v>1315</v>
      </c>
      <c r="H55" s="497">
        <v>1375</v>
      </c>
      <c r="I55" s="505" t="s">
        <v>3699</v>
      </c>
      <c r="J55" s="460" t="s">
        <v>3703</v>
      </c>
      <c r="K55" s="460">
        <f t="shared" ref="K55" si="48">H55-F55</f>
        <v>20</v>
      </c>
      <c r="L55" s="512">
        <f>(F55*-0.07)/100</f>
        <v>-0.94850000000000012</v>
      </c>
      <c r="M55" s="464">
        <f t="shared" ref="M55" si="49">(K55+L55)/F55</f>
        <v>1.4060147601476015E-2</v>
      </c>
      <c r="N55" s="465" t="s">
        <v>600</v>
      </c>
      <c r="O55" s="478">
        <v>44055</v>
      </c>
      <c r="P55" s="64"/>
      <c r="Q55" s="64"/>
      <c r="R55" s="423" t="s">
        <v>603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35">
        <v>19</v>
      </c>
      <c r="B56" s="479">
        <v>44055</v>
      </c>
      <c r="C56" s="480"/>
      <c r="D56" s="481" t="s">
        <v>237</v>
      </c>
      <c r="E56" s="482" t="s">
        <v>601</v>
      </c>
      <c r="F56" s="482" t="s">
        <v>3700</v>
      </c>
      <c r="G56" s="483">
        <v>245</v>
      </c>
      <c r="H56" s="483"/>
      <c r="I56" s="482" t="s">
        <v>3701</v>
      </c>
      <c r="J56" s="484" t="s">
        <v>602</v>
      </c>
      <c r="K56" s="484"/>
      <c r="L56" s="521"/>
      <c r="M56" s="485"/>
      <c r="N56" s="486"/>
      <c r="O56" s="487"/>
      <c r="P56" s="64"/>
      <c r="Q56" s="64"/>
      <c r="R56" s="423" t="s">
        <v>3187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35">
        <v>20</v>
      </c>
      <c r="B57" s="479">
        <v>44055</v>
      </c>
      <c r="C57" s="480"/>
      <c r="D57" s="481" t="s">
        <v>187</v>
      </c>
      <c r="E57" s="482" t="s">
        <v>601</v>
      </c>
      <c r="F57" s="482" t="s">
        <v>3702</v>
      </c>
      <c r="G57" s="483">
        <v>2190</v>
      </c>
      <c r="H57" s="483"/>
      <c r="I57" s="482">
        <v>2350</v>
      </c>
      <c r="J57" s="484" t="s">
        <v>602</v>
      </c>
      <c r="K57" s="484"/>
      <c r="L57" s="521"/>
      <c r="M57" s="485"/>
      <c r="N57" s="486"/>
      <c r="O57" s="487"/>
      <c r="P57" s="64"/>
      <c r="Q57" s="64"/>
      <c r="R57" s="423" t="s">
        <v>3187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497">
        <v>21</v>
      </c>
      <c r="B58" s="461">
        <v>44056</v>
      </c>
      <c r="C58" s="504"/>
      <c r="D58" s="462" t="s">
        <v>69</v>
      </c>
      <c r="E58" s="463" t="s">
        <v>601</v>
      </c>
      <c r="F58" s="497">
        <v>533</v>
      </c>
      <c r="G58" s="497">
        <v>519</v>
      </c>
      <c r="H58" s="497">
        <v>544.5</v>
      </c>
      <c r="I58" s="505" t="s">
        <v>3706</v>
      </c>
      <c r="J58" s="460" t="s">
        <v>3718</v>
      </c>
      <c r="K58" s="460">
        <f t="shared" ref="K58" si="50">H58-F58</f>
        <v>11.5</v>
      </c>
      <c r="L58" s="512">
        <f>(F58*-0.07)/100</f>
        <v>-0.37310000000000004</v>
      </c>
      <c r="M58" s="464">
        <f t="shared" ref="M58" si="51">(K58+L58)/F58</f>
        <v>2.0875984990619136E-2</v>
      </c>
      <c r="N58" s="465" t="s">
        <v>600</v>
      </c>
      <c r="O58" s="478">
        <v>44056</v>
      </c>
      <c r="P58" s="64"/>
      <c r="Q58" s="64"/>
      <c r="R58" s="423" t="s">
        <v>603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35">
        <v>22</v>
      </c>
      <c r="B59" s="479">
        <v>44056</v>
      </c>
      <c r="C59" s="480"/>
      <c r="D59" s="481" t="s">
        <v>122</v>
      </c>
      <c r="E59" s="482" t="s">
        <v>601</v>
      </c>
      <c r="F59" s="482" t="s">
        <v>3707</v>
      </c>
      <c r="G59" s="483">
        <v>385</v>
      </c>
      <c r="H59" s="483"/>
      <c r="I59" s="482" t="s">
        <v>3708</v>
      </c>
      <c r="J59" s="484" t="s">
        <v>602</v>
      </c>
      <c r="K59" s="484"/>
      <c r="L59" s="521"/>
      <c r="M59" s="485"/>
      <c r="N59" s="486"/>
      <c r="O59" s="487"/>
      <c r="P59" s="64"/>
      <c r="Q59" s="64"/>
      <c r="R59" s="423" t="s">
        <v>603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97">
        <v>23</v>
      </c>
      <c r="B60" s="461">
        <v>44057</v>
      </c>
      <c r="C60" s="504"/>
      <c r="D60" s="462" t="s">
        <v>76</v>
      </c>
      <c r="E60" s="463" t="s">
        <v>601</v>
      </c>
      <c r="F60" s="497">
        <v>390.5</v>
      </c>
      <c r="G60" s="497">
        <v>379.5</v>
      </c>
      <c r="H60" s="497">
        <v>397.5</v>
      </c>
      <c r="I60" s="505" t="s">
        <v>3735</v>
      </c>
      <c r="J60" s="460" t="s">
        <v>3736</v>
      </c>
      <c r="K60" s="460">
        <f t="shared" ref="K60" si="52">H60-F60</f>
        <v>7</v>
      </c>
      <c r="L60" s="512">
        <f>(F60*-0.07)/100</f>
        <v>-0.27334999999999998</v>
      </c>
      <c r="M60" s="464">
        <f t="shared" ref="M60" si="53">(K60+L60)/F60</f>
        <v>1.7225736235595392E-2</v>
      </c>
      <c r="N60" s="465" t="s">
        <v>600</v>
      </c>
      <c r="O60" s="478">
        <v>44057</v>
      </c>
      <c r="P60" s="64"/>
      <c r="Q60" s="64"/>
      <c r="R60" s="423" t="s">
        <v>603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97">
        <v>24</v>
      </c>
      <c r="B61" s="461">
        <v>44057</v>
      </c>
      <c r="C61" s="504"/>
      <c r="D61" s="462" t="s">
        <v>190</v>
      </c>
      <c r="E61" s="463" t="s">
        <v>601</v>
      </c>
      <c r="F61" s="497">
        <v>2825</v>
      </c>
      <c r="G61" s="497">
        <v>2760</v>
      </c>
      <c r="H61" s="497">
        <v>2875</v>
      </c>
      <c r="I61" s="505" t="s">
        <v>3737</v>
      </c>
      <c r="J61" s="460" t="s">
        <v>3738</v>
      </c>
      <c r="K61" s="460">
        <f t="shared" ref="K61" si="54">H61-F61</f>
        <v>50</v>
      </c>
      <c r="L61" s="512">
        <f>(F61*-0.07)/100</f>
        <v>-1.9775000000000003</v>
      </c>
      <c r="M61" s="464">
        <f t="shared" ref="M61:M62" si="55">(K61+L61)/F61</f>
        <v>1.6999115044247788E-2</v>
      </c>
      <c r="N61" s="465" t="s">
        <v>600</v>
      </c>
      <c r="O61" s="478">
        <v>44057</v>
      </c>
      <c r="P61" s="64"/>
      <c r="Q61" s="64"/>
      <c r="R61" s="423" t="s">
        <v>3187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497">
        <v>25</v>
      </c>
      <c r="B62" s="461">
        <v>44057</v>
      </c>
      <c r="C62" s="504"/>
      <c r="D62" s="462" t="s">
        <v>186</v>
      </c>
      <c r="E62" s="463" t="s">
        <v>3628</v>
      </c>
      <c r="F62" s="497">
        <v>430.5</v>
      </c>
      <c r="G62" s="497">
        <v>445</v>
      </c>
      <c r="H62" s="497">
        <v>422</v>
      </c>
      <c r="I62" s="505" t="s">
        <v>3739</v>
      </c>
      <c r="J62" s="460" t="s">
        <v>3733</v>
      </c>
      <c r="K62" s="460">
        <f>F62-H62</f>
        <v>8.5</v>
      </c>
      <c r="L62" s="512">
        <f>(F62*-0.07)/100</f>
        <v>-0.30135000000000001</v>
      </c>
      <c r="M62" s="464">
        <f t="shared" si="55"/>
        <v>1.9044483159117307E-2</v>
      </c>
      <c r="N62" s="465" t="s">
        <v>600</v>
      </c>
      <c r="O62" s="478">
        <v>44057</v>
      </c>
      <c r="P62" s="64"/>
      <c r="Q62" s="64"/>
      <c r="R62" s="423" t="s">
        <v>603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435"/>
      <c r="B63" s="479"/>
      <c r="C63" s="480"/>
      <c r="D63" s="481"/>
      <c r="E63" s="482"/>
      <c r="F63" s="482"/>
      <c r="G63" s="483"/>
      <c r="H63" s="483"/>
      <c r="I63" s="482"/>
      <c r="J63" s="484"/>
      <c r="K63" s="484"/>
      <c r="L63" s="521"/>
      <c r="M63" s="485"/>
      <c r="N63" s="486"/>
      <c r="O63" s="487"/>
      <c r="P63" s="64"/>
      <c r="Q63" s="64"/>
      <c r="R63" s="423"/>
      <c r="S63" s="6"/>
      <c r="T63" s="6"/>
      <c r="U63" s="6"/>
      <c r="V63" s="6"/>
      <c r="W63" s="6"/>
      <c r="X63" s="6"/>
      <c r="Y63" s="6"/>
      <c r="Z63" s="6"/>
      <c r="AA63" s="6"/>
    </row>
    <row r="64" spans="1:27" ht="15" customHeight="1">
      <c r="A64" s="415"/>
      <c r="B64" s="415"/>
      <c r="C64" s="415"/>
      <c r="D64" s="415"/>
      <c r="E64" s="415"/>
      <c r="F64" s="435"/>
      <c r="G64" s="435"/>
      <c r="H64" s="435"/>
      <c r="I64" s="435"/>
      <c r="J64" s="466"/>
      <c r="K64" s="435"/>
      <c r="L64" s="435"/>
      <c r="M64" s="377"/>
      <c r="N64" s="378"/>
      <c r="O64" s="378"/>
      <c r="P64" s="7"/>
      <c r="Q64" s="11"/>
      <c r="R64" s="12"/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44.25" customHeight="1">
      <c r="A65" s="23" t="s">
        <v>604</v>
      </c>
      <c r="B65" s="39"/>
      <c r="C65" s="39"/>
      <c r="D65" s="40"/>
      <c r="E65" s="36"/>
      <c r="F65" s="36"/>
      <c r="G65" s="35"/>
      <c r="H65" s="35" t="s">
        <v>3642</v>
      </c>
      <c r="I65" s="36"/>
      <c r="J65" s="17"/>
      <c r="K65" s="79"/>
      <c r="L65" s="80"/>
      <c r="M65" s="79"/>
      <c r="N65" s="81"/>
      <c r="O65" s="79"/>
      <c r="P65" s="7"/>
      <c r="Q65" s="16"/>
      <c r="R65" s="12"/>
      <c r="S65" s="16"/>
      <c r="T65" s="16"/>
      <c r="U65" s="16"/>
      <c r="V65" s="16"/>
      <c r="W65" s="16"/>
      <c r="X65" s="16"/>
      <c r="Y65" s="16"/>
      <c r="Z65" s="5"/>
      <c r="AA65" s="5"/>
      <c r="AB65" s="5"/>
    </row>
    <row r="66" spans="1:34" s="6" customFormat="1">
      <c r="A66" s="29" t="s">
        <v>605</v>
      </c>
      <c r="B66" s="23"/>
      <c r="C66" s="23"/>
      <c r="D66" s="23"/>
      <c r="E66" s="5"/>
      <c r="F66" s="30" t="s">
        <v>606</v>
      </c>
      <c r="G66" s="41"/>
      <c r="H66" s="42"/>
      <c r="I66" s="82"/>
      <c r="J66" s="17"/>
      <c r="K66" s="83"/>
      <c r="L66" s="84"/>
      <c r="M66" s="85"/>
      <c r="N66" s="86"/>
      <c r="O66" s="87"/>
      <c r="P66" s="5"/>
      <c r="Q66" s="4"/>
      <c r="R66" s="12"/>
      <c r="Z66" s="9"/>
      <c r="AA66" s="9"/>
      <c r="AB66" s="9"/>
      <c r="AC66" s="9"/>
      <c r="AD66" s="9"/>
      <c r="AE66" s="9"/>
      <c r="AF66" s="9"/>
      <c r="AG66" s="9"/>
      <c r="AH66" s="9"/>
    </row>
    <row r="67" spans="1:34" s="9" customFormat="1" ht="14.25" customHeight="1">
      <c r="A67" s="29"/>
      <c r="B67" s="23"/>
      <c r="C67" s="23"/>
      <c r="D67" s="23"/>
      <c r="E67" s="32"/>
      <c r="F67" s="30" t="s">
        <v>608</v>
      </c>
      <c r="G67" s="41"/>
      <c r="H67" s="42"/>
      <c r="I67" s="82"/>
      <c r="J67" s="17"/>
      <c r="K67" s="83"/>
      <c r="L67" s="84"/>
      <c r="M67" s="85"/>
      <c r="N67" s="86"/>
      <c r="O67" s="87"/>
      <c r="P67" s="5"/>
      <c r="Q67" s="4"/>
      <c r="R67" s="12"/>
      <c r="S67" s="6"/>
      <c r="Y67" s="6"/>
      <c r="Z67" s="6"/>
    </row>
    <row r="68" spans="1:34" s="9" customFormat="1" ht="14.25" customHeight="1">
      <c r="A68" s="23"/>
      <c r="B68" s="23"/>
      <c r="C68" s="23"/>
      <c r="D68" s="23"/>
      <c r="E68" s="32"/>
      <c r="F68" s="17"/>
      <c r="G68" s="17"/>
      <c r="H68" s="31"/>
      <c r="I68" s="36"/>
      <c r="J68" s="71"/>
      <c r="K68" s="68"/>
      <c r="L68" s="69"/>
      <c r="M68" s="17"/>
      <c r="N68" s="72"/>
      <c r="O68" s="57"/>
      <c r="P68" s="8"/>
      <c r="Q68" s="4"/>
      <c r="R68" s="12"/>
      <c r="S68" s="6"/>
      <c r="Y68" s="6"/>
      <c r="Z68" s="6"/>
    </row>
    <row r="69" spans="1:34" s="9" customFormat="1" ht="15">
      <c r="A69" s="43" t="s">
        <v>615</v>
      </c>
      <c r="B69" s="43"/>
      <c r="C69" s="43"/>
      <c r="D69" s="43"/>
      <c r="E69" s="32"/>
      <c r="F69" s="17"/>
      <c r="G69" s="12"/>
      <c r="H69" s="17"/>
      <c r="I69" s="12"/>
      <c r="J69" s="88"/>
      <c r="K69" s="12"/>
      <c r="L69" s="12"/>
      <c r="M69" s="12"/>
      <c r="N69" s="12"/>
      <c r="O69" s="89"/>
      <c r="P69"/>
      <c r="Q69" s="4"/>
      <c r="R69" s="12"/>
      <c r="S69" s="6"/>
      <c r="Y69" s="6"/>
      <c r="Z69" s="6"/>
    </row>
    <row r="70" spans="1:34" s="9" customFormat="1" ht="38.25">
      <c r="A70" s="21" t="s">
        <v>16</v>
      </c>
      <c r="B70" s="21" t="s">
        <v>575</v>
      </c>
      <c r="C70" s="21"/>
      <c r="D70" s="22" t="s">
        <v>588</v>
      </c>
      <c r="E70" s="21" t="s">
        <v>589</v>
      </c>
      <c r="F70" s="21" t="s">
        <v>590</v>
      </c>
      <c r="G70" s="21" t="s">
        <v>610</v>
      </c>
      <c r="H70" s="21" t="s">
        <v>592</v>
      </c>
      <c r="I70" s="21" t="s">
        <v>593</v>
      </c>
      <c r="J70" s="20" t="s">
        <v>594</v>
      </c>
      <c r="K70" s="77" t="s">
        <v>616</v>
      </c>
      <c r="L70" s="63" t="s">
        <v>3637</v>
      </c>
      <c r="M70" s="77" t="s">
        <v>612</v>
      </c>
      <c r="N70" s="21" t="s">
        <v>613</v>
      </c>
      <c r="O70" s="20" t="s">
        <v>597</v>
      </c>
      <c r="P70" s="90" t="s">
        <v>598</v>
      </c>
      <c r="Q70" s="4"/>
      <c r="R70" s="17"/>
      <c r="S70" s="6"/>
      <c r="Y70" s="6"/>
      <c r="Z70" s="6"/>
    </row>
    <row r="71" spans="1:34" s="9" customFormat="1" ht="14.25" customHeight="1">
      <c r="A71" s="502">
        <v>1</v>
      </c>
      <c r="B71" s="503">
        <v>44043</v>
      </c>
      <c r="C71" s="503"/>
      <c r="D71" s="459" t="s">
        <v>3648</v>
      </c>
      <c r="E71" s="502" t="s">
        <v>3628</v>
      </c>
      <c r="F71" s="498">
        <v>220.25</v>
      </c>
      <c r="G71" s="502">
        <v>225</v>
      </c>
      <c r="H71" s="502">
        <v>224.5</v>
      </c>
      <c r="I71" s="502">
        <v>210</v>
      </c>
      <c r="J71" s="437" t="s">
        <v>3643</v>
      </c>
      <c r="K71" s="499" t="s">
        <v>3651</v>
      </c>
      <c r="L71" s="535">
        <f>(220.25*3000)*-0.07%</f>
        <v>-462.52500000000009</v>
      </c>
      <c r="M71" s="535">
        <f>+N71*K71+L71</f>
        <v>-13212.525</v>
      </c>
      <c r="N71" s="502">
        <v>3000</v>
      </c>
      <c r="O71" s="437" t="s">
        <v>664</v>
      </c>
      <c r="P71" s="474">
        <v>44046</v>
      </c>
      <c r="Q71" s="4"/>
      <c r="R71" s="423" t="s">
        <v>603</v>
      </c>
      <c r="S71" s="6"/>
      <c r="Y71" s="6"/>
      <c r="Z71" s="6"/>
    </row>
    <row r="72" spans="1:34" s="405" customFormat="1" ht="14.25" customHeight="1">
      <c r="A72" s="536">
        <v>2</v>
      </c>
      <c r="B72" s="537">
        <v>44054</v>
      </c>
      <c r="C72" s="537"/>
      <c r="D72" s="538" t="s">
        <v>3695</v>
      </c>
      <c r="E72" s="536" t="s">
        <v>601</v>
      </c>
      <c r="F72" s="539">
        <v>2734.5</v>
      </c>
      <c r="G72" s="536">
        <v>2695</v>
      </c>
      <c r="H72" s="536">
        <v>2760</v>
      </c>
      <c r="I72" s="536" t="s">
        <v>3696</v>
      </c>
      <c r="J72" s="460" t="s">
        <v>3704</v>
      </c>
      <c r="K72" s="460">
        <f>H72-F72</f>
        <v>25.5</v>
      </c>
      <c r="L72" s="460">
        <f>(H72*N72)*0.07%</f>
        <v>579.60000000000014</v>
      </c>
      <c r="M72" s="460">
        <f>(K72*N72)-L72</f>
        <v>7070.4</v>
      </c>
      <c r="N72" s="460">
        <v>300</v>
      </c>
      <c r="O72" s="465" t="s">
        <v>600</v>
      </c>
      <c r="P72" s="522">
        <v>44055</v>
      </c>
      <c r="Q72" s="392"/>
      <c r="R72" s="344" t="s">
        <v>3187</v>
      </c>
      <c r="S72" s="40"/>
      <c r="Y72" s="40"/>
      <c r="Z72" s="40"/>
    </row>
    <row r="73" spans="1:34" s="405" customFormat="1" ht="14.25" customHeight="1">
      <c r="A73" s="536">
        <v>3</v>
      </c>
      <c r="B73" s="537">
        <v>44057</v>
      </c>
      <c r="C73" s="537"/>
      <c r="D73" s="538" t="s">
        <v>3742</v>
      </c>
      <c r="E73" s="536" t="s">
        <v>3628</v>
      </c>
      <c r="F73" s="539">
        <v>11335</v>
      </c>
      <c r="G73" s="536">
        <v>11410</v>
      </c>
      <c r="H73" s="536">
        <v>11245</v>
      </c>
      <c r="I73" s="536">
        <v>11200</v>
      </c>
      <c r="J73" s="460" t="s">
        <v>3743</v>
      </c>
      <c r="K73" s="460">
        <f>F73-H73</f>
        <v>90</v>
      </c>
      <c r="L73" s="512">
        <f>(H73*N73)*0.07%</f>
        <v>590.36250000000007</v>
      </c>
      <c r="M73" s="512">
        <f>(K73*N73)-L73</f>
        <v>6159.6374999999998</v>
      </c>
      <c r="N73" s="536">
        <v>75</v>
      </c>
      <c r="O73" s="465" t="s">
        <v>600</v>
      </c>
      <c r="P73" s="478">
        <v>44057</v>
      </c>
      <c r="Q73" s="392"/>
      <c r="R73" s="344" t="s">
        <v>3717</v>
      </c>
      <c r="S73" s="40"/>
      <c r="Y73" s="40"/>
      <c r="Z73" s="40"/>
    </row>
    <row r="74" spans="1:34" s="9" customFormat="1" ht="14.25" customHeight="1">
      <c r="A74" s="476"/>
      <c r="B74" s="472"/>
      <c r="C74" s="472"/>
      <c r="D74" s="391"/>
      <c r="E74" s="476"/>
      <c r="F74" s="500"/>
      <c r="G74" s="476"/>
      <c r="H74" s="476"/>
      <c r="I74" s="476"/>
      <c r="J74" s="472"/>
      <c r="K74" s="470"/>
      <c r="L74" s="476"/>
      <c r="M74" s="476"/>
      <c r="N74" s="476"/>
      <c r="O74" s="476"/>
      <c r="P74" s="501"/>
      <c r="Q74" s="4"/>
      <c r="R74" s="423"/>
      <c r="S74" s="6"/>
      <c r="Y74" s="6"/>
      <c r="Z74" s="6"/>
    </row>
    <row r="75" spans="1:34" s="9" customFormat="1" ht="14.25">
      <c r="A75" s="416"/>
      <c r="B75" s="417"/>
      <c r="C75" s="417"/>
      <c r="D75" s="418"/>
      <c r="E75" s="416"/>
      <c r="F75" s="419"/>
      <c r="G75" s="416"/>
      <c r="H75" s="416"/>
      <c r="I75" s="416"/>
      <c r="J75" s="420"/>
      <c r="K75" s="420"/>
      <c r="L75" s="421"/>
      <c r="M75" s="420"/>
      <c r="N75" s="420"/>
      <c r="O75" s="422"/>
      <c r="P75" s="4"/>
      <c r="Q75" s="4"/>
      <c r="R75" s="93"/>
      <c r="S75" s="6"/>
      <c r="Y75" s="6"/>
      <c r="Z75" s="6"/>
    </row>
    <row r="76" spans="1:34" s="9" customFormat="1" ht="15">
      <c r="A76" s="379"/>
      <c r="B76" s="380"/>
      <c r="C76" s="380"/>
      <c r="D76" s="381"/>
      <c r="E76" s="379"/>
      <c r="F76" s="387"/>
      <c r="G76" s="379"/>
      <c r="H76" s="379"/>
      <c r="I76" s="379"/>
      <c r="J76" s="380"/>
      <c r="K76" s="79"/>
      <c r="L76" s="379"/>
      <c r="M76" s="379"/>
      <c r="N76" s="379"/>
      <c r="O76" s="388"/>
      <c r="P76" s="4"/>
      <c r="Q76" s="4"/>
      <c r="R76" s="93"/>
      <c r="S76" s="6"/>
      <c r="Y76" s="6"/>
      <c r="Z76" s="6"/>
    </row>
    <row r="77" spans="1:34" s="6" customFormat="1">
      <c r="A77" s="44"/>
      <c r="B77" s="45"/>
      <c r="C77" s="46"/>
      <c r="D77" s="47"/>
      <c r="E77" s="48"/>
      <c r="F77" s="49"/>
      <c r="G77" s="49"/>
      <c r="H77" s="49"/>
      <c r="I77" s="49"/>
      <c r="J77" s="17"/>
      <c r="K77" s="91"/>
      <c r="L77" s="91"/>
      <c r="M77" s="17"/>
      <c r="N77" s="16"/>
      <c r="O77" s="92"/>
      <c r="P77" s="5"/>
      <c r="Q77" s="4"/>
      <c r="R77" s="17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6" customFormat="1" ht="15">
      <c r="A78" s="50" t="s">
        <v>617</v>
      </c>
      <c r="B78" s="50"/>
      <c r="C78" s="50"/>
      <c r="D78" s="50"/>
      <c r="E78" s="51"/>
      <c r="F78" s="49"/>
      <c r="G78" s="49"/>
      <c r="H78" s="49"/>
      <c r="I78" s="49"/>
      <c r="J78" s="53"/>
      <c r="K78" s="12"/>
      <c r="L78" s="12"/>
      <c r="M78" s="12"/>
      <c r="N78" s="11"/>
      <c r="O78" s="53"/>
      <c r="P78" s="5"/>
      <c r="Q78" s="4"/>
      <c r="R78" s="17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38.25">
      <c r="A79" s="21" t="s">
        <v>16</v>
      </c>
      <c r="B79" s="21" t="s">
        <v>575</v>
      </c>
      <c r="C79" s="21"/>
      <c r="D79" s="22" t="s">
        <v>588</v>
      </c>
      <c r="E79" s="21" t="s">
        <v>589</v>
      </c>
      <c r="F79" s="21" t="s">
        <v>590</v>
      </c>
      <c r="G79" s="52" t="s">
        <v>610</v>
      </c>
      <c r="H79" s="21" t="s">
        <v>592</v>
      </c>
      <c r="I79" s="21" t="s">
        <v>593</v>
      </c>
      <c r="J79" s="20" t="s">
        <v>594</v>
      </c>
      <c r="K79" s="20" t="s">
        <v>618</v>
      </c>
      <c r="L79" s="63" t="s">
        <v>3637</v>
      </c>
      <c r="M79" s="77" t="s">
        <v>612</v>
      </c>
      <c r="N79" s="21" t="s">
        <v>613</v>
      </c>
      <c r="O79" s="21" t="s">
        <v>597</v>
      </c>
      <c r="P79" s="22" t="s">
        <v>598</v>
      </c>
      <c r="Q79" s="4"/>
      <c r="R79" s="17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40" customFormat="1" ht="14.25">
      <c r="A80" s="497">
        <v>1</v>
      </c>
      <c r="B80" s="529">
        <v>44043</v>
      </c>
      <c r="C80" s="529"/>
      <c r="D80" s="462" t="s">
        <v>3649</v>
      </c>
      <c r="E80" s="463" t="s">
        <v>601</v>
      </c>
      <c r="F80" s="463">
        <v>2.2000000000000002</v>
      </c>
      <c r="G80" s="530">
        <v>0.5</v>
      </c>
      <c r="H80" s="530">
        <v>2.9</v>
      </c>
      <c r="I80" s="531" t="s">
        <v>3667</v>
      </c>
      <c r="J80" s="460" t="s">
        <v>3689</v>
      </c>
      <c r="K80" s="460">
        <f>H80-F80</f>
        <v>0.69999999999999973</v>
      </c>
      <c r="L80" s="460">
        <v>100</v>
      </c>
      <c r="M80" s="460">
        <f>(K80*N80)-100</f>
        <v>2139.9999999999991</v>
      </c>
      <c r="N80" s="460">
        <v>3200</v>
      </c>
      <c r="O80" s="465" t="s">
        <v>600</v>
      </c>
      <c r="P80" s="522">
        <v>44054</v>
      </c>
      <c r="Q80" s="392"/>
      <c r="R80" s="344" t="s">
        <v>603</v>
      </c>
      <c r="Z80" s="405"/>
      <c r="AA80" s="405"/>
      <c r="AB80" s="405"/>
      <c r="AC80" s="405"/>
      <c r="AD80" s="405"/>
      <c r="AE80" s="405"/>
      <c r="AF80" s="405"/>
      <c r="AG80" s="405"/>
      <c r="AH80" s="405"/>
    </row>
    <row r="81" spans="1:34" s="40" customFormat="1" ht="14.25">
      <c r="A81" s="489">
        <v>2</v>
      </c>
      <c r="B81" s="490">
        <v>44048</v>
      </c>
      <c r="C81" s="490"/>
      <c r="D81" s="491" t="s">
        <v>3665</v>
      </c>
      <c r="E81" s="492" t="s">
        <v>601</v>
      </c>
      <c r="F81" s="492" t="s">
        <v>3666</v>
      </c>
      <c r="G81" s="434"/>
      <c r="H81" s="434"/>
      <c r="I81" s="493" t="s">
        <v>3668</v>
      </c>
      <c r="J81" s="494" t="s">
        <v>602</v>
      </c>
      <c r="K81" s="494"/>
      <c r="L81" s="494"/>
      <c r="M81" s="494"/>
      <c r="N81" s="494"/>
      <c r="O81" s="494"/>
      <c r="P81" s="495"/>
      <c r="Q81" s="392"/>
      <c r="R81" s="344" t="s">
        <v>603</v>
      </c>
      <c r="Z81" s="405"/>
      <c r="AA81" s="405"/>
      <c r="AB81" s="405"/>
      <c r="AC81" s="405"/>
      <c r="AD81" s="405"/>
      <c r="AE81" s="405"/>
      <c r="AF81" s="405"/>
      <c r="AG81" s="405"/>
      <c r="AH81" s="405"/>
    </row>
    <row r="82" spans="1:34" s="40" customFormat="1" ht="14.25">
      <c r="A82" s="554">
        <v>3</v>
      </c>
      <c r="B82" s="556">
        <v>44054</v>
      </c>
      <c r="C82" s="490"/>
      <c r="D82" s="491" t="s">
        <v>3692</v>
      </c>
      <c r="E82" s="492" t="s">
        <v>601</v>
      </c>
      <c r="F82" s="492" t="s">
        <v>3693</v>
      </c>
      <c r="G82" s="434"/>
      <c r="H82" s="434"/>
      <c r="I82" s="493"/>
      <c r="J82" s="558" t="s">
        <v>602</v>
      </c>
      <c r="K82" s="494"/>
      <c r="L82" s="494"/>
      <c r="M82" s="494"/>
      <c r="N82" s="494"/>
      <c r="O82" s="494"/>
      <c r="P82" s="495"/>
      <c r="Q82" s="392"/>
      <c r="R82" s="344" t="s">
        <v>603</v>
      </c>
      <c r="Z82" s="405"/>
      <c r="AA82" s="405"/>
      <c r="AB82" s="405"/>
      <c r="AC82" s="405"/>
      <c r="AD82" s="405"/>
      <c r="AE82" s="405"/>
      <c r="AF82" s="405"/>
      <c r="AG82" s="405"/>
      <c r="AH82" s="405"/>
    </row>
    <row r="83" spans="1:34" s="40" customFormat="1" ht="14.25">
      <c r="A83" s="555"/>
      <c r="B83" s="557"/>
      <c r="C83" s="490"/>
      <c r="D83" s="491" t="s">
        <v>3711</v>
      </c>
      <c r="E83" s="492" t="s">
        <v>3628</v>
      </c>
      <c r="F83" s="492" t="s">
        <v>3694</v>
      </c>
      <c r="G83" s="434"/>
      <c r="H83" s="434"/>
      <c r="I83" s="493"/>
      <c r="J83" s="559"/>
      <c r="K83" s="494"/>
      <c r="L83" s="494"/>
      <c r="M83" s="494"/>
      <c r="N83" s="494"/>
      <c r="O83" s="494"/>
      <c r="P83" s="495"/>
      <c r="Q83" s="392"/>
      <c r="R83" s="344"/>
      <c r="Z83" s="405"/>
      <c r="AA83" s="405"/>
      <c r="AB83" s="405"/>
      <c r="AC83" s="405"/>
      <c r="AD83" s="405"/>
      <c r="AE83" s="405"/>
      <c r="AF83" s="405"/>
      <c r="AG83" s="405"/>
      <c r="AH83" s="405"/>
    </row>
    <row r="84" spans="1:34" s="40" customFormat="1" ht="14.25">
      <c r="A84" s="497">
        <v>4</v>
      </c>
      <c r="B84" s="529">
        <v>44056</v>
      </c>
      <c r="C84" s="529"/>
      <c r="D84" s="462" t="s">
        <v>3712</v>
      </c>
      <c r="E84" s="463" t="s">
        <v>601</v>
      </c>
      <c r="F84" s="463">
        <v>15.5</v>
      </c>
      <c r="G84" s="530"/>
      <c r="H84" s="530">
        <v>30</v>
      </c>
      <c r="I84" s="463">
        <v>50</v>
      </c>
      <c r="J84" s="460" t="s">
        <v>3713</v>
      </c>
      <c r="K84" s="460">
        <f>H84-F84</f>
        <v>14.5</v>
      </c>
      <c r="L84" s="460">
        <v>100</v>
      </c>
      <c r="M84" s="460">
        <f>(K84*N84)-100</f>
        <v>987.5</v>
      </c>
      <c r="N84" s="460">
        <v>75</v>
      </c>
      <c r="O84" s="465" t="s">
        <v>600</v>
      </c>
      <c r="P84" s="478">
        <v>44056</v>
      </c>
      <c r="Q84" s="392"/>
      <c r="R84" s="344" t="s">
        <v>3717</v>
      </c>
      <c r="Z84" s="405"/>
      <c r="AA84" s="405"/>
      <c r="AB84" s="405"/>
      <c r="AC84" s="405"/>
      <c r="AD84" s="405"/>
      <c r="AE84" s="405"/>
      <c r="AF84" s="405"/>
      <c r="AG84" s="405"/>
      <c r="AH84" s="405"/>
    </row>
    <row r="85" spans="1:34" s="40" customFormat="1" ht="14.25">
      <c r="A85" s="497">
        <v>5</v>
      </c>
      <c r="B85" s="529">
        <v>44057</v>
      </c>
      <c r="C85" s="529"/>
      <c r="D85" s="462" t="s">
        <v>3740</v>
      </c>
      <c r="E85" s="463" t="s">
        <v>601</v>
      </c>
      <c r="F85" s="463">
        <v>77.5</v>
      </c>
      <c r="G85" s="530">
        <v>40</v>
      </c>
      <c r="H85" s="530">
        <v>108.5</v>
      </c>
      <c r="I85" s="463">
        <v>150</v>
      </c>
      <c r="J85" s="460" t="s">
        <v>3741</v>
      </c>
      <c r="K85" s="460">
        <f>H85-F85</f>
        <v>31</v>
      </c>
      <c r="L85" s="460">
        <v>100</v>
      </c>
      <c r="M85" s="460">
        <f>(K85*N85)-100</f>
        <v>2225</v>
      </c>
      <c r="N85" s="460">
        <v>75</v>
      </c>
      <c r="O85" s="465" t="s">
        <v>600</v>
      </c>
      <c r="P85" s="478">
        <v>44057</v>
      </c>
      <c r="Q85" s="392"/>
      <c r="R85" s="344" t="s">
        <v>3717</v>
      </c>
      <c r="Z85" s="405"/>
      <c r="AA85" s="405"/>
      <c r="AB85" s="405"/>
      <c r="AC85" s="405"/>
      <c r="AD85" s="405"/>
      <c r="AE85" s="405"/>
      <c r="AF85" s="405"/>
      <c r="AG85" s="405"/>
      <c r="AH85" s="405"/>
    </row>
    <row r="86" spans="1:34" s="40" customFormat="1" ht="15">
      <c r="A86" s="471"/>
      <c r="B86" s="472"/>
      <c r="C86" s="472"/>
      <c r="D86" s="391"/>
      <c r="E86" s="471"/>
      <c r="F86" s="432"/>
      <c r="G86" s="471"/>
      <c r="H86" s="471"/>
      <c r="I86" s="471"/>
      <c r="J86" s="472"/>
      <c r="K86" s="470"/>
      <c r="L86" s="471"/>
      <c r="M86" s="476"/>
      <c r="N86" s="476"/>
      <c r="O86" s="476"/>
      <c r="P86" s="473"/>
      <c r="Q86" s="392"/>
      <c r="R86" s="344"/>
      <c r="Z86" s="405"/>
      <c r="AA86" s="405"/>
      <c r="AB86" s="405"/>
      <c r="AC86" s="405"/>
      <c r="AD86" s="405"/>
      <c r="AE86" s="405"/>
      <c r="AF86" s="405"/>
      <c r="AG86" s="405"/>
      <c r="AH86" s="405"/>
    </row>
    <row r="87" spans="1:34" s="40" customFormat="1" ht="14.25">
      <c r="A87" s="379"/>
      <c r="B87" s="380"/>
      <c r="C87" s="380"/>
      <c r="D87" s="381"/>
      <c r="E87" s="379"/>
      <c r="F87" s="406"/>
      <c r="G87" s="379"/>
      <c r="H87" s="379"/>
      <c r="I87" s="379"/>
      <c r="J87" s="380"/>
      <c r="K87" s="407"/>
      <c r="L87" s="379"/>
      <c r="M87" s="379"/>
      <c r="N87" s="379"/>
      <c r="O87" s="408"/>
      <c r="P87" s="392"/>
      <c r="Q87" s="392"/>
      <c r="R87" s="344"/>
      <c r="Z87" s="405"/>
      <c r="AA87" s="405"/>
      <c r="AB87" s="405"/>
      <c r="AC87" s="405"/>
      <c r="AD87" s="405"/>
      <c r="AE87" s="405"/>
      <c r="AF87" s="405"/>
      <c r="AG87" s="405"/>
      <c r="AH87" s="405"/>
    </row>
    <row r="88" spans="1:34" ht="15">
      <c r="A88" s="100" t="s">
        <v>619</v>
      </c>
      <c r="B88" s="101"/>
      <c r="C88" s="101"/>
      <c r="D88" s="102"/>
      <c r="E88" s="34"/>
      <c r="F88" s="32"/>
      <c r="G88" s="32"/>
      <c r="H88" s="73"/>
      <c r="I88" s="120"/>
      <c r="J88" s="121"/>
      <c r="K88" s="17"/>
      <c r="L88" s="17"/>
      <c r="M88" s="17"/>
      <c r="N88" s="11"/>
      <c r="O88" s="53"/>
      <c r="Q88" s="96"/>
      <c r="R88" s="17"/>
      <c r="S88" s="16"/>
      <c r="T88" s="16"/>
      <c r="U88" s="16"/>
      <c r="V88" s="16"/>
      <c r="W88" s="16"/>
      <c r="X88" s="16"/>
      <c r="Y88" s="16"/>
      <c r="Z88" s="16"/>
    </row>
    <row r="89" spans="1:34" ht="38.25">
      <c r="A89" s="20" t="s">
        <v>16</v>
      </c>
      <c r="B89" s="21" t="s">
        <v>575</v>
      </c>
      <c r="C89" s="21"/>
      <c r="D89" s="22" t="s">
        <v>588</v>
      </c>
      <c r="E89" s="21" t="s">
        <v>589</v>
      </c>
      <c r="F89" s="21" t="s">
        <v>590</v>
      </c>
      <c r="G89" s="21" t="s">
        <v>591</v>
      </c>
      <c r="H89" s="21" t="s">
        <v>592</v>
      </c>
      <c r="I89" s="21" t="s">
        <v>593</v>
      </c>
      <c r="J89" s="20" t="s">
        <v>594</v>
      </c>
      <c r="K89" s="21" t="s">
        <v>595</v>
      </c>
      <c r="L89" s="21" t="s">
        <v>596</v>
      </c>
      <c r="M89" s="21" t="s">
        <v>597</v>
      </c>
      <c r="N89" s="22" t="s">
        <v>598</v>
      </c>
      <c r="O89" s="21" t="s">
        <v>599</v>
      </c>
      <c r="P89" s="98"/>
      <c r="Q89" s="11"/>
      <c r="R89" s="17"/>
      <c r="S89" s="16"/>
      <c r="T89" s="16"/>
      <c r="U89" s="16"/>
      <c r="V89" s="16"/>
      <c r="W89" s="16"/>
      <c r="X89" s="16"/>
      <c r="Y89" s="16"/>
      <c r="Z89" s="16"/>
    </row>
    <row r="90" spans="1:34" s="8" customFormat="1">
      <c r="A90" s="393"/>
      <c r="B90" s="394"/>
      <c r="C90" s="395"/>
      <c r="D90" s="396"/>
      <c r="E90" s="397"/>
      <c r="F90" s="397"/>
      <c r="G90" s="398"/>
      <c r="H90" s="398"/>
      <c r="I90" s="397"/>
      <c r="J90" s="399"/>
      <c r="K90" s="400"/>
      <c r="L90" s="401"/>
      <c r="M90" s="402"/>
      <c r="N90" s="403"/>
      <c r="O90" s="404"/>
      <c r="P90" s="124"/>
      <c r="Q90"/>
      <c r="R90" s="95"/>
      <c r="T90" s="57"/>
      <c r="U90" s="57"/>
      <c r="V90" s="57"/>
      <c r="W90" s="57"/>
      <c r="X90" s="57"/>
      <c r="Y90" s="57"/>
      <c r="Z90" s="57"/>
    </row>
    <row r="91" spans="1:34">
      <c r="A91" s="23" t="s">
        <v>604</v>
      </c>
      <c r="B91" s="23"/>
      <c r="C91" s="23"/>
      <c r="D91" s="23"/>
      <c r="E91" s="5"/>
      <c r="F91" s="30" t="s">
        <v>606</v>
      </c>
      <c r="G91" s="82"/>
      <c r="H91" s="82"/>
      <c r="I91" s="38"/>
      <c r="J91" s="85"/>
      <c r="K91" s="83"/>
      <c r="L91" s="84"/>
      <c r="M91" s="85"/>
      <c r="N91" s="86"/>
      <c r="O91" s="125"/>
      <c r="P91" s="11"/>
      <c r="Q91" s="16"/>
      <c r="R91" s="97"/>
      <c r="S91" s="16"/>
      <c r="T91" s="16"/>
      <c r="U91" s="16"/>
      <c r="V91" s="16"/>
      <c r="W91" s="16"/>
      <c r="X91" s="16"/>
      <c r="Y91" s="16"/>
    </row>
    <row r="92" spans="1:34">
      <c r="A92" s="29" t="s">
        <v>605</v>
      </c>
      <c r="B92" s="23"/>
      <c r="C92" s="23"/>
      <c r="D92" s="23"/>
      <c r="E92" s="32"/>
      <c r="F92" s="30" t="s">
        <v>608</v>
      </c>
      <c r="G92" s="12"/>
      <c r="H92" s="12"/>
      <c r="I92" s="12"/>
      <c r="J92" s="53"/>
      <c r="K92" s="12"/>
      <c r="L92" s="12"/>
      <c r="M92" s="12"/>
      <c r="N92" s="11"/>
      <c r="O92" s="53"/>
      <c r="Q92" s="7"/>
      <c r="R92" s="17"/>
      <c r="S92" s="16"/>
      <c r="T92" s="16"/>
      <c r="U92" s="16"/>
      <c r="V92" s="16"/>
      <c r="W92" s="16"/>
      <c r="X92" s="16"/>
      <c r="Y92" s="16"/>
      <c r="Z92" s="16"/>
    </row>
    <row r="93" spans="1:34">
      <c r="A93" s="29"/>
      <c r="B93" s="23"/>
      <c r="C93" s="23"/>
      <c r="D93" s="23"/>
      <c r="E93" s="32"/>
      <c r="F93" s="30"/>
      <c r="G93" s="12"/>
      <c r="H93" s="12"/>
      <c r="I93" s="12"/>
      <c r="J93" s="53"/>
      <c r="K93" s="12"/>
      <c r="L93" s="12"/>
      <c r="M93" s="12"/>
      <c r="N93" s="11"/>
      <c r="O93" s="53"/>
      <c r="Q93" s="7"/>
      <c r="R93" s="82"/>
      <c r="S93" s="16"/>
      <c r="T93" s="16"/>
      <c r="U93" s="16"/>
      <c r="V93" s="16"/>
      <c r="W93" s="16"/>
      <c r="X93" s="16"/>
      <c r="Y93" s="16"/>
      <c r="Z93" s="16"/>
    </row>
    <row r="94" spans="1:34">
      <c r="A94" s="29"/>
      <c r="B94" s="23"/>
      <c r="C94" s="23"/>
      <c r="D94" s="23"/>
      <c r="E94" s="32"/>
      <c r="F94" s="30"/>
      <c r="G94" s="12"/>
      <c r="H94" s="12"/>
      <c r="I94" s="12"/>
      <c r="J94" s="53"/>
      <c r="K94" s="12"/>
      <c r="L94" s="12"/>
      <c r="M94" s="12"/>
      <c r="N94" s="11"/>
      <c r="O94" s="53"/>
      <c r="Q94" s="7"/>
      <c r="R94" s="82"/>
      <c r="S94" s="16"/>
      <c r="T94" s="16"/>
      <c r="U94" s="16"/>
      <c r="V94" s="16"/>
      <c r="W94" s="16"/>
      <c r="X94" s="16"/>
      <c r="Y94" s="16"/>
      <c r="Z94" s="16"/>
    </row>
    <row r="95" spans="1:34">
      <c r="A95" s="29"/>
      <c r="B95" s="23"/>
      <c r="C95" s="23"/>
      <c r="D95" s="23"/>
      <c r="E95" s="32"/>
      <c r="F95" s="30"/>
      <c r="G95" s="41"/>
      <c r="H95" s="42"/>
      <c r="I95" s="82"/>
      <c r="J95" s="17"/>
      <c r="K95" s="83"/>
      <c r="L95" s="84"/>
      <c r="M95" s="85"/>
      <c r="N95" s="86"/>
      <c r="O95" s="87"/>
      <c r="P95" s="5"/>
      <c r="Q95" s="11"/>
      <c r="R95" s="82"/>
      <c r="S95" s="16"/>
      <c r="T95" s="16"/>
      <c r="U95" s="16"/>
      <c r="V95" s="16"/>
      <c r="W95" s="16"/>
      <c r="X95" s="16"/>
      <c r="Y95" s="16"/>
      <c r="Z95" s="16"/>
    </row>
    <row r="96" spans="1:34">
      <c r="A96" s="37"/>
      <c r="B96" s="45"/>
      <c r="C96" s="103"/>
      <c r="D96" s="6"/>
      <c r="E96" s="38"/>
      <c r="F96" s="82"/>
      <c r="G96" s="41"/>
      <c r="H96" s="42"/>
      <c r="I96" s="82"/>
      <c r="J96" s="17"/>
      <c r="K96" s="83"/>
      <c r="L96" s="84"/>
      <c r="M96" s="85"/>
      <c r="N96" s="86"/>
      <c r="O96" s="87"/>
      <c r="P96" s="5"/>
      <c r="Q96" s="11"/>
      <c r="R96" s="17"/>
      <c r="S96" s="16"/>
      <c r="T96" s="16"/>
      <c r="U96" s="16"/>
      <c r="V96" s="16"/>
      <c r="W96" s="16"/>
      <c r="X96" s="16"/>
      <c r="Y96" s="16"/>
      <c r="Z96" s="16"/>
    </row>
    <row r="97" spans="1:26" ht="15">
      <c r="A97" s="5"/>
      <c r="B97" s="104" t="s">
        <v>620</v>
      </c>
      <c r="C97" s="104"/>
      <c r="D97" s="104"/>
      <c r="E97" s="104"/>
      <c r="F97" s="17"/>
      <c r="G97" s="17"/>
      <c r="H97" s="105"/>
      <c r="I97" s="17"/>
      <c r="J97" s="74"/>
      <c r="K97" s="75"/>
      <c r="L97" s="17"/>
      <c r="M97" s="17"/>
      <c r="N97" s="16"/>
      <c r="O97" s="99"/>
      <c r="P97" s="7"/>
      <c r="Q97" s="11"/>
      <c r="R97" s="142"/>
      <c r="S97" s="16"/>
      <c r="T97" s="16"/>
      <c r="U97" s="16"/>
      <c r="V97" s="16"/>
      <c r="W97" s="16"/>
      <c r="X97" s="16"/>
      <c r="Y97" s="16"/>
      <c r="Z97" s="16"/>
    </row>
    <row r="98" spans="1:26" ht="38.25">
      <c r="A98" s="20" t="s">
        <v>16</v>
      </c>
      <c r="B98" s="21" t="s">
        <v>575</v>
      </c>
      <c r="C98" s="21"/>
      <c r="D98" s="22" t="s">
        <v>588</v>
      </c>
      <c r="E98" s="21" t="s">
        <v>589</v>
      </c>
      <c r="F98" s="21" t="s">
        <v>590</v>
      </c>
      <c r="G98" s="21" t="s">
        <v>621</v>
      </c>
      <c r="H98" s="21" t="s">
        <v>622</v>
      </c>
      <c r="I98" s="21" t="s">
        <v>593</v>
      </c>
      <c r="J98" s="61" t="s">
        <v>594</v>
      </c>
      <c r="K98" s="21" t="s">
        <v>595</v>
      </c>
      <c r="L98" s="21" t="s">
        <v>596</v>
      </c>
      <c r="M98" s="21" t="s">
        <v>597</v>
      </c>
      <c r="N98" s="22" t="s">
        <v>598</v>
      </c>
      <c r="O98" s="99"/>
      <c r="P98" s="7"/>
      <c r="Q98" s="11"/>
      <c r="R98" s="142"/>
      <c r="S98" s="16"/>
      <c r="T98" s="16"/>
      <c r="U98" s="16"/>
      <c r="V98" s="16"/>
      <c r="W98" s="16"/>
      <c r="X98" s="16"/>
      <c r="Y98" s="16"/>
      <c r="Z98" s="16"/>
    </row>
    <row r="99" spans="1:26">
      <c r="A99" s="203">
        <v>1</v>
      </c>
      <c r="B99" s="106">
        <v>41579</v>
      </c>
      <c r="C99" s="106"/>
      <c r="D99" s="107" t="s">
        <v>623</v>
      </c>
      <c r="E99" s="108" t="s">
        <v>624</v>
      </c>
      <c r="F99" s="109">
        <v>82</v>
      </c>
      <c r="G99" s="108" t="s">
        <v>625</v>
      </c>
      <c r="H99" s="108">
        <v>100</v>
      </c>
      <c r="I99" s="126">
        <v>100</v>
      </c>
      <c r="J99" s="127" t="s">
        <v>626</v>
      </c>
      <c r="K99" s="128">
        <f t="shared" ref="K99:K130" si="56">H99-F99</f>
        <v>18</v>
      </c>
      <c r="L99" s="129">
        <f t="shared" ref="L99:L130" si="57">K99/F99</f>
        <v>0.21951219512195122</v>
      </c>
      <c r="M99" s="130" t="s">
        <v>600</v>
      </c>
      <c r="N99" s="131">
        <v>42657</v>
      </c>
      <c r="O99" s="53"/>
      <c r="P99" s="11"/>
      <c r="Q99" s="16"/>
      <c r="R99" s="142"/>
      <c r="S99" s="16"/>
      <c r="T99" s="16"/>
      <c r="U99" s="16"/>
      <c r="V99" s="16"/>
      <c r="W99" s="16"/>
      <c r="X99" s="16"/>
      <c r="Y99" s="16"/>
      <c r="Z99" s="16"/>
    </row>
    <row r="100" spans="1:26">
      <c r="A100" s="203">
        <v>2</v>
      </c>
      <c r="B100" s="106">
        <v>41794</v>
      </c>
      <c r="C100" s="106"/>
      <c r="D100" s="107" t="s">
        <v>627</v>
      </c>
      <c r="E100" s="108" t="s">
        <v>601</v>
      </c>
      <c r="F100" s="109">
        <v>257</v>
      </c>
      <c r="G100" s="108" t="s">
        <v>625</v>
      </c>
      <c r="H100" s="108">
        <v>300</v>
      </c>
      <c r="I100" s="126">
        <v>300</v>
      </c>
      <c r="J100" s="127" t="s">
        <v>626</v>
      </c>
      <c r="K100" s="128">
        <f t="shared" si="56"/>
        <v>43</v>
      </c>
      <c r="L100" s="129">
        <f t="shared" si="57"/>
        <v>0.16731517509727625</v>
      </c>
      <c r="M100" s="130" t="s">
        <v>600</v>
      </c>
      <c r="N100" s="131">
        <v>41822</v>
      </c>
      <c r="O100" s="53"/>
      <c r="P100" s="11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3">
        <v>3</v>
      </c>
      <c r="B101" s="106">
        <v>41828</v>
      </c>
      <c r="C101" s="106"/>
      <c r="D101" s="107" t="s">
        <v>628</v>
      </c>
      <c r="E101" s="108" t="s">
        <v>601</v>
      </c>
      <c r="F101" s="109">
        <v>393</v>
      </c>
      <c r="G101" s="108" t="s">
        <v>625</v>
      </c>
      <c r="H101" s="108">
        <v>468</v>
      </c>
      <c r="I101" s="126">
        <v>468</v>
      </c>
      <c r="J101" s="127" t="s">
        <v>626</v>
      </c>
      <c r="K101" s="128">
        <f t="shared" si="56"/>
        <v>75</v>
      </c>
      <c r="L101" s="129">
        <f t="shared" si="57"/>
        <v>0.19083969465648856</v>
      </c>
      <c r="M101" s="130" t="s">
        <v>600</v>
      </c>
      <c r="N101" s="131">
        <v>41863</v>
      </c>
      <c r="O101" s="53"/>
      <c r="P101" s="11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3">
        <v>4</v>
      </c>
      <c r="B102" s="106">
        <v>41857</v>
      </c>
      <c r="C102" s="106"/>
      <c r="D102" s="107" t="s">
        <v>629</v>
      </c>
      <c r="E102" s="108" t="s">
        <v>601</v>
      </c>
      <c r="F102" s="109">
        <v>205</v>
      </c>
      <c r="G102" s="108" t="s">
        <v>625</v>
      </c>
      <c r="H102" s="108">
        <v>275</v>
      </c>
      <c r="I102" s="126">
        <v>250</v>
      </c>
      <c r="J102" s="127" t="s">
        <v>626</v>
      </c>
      <c r="K102" s="128">
        <f t="shared" si="56"/>
        <v>70</v>
      </c>
      <c r="L102" s="129">
        <f t="shared" si="57"/>
        <v>0.34146341463414637</v>
      </c>
      <c r="M102" s="130" t="s">
        <v>600</v>
      </c>
      <c r="N102" s="131">
        <v>41962</v>
      </c>
      <c r="O102" s="53"/>
      <c r="P102" s="11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3">
        <v>5</v>
      </c>
      <c r="B103" s="106">
        <v>41886</v>
      </c>
      <c r="C103" s="106"/>
      <c r="D103" s="107" t="s">
        <v>630</v>
      </c>
      <c r="E103" s="108" t="s">
        <v>601</v>
      </c>
      <c r="F103" s="109">
        <v>162</v>
      </c>
      <c r="G103" s="108" t="s">
        <v>625</v>
      </c>
      <c r="H103" s="108">
        <v>190</v>
      </c>
      <c r="I103" s="126">
        <v>190</v>
      </c>
      <c r="J103" s="127" t="s">
        <v>626</v>
      </c>
      <c r="K103" s="128">
        <f t="shared" si="56"/>
        <v>28</v>
      </c>
      <c r="L103" s="129">
        <f t="shared" si="57"/>
        <v>0.1728395061728395</v>
      </c>
      <c r="M103" s="130" t="s">
        <v>600</v>
      </c>
      <c r="N103" s="131">
        <v>42006</v>
      </c>
      <c r="O103" s="53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3">
        <v>6</v>
      </c>
      <c r="B104" s="106">
        <v>41886</v>
      </c>
      <c r="C104" s="106"/>
      <c r="D104" s="107" t="s">
        <v>631</v>
      </c>
      <c r="E104" s="108" t="s">
        <v>601</v>
      </c>
      <c r="F104" s="109">
        <v>75</v>
      </c>
      <c r="G104" s="108" t="s">
        <v>625</v>
      </c>
      <c r="H104" s="108">
        <v>91.5</v>
      </c>
      <c r="I104" s="126" t="s">
        <v>632</v>
      </c>
      <c r="J104" s="127" t="s">
        <v>633</v>
      </c>
      <c r="K104" s="128">
        <f t="shared" si="56"/>
        <v>16.5</v>
      </c>
      <c r="L104" s="129">
        <f t="shared" si="57"/>
        <v>0.22</v>
      </c>
      <c r="M104" s="130" t="s">
        <v>600</v>
      </c>
      <c r="N104" s="131">
        <v>41954</v>
      </c>
      <c r="O104" s="53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3">
        <v>7</v>
      </c>
      <c r="B105" s="106">
        <v>41913</v>
      </c>
      <c r="C105" s="106"/>
      <c r="D105" s="107" t="s">
        <v>634</v>
      </c>
      <c r="E105" s="108" t="s">
        <v>601</v>
      </c>
      <c r="F105" s="109">
        <v>850</v>
      </c>
      <c r="G105" s="108" t="s">
        <v>625</v>
      </c>
      <c r="H105" s="108">
        <v>982.5</v>
      </c>
      <c r="I105" s="126">
        <v>1050</v>
      </c>
      <c r="J105" s="127" t="s">
        <v>635</v>
      </c>
      <c r="K105" s="128">
        <f t="shared" si="56"/>
        <v>132.5</v>
      </c>
      <c r="L105" s="129">
        <f t="shared" si="57"/>
        <v>0.15588235294117647</v>
      </c>
      <c r="M105" s="130" t="s">
        <v>600</v>
      </c>
      <c r="N105" s="131">
        <v>42039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3">
        <v>8</v>
      </c>
      <c r="B106" s="106">
        <v>41913</v>
      </c>
      <c r="C106" s="106"/>
      <c r="D106" s="107" t="s">
        <v>636</v>
      </c>
      <c r="E106" s="108" t="s">
        <v>601</v>
      </c>
      <c r="F106" s="109">
        <v>475</v>
      </c>
      <c r="G106" s="108" t="s">
        <v>625</v>
      </c>
      <c r="H106" s="108">
        <v>515</v>
      </c>
      <c r="I106" s="126">
        <v>600</v>
      </c>
      <c r="J106" s="127" t="s">
        <v>637</v>
      </c>
      <c r="K106" s="128">
        <f t="shared" si="56"/>
        <v>40</v>
      </c>
      <c r="L106" s="129">
        <f t="shared" si="57"/>
        <v>8.4210526315789472E-2</v>
      </c>
      <c r="M106" s="130" t="s">
        <v>600</v>
      </c>
      <c r="N106" s="131">
        <v>41939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3">
        <v>9</v>
      </c>
      <c r="B107" s="106">
        <v>41913</v>
      </c>
      <c r="C107" s="106"/>
      <c r="D107" s="107" t="s">
        <v>638</v>
      </c>
      <c r="E107" s="108" t="s">
        <v>601</v>
      </c>
      <c r="F107" s="109">
        <v>86</v>
      </c>
      <c r="G107" s="108" t="s">
        <v>625</v>
      </c>
      <c r="H107" s="108">
        <v>99</v>
      </c>
      <c r="I107" s="126">
        <v>140</v>
      </c>
      <c r="J107" s="127" t="s">
        <v>639</v>
      </c>
      <c r="K107" s="128">
        <f t="shared" si="56"/>
        <v>13</v>
      </c>
      <c r="L107" s="129">
        <f t="shared" si="57"/>
        <v>0.15116279069767441</v>
      </c>
      <c r="M107" s="130" t="s">
        <v>600</v>
      </c>
      <c r="N107" s="131">
        <v>41939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3">
        <v>10</v>
      </c>
      <c r="B108" s="106">
        <v>41926</v>
      </c>
      <c r="C108" s="106"/>
      <c r="D108" s="107" t="s">
        <v>640</v>
      </c>
      <c r="E108" s="108" t="s">
        <v>601</v>
      </c>
      <c r="F108" s="109">
        <v>496.6</v>
      </c>
      <c r="G108" s="108" t="s">
        <v>625</v>
      </c>
      <c r="H108" s="108">
        <v>621</v>
      </c>
      <c r="I108" s="126">
        <v>580</v>
      </c>
      <c r="J108" s="127" t="s">
        <v>626</v>
      </c>
      <c r="K108" s="128">
        <f t="shared" si="56"/>
        <v>124.39999999999998</v>
      </c>
      <c r="L108" s="129">
        <f t="shared" si="57"/>
        <v>0.25050342327829234</v>
      </c>
      <c r="M108" s="130" t="s">
        <v>600</v>
      </c>
      <c r="N108" s="131">
        <v>42605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3">
        <v>11</v>
      </c>
      <c r="B109" s="106">
        <v>41926</v>
      </c>
      <c r="C109" s="106"/>
      <c r="D109" s="107" t="s">
        <v>641</v>
      </c>
      <c r="E109" s="108" t="s">
        <v>601</v>
      </c>
      <c r="F109" s="109">
        <v>2481.9</v>
      </c>
      <c r="G109" s="108" t="s">
        <v>625</v>
      </c>
      <c r="H109" s="108">
        <v>2840</v>
      </c>
      <c r="I109" s="126">
        <v>2870</v>
      </c>
      <c r="J109" s="127" t="s">
        <v>642</v>
      </c>
      <c r="K109" s="128">
        <f t="shared" si="56"/>
        <v>358.09999999999991</v>
      </c>
      <c r="L109" s="129">
        <f t="shared" si="57"/>
        <v>0.14428462065353154</v>
      </c>
      <c r="M109" s="130" t="s">
        <v>600</v>
      </c>
      <c r="N109" s="131">
        <v>42017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3">
        <v>12</v>
      </c>
      <c r="B110" s="106">
        <v>41928</v>
      </c>
      <c r="C110" s="106"/>
      <c r="D110" s="107" t="s">
        <v>643</v>
      </c>
      <c r="E110" s="108" t="s">
        <v>601</v>
      </c>
      <c r="F110" s="109">
        <v>84.5</v>
      </c>
      <c r="G110" s="108" t="s">
        <v>625</v>
      </c>
      <c r="H110" s="108">
        <v>93</v>
      </c>
      <c r="I110" s="126">
        <v>110</v>
      </c>
      <c r="J110" s="127" t="s">
        <v>644</v>
      </c>
      <c r="K110" s="128">
        <f t="shared" si="56"/>
        <v>8.5</v>
      </c>
      <c r="L110" s="129">
        <f t="shared" si="57"/>
        <v>0.10059171597633136</v>
      </c>
      <c r="M110" s="130" t="s">
        <v>600</v>
      </c>
      <c r="N110" s="131">
        <v>41939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3">
        <v>13</v>
      </c>
      <c r="B111" s="106">
        <v>41928</v>
      </c>
      <c r="C111" s="106"/>
      <c r="D111" s="107" t="s">
        <v>645</v>
      </c>
      <c r="E111" s="108" t="s">
        <v>601</v>
      </c>
      <c r="F111" s="109">
        <v>401</v>
      </c>
      <c r="G111" s="108" t="s">
        <v>625</v>
      </c>
      <c r="H111" s="108">
        <v>428</v>
      </c>
      <c r="I111" s="126">
        <v>450</v>
      </c>
      <c r="J111" s="127" t="s">
        <v>646</v>
      </c>
      <c r="K111" s="128">
        <f t="shared" si="56"/>
        <v>27</v>
      </c>
      <c r="L111" s="129">
        <f t="shared" si="57"/>
        <v>6.7331670822942641E-2</v>
      </c>
      <c r="M111" s="130" t="s">
        <v>600</v>
      </c>
      <c r="N111" s="131">
        <v>42020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3">
        <v>14</v>
      </c>
      <c r="B112" s="106">
        <v>41928</v>
      </c>
      <c r="C112" s="106"/>
      <c r="D112" s="107" t="s">
        <v>647</v>
      </c>
      <c r="E112" s="108" t="s">
        <v>601</v>
      </c>
      <c r="F112" s="109">
        <v>101</v>
      </c>
      <c r="G112" s="108" t="s">
        <v>625</v>
      </c>
      <c r="H112" s="108">
        <v>112</v>
      </c>
      <c r="I112" s="126">
        <v>120</v>
      </c>
      <c r="J112" s="127" t="s">
        <v>648</v>
      </c>
      <c r="K112" s="128">
        <f t="shared" si="56"/>
        <v>11</v>
      </c>
      <c r="L112" s="129">
        <f t="shared" si="57"/>
        <v>0.10891089108910891</v>
      </c>
      <c r="M112" s="130" t="s">
        <v>600</v>
      </c>
      <c r="N112" s="131">
        <v>41939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3">
        <v>15</v>
      </c>
      <c r="B113" s="106">
        <v>41954</v>
      </c>
      <c r="C113" s="106"/>
      <c r="D113" s="107" t="s">
        <v>649</v>
      </c>
      <c r="E113" s="108" t="s">
        <v>601</v>
      </c>
      <c r="F113" s="109">
        <v>59</v>
      </c>
      <c r="G113" s="108" t="s">
        <v>625</v>
      </c>
      <c r="H113" s="108">
        <v>76</v>
      </c>
      <c r="I113" s="126">
        <v>76</v>
      </c>
      <c r="J113" s="127" t="s">
        <v>626</v>
      </c>
      <c r="K113" s="128">
        <f t="shared" si="56"/>
        <v>17</v>
      </c>
      <c r="L113" s="129">
        <f t="shared" si="57"/>
        <v>0.28813559322033899</v>
      </c>
      <c r="M113" s="130" t="s">
        <v>600</v>
      </c>
      <c r="N113" s="131">
        <v>43032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16</v>
      </c>
      <c r="B114" s="106">
        <v>41954</v>
      </c>
      <c r="C114" s="106"/>
      <c r="D114" s="107" t="s">
        <v>638</v>
      </c>
      <c r="E114" s="108" t="s">
        <v>601</v>
      </c>
      <c r="F114" s="109">
        <v>99</v>
      </c>
      <c r="G114" s="108" t="s">
        <v>625</v>
      </c>
      <c r="H114" s="108">
        <v>120</v>
      </c>
      <c r="I114" s="126">
        <v>120</v>
      </c>
      <c r="J114" s="127" t="s">
        <v>650</v>
      </c>
      <c r="K114" s="128">
        <f t="shared" si="56"/>
        <v>21</v>
      </c>
      <c r="L114" s="129">
        <f t="shared" si="57"/>
        <v>0.21212121212121213</v>
      </c>
      <c r="M114" s="130" t="s">
        <v>600</v>
      </c>
      <c r="N114" s="131">
        <v>41960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17</v>
      </c>
      <c r="B115" s="106">
        <v>41956</v>
      </c>
      <c r="C115" s="106"/>
      <c r="D115" s="107" t="s">
        <v>651</v>
      </c>
      <c r="E115" s="108" t="s">
        <v>601</v>
      </c>
      <c r="F115" s="109">
        <v>22</v>
      </c>
      <c r="G115" s="108" t="s">
        <v>625</v>
      </c>
      <c r="H115" s="108">
        <v>33.549999999999997</v>
      </c>
      <c r="I115" s="126">
        <v>32</v>
      </c>
      <c r="J115" s="127" t="s">
        <v>652</v>
      </c>
      <c r="K115" s="128">
        <f t="shared" si="56"/>
        <v>11.549999999999997</v>
      </c>
      <c r="L115" s="129">
        <f t="shared" si="57"/>
        <v>0.52499999999999991</v>
      </c>
      <c r="M115" s="130" t="s">
        <v>600</v>
      </c>
      <c r="N115" s="131">
        <v>42188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18</v>
      </c>
      <c r="B116" s="106">
        <v>41976</v>
      </c>
      <c r="C116" s="106"/>
      <c r="D116" s="107" t="s">
        <v>653</v>
      </c>
      <c r="E116" s="108" t="s">
        <v>601</v>
      </c>
      <c r="F116" s="109">
        <v>440</v>
      </c>
      <c r="G116" s="108" t="s">
        <v>625</v>
      </c>
      <c r="H116" s="108">
        <v>520</v>
      </c>
      <c r="I116" s="126">
        <v>520</v>
      </c>
      <c r="J116" s="127" t="s">
        <v>654</v>
      </c>
      <c r="K116" s="128">
        <f t="shared" si="56"/>
        <v>80</v>
      </c>
      <c r="L116" s="129">
        <f t="shared" si="57"/>
        <v>0.18181818181818182</v>
      </c>
      <c r="M116" s="130" t="s">
        <v>600</v>
      </c>
      <c r="N116" s="131">
        <v>42208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19</v>
      </c>
      <c r="B117" s="106">
        <v>41976</v>
      </c>
      <c r="C117" s="106"/>
      <c r="D117" s="107" t="s">
        <v>655</v>
      </c>
      <c r="E117" s="108" t="s">
        <v>601</v>
      </c>
      <c r="F117" s="109">
        <v>360</v>
      </c>
      <c r="G117" s="108" t="s">
        <v>625</v>
      </c>
      <c r="H117" s="108">
        <v>427</v>
      </c>
      <c r="I117" s="126">
        <v>425</v>
      </c>
      <c r="J117" s="127" t="s">
        <v>656</v>
      </c>
      <c r="K117" s="128">
        <f t="shared" si="56"/>
        <v>67</v>
      </c>
      <c r="L117" s="129">
        <f t="shared" si="57"/>
        <v>0.18611111111111112</v>
      </c>
      <c r="M117" s="130" t="s">
        <v>600</v>
      </c>
      <c r="N117" s="131">
        <v>42058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20</v>
      </c>
      <c r="B118" s="106">
        <v>42012</v>
      </c>
      <c r="C118" s="106"/>
      <c r="D118" s="107" t="s">
        <v>657</v>
      </c>
      <c r="E118" s="108" t="s">
        <v>601</v>
      </c>
      <c r="F118" s="109">
        <v>360</v>
      </c>
      <c r="G118" s="108" t="s">
        <v>625</v>
      </c>
      <c r="H118" s="108">
        <v>455</v>
      </c>
      <c r="I118" s="126">
        <v>420</v>
      </c>
      <c r="J118" s="127" t="s">
        <v>658</v>
      </c>
      <c r="K118" s="128">
        <f t="shared" si="56"/>
        <v>95</v>
      </c>
      <c r="L118" s="129">
        <f t="shared" si="57"/>
        <v>0.2638888888888889</v>
      </c>
      <c r="M118" s="130" t="s">
        <v>600</v>
      </c>
      <c r="N118" s="131">
        <v>42024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21</v>
      </c>
      <c r="B119" s="106">
        <v>42012</v>
      </c>
      <c r="C119" s="106"/>
      <c r="D119" s="107" t="s">
        <v>659</v>
      </c>
      <c r="E119" s="108" t="s">
        <v>601</v>
      </c>
      <c r="F119" s="109">
        <v>130</v>
      </c>
      <c r="G119" s="108"/>
      <c r="H119" s="108">
        <v>175.5</v>
      </c>
      <c r="I119" s="126">
        <v>165</v>
      </c>
      <c r="J119" s="127" t="s">
        <v>660</v>
      </c>
      <c r="K119" s="128">
        <f t="shared" si="56"/>
        <v>45.5</v>
      </c>
      <c r="L119" s="129">
        <f t="shared" si="57"/>
        <v>0.35</v>
      </c>
      <c r="M119" s="130" t="s">
        <v>600</v>
      </c>
      <c r="N119" s="131">
        <v>43088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22</v>
      </c>
      <c r="B120" s="106">
        <v>42040</v>
      </c>
      <c r="C120" s="106"/>
      <c r="D120" s="107" t="s">
        <v>390</v>
      </c>
      <c r="E120" s="108" t="s">
        <v>624</v>
      </c>
      <c r="F120" s="109">
        <v>98</v>
      </c>
      <c r="G120" s="108"/>
      <c r="H120" s="108">
        <v>120</v>
      </c>
      <c r="I120" s="126">
        <v>120</v>
      </c>
      <c r="J120" s="127" t="s">
        <v>626</v>
      </c>
      <c r="K120" s="128">
        <f t="shared" si="56"/>
        <v>22</v>
      </c>
      <c r="L120" s="129">
        <f t="shared" si="57"/>
        <v>0.22448979591836735</v>
      </c>
      <c r="M120" s="130" t="s">
        <v>600</v>
      </c>
      <c r="N120" s="131">
        <v>42753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23</v>
      </c>
      <c r="B121" s="106">
        <v>42040</v>
      </c>
      <c r="C121" s="106"/>
      <c r="D121" s="107" t="s">
        <v>661</v>
      </c>
      <c r="E121" s="108" t="s">
        <v>624</v>
      </c>
      <c r="F121" s="109">
        <v>196</v>
      </c>
      <c r="G121" s="108"/>
      <c r="H121" s="108">
        <v>262</v>
      </c>
      <c r="I121" s="126">
        <v>255</v>
      </c>
      <c r="J121" s="127" t="s">
        <v>626</v>
      </c>
      <c r="K121" s="128">
        <f t="shared" si="56"/>
        <v>66</v>
      </c>
      <c r="L121" s="129">
        <f t="shared" si="57"/>
        <v>0.33673469387755101</v>
      </c>
      <c r="M121" s="130" t="s">
        <v>600</v>
      </c>
      <c r="N121" s="131">
        <v>42599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24</v>
      </c>
      <c r="B122" s="110">
        <v>42067</v>
      </c>
      <c r="C122" s="110"/>
      <c r="D122" s="111" t="s">
        <v>389</v>
      </c>
      <c r="E122" s="112" t="s">
        <v>624</v>
      </c>
      <c r="F122" s="113">
        <v>235</v>
      </c>
      <c r="G122" s="113"/>
      <c r="H122" s="114">
        <v>77</v>
      </c>
      <c r="I122" s="132" t="s">
        <v>662</v>
      </c>
      <c r="J122" s="133" t="s">
        <v>663</v>
      </c>
      <c r="K122" s="134">
        <f t="shared" si="56"/>
        <v>-158</v>
      </c>
      <c r="L122" s="135">
        <f t="shared" si="57"/>
        <v>-0.67234042553191486</v>
      </c>
      <c r="M122" s="136" t="s">
        <v>664</v>
      </c>
      <c r="N122" s="137">
        <v>43522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25</v>
      </c>
      <c r="B123" s="106">
        <v>42067</v>
      </c>
      <c r="C123" s="106"/>
      <c r="D123" s="107" t="s">
        <v>481</v>
      </c>
      <c r="E123" s="108" t="s">
        <v>624</v>
      </c>
      <c r="F123" s="109">
        <v>185</v>
      </c>
      <c r="G123" s="108"/>
      <c r="H123" s="108">
        <v>224</v>
      </c>
      <c r="I123" s="126" t="s">
        <v>665</v>
      </c>
      <c r="J123" s="127" t="s">
        <v>626</v>
      </c>
      <c r="K123" s="128">
        <f t="shared" si="56"/>
        <v>39</v>
      </c>
      <c r="L123" s="129">
        <f t="shared" si="57"/>
        <v>0.21081081081081082</v>
      </c>
      <c r="M123" s="130" t="s">
        <v>600</v>
      </c>
      <c r="N123" s="131">
        <v>42647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364">
        <v>26</v>
      </c>
      <c r="B124" s="115">
        <v>42090</v>
      </c>
      <c r="C124" s="115"/>
      <c r="D124" s="116" t="s">
        <v>666</v>
      </c>
      <c r="E124" s="117" t="s">
        <v>624</v>
      </c>
      <c r="F124" s="118">
        <v>49.5</v>
      </c>
      <c r="G124" s="119"/>
      <c r="H124" s="119">
        <v>15.85</v>
      </c>
      <c r="I124" s="119">
        <v>67</v>
      </c>
      <c r="J124" s="138" t="s">
        <v>667</v>
      </c>
      <c r="K124" s="119">
        <f t="shared" si="56"/>
        <v>-33.65</v>
      </c>
      <c r="L124" s="139">
        <f t="shared" si="57"/>
        <v>-0.67979797979797973</v>
      </c>
      <c r="M124" s="136" t="s">
        <v>664</v>
      </c>
      <c r="N124" s="140">
        <v>43627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27</v>
      </c>
      <c r="B125" s="106">
        <v>42093</v>
      </c>
      <c r="C125" s="106"/>
      <c r="D125" s="107" t="s">
        <v>668</v>
      </c>
      <c r="E125" s="108" t="s">
        <v>624</v>
      </c>
      <c r="F125" s="109">
        <v>183.5</v>
      </c>
      <c r="G125" s="108"/>
      <c r="H125" s="108">
        <v>219</v>
      </c>
      <c r="I125" s="126">
        <v>218</v>
      </c>
      <c r="J125" s="127" t="s">
        <v>669</v>
      </c>
      <c r="K125" s="128">
        <f t="shared" si="56"/>
        <v>35.5</v>
      </c>
      <c r="L125" s="129">
        <f t="shared" si="57"/>
        <v>0.19346049046321526</v>
      </c>
      <c r="M125" s="130" t="s">
        <v>600</v>
      </c>
      <c r="N125" s="131">
        <v>42103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28</v>
      </c>
      <c r="B126" s="106">
        <v>42114</v>
      </c>
      <c r="C126" s="106"/>
      <c r="D126" s="107" t="s">
        <v>670</v>
      </c>
      <c r="E126" s="108" t="s">
        <v>624</v>
      </c>
      <c r="F126" s="109">
        <f>(227+237)/2</f>
        <v>232</v>
      </c>
      <c r="G126" s="108"/>
      <c r="H126" s="108">
        <v>298</v>
      </c>
      <c r="I126" s="126">
        <v>298</v>
      </c>
      <c r="J126" s="127" t="s">
        <v>626</v>
      </c>
      <c r="K126" s="128">
        <f t="shared" si="56"/>
        <v>66</v>
      </c>
      <c r="L126" s="129">
        <f t="shared" si="57"/>
        <v>0.28448275862068967</v>
      </c>
      <c r="M126" s="130" t="s">
        <v>600</v>
      </c>
      <c r="N126" s="131">
        <v>42823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29</v>
      </c>
      <c r="B127" s="106">
        <v>42128</v>
      </c>
      <c r="C127" s="106"/>
      <c r="D127" s="107" t="s">
        <v>671</v>
      </c>
      <c r="E127" s="108" t="s">
        <v>601</v>
      </c>
      <c r="F127" s="109">
        <v>385</v>
      </c>
      <c r="G127" s="108"/>
      <c r="H127" s="108">
        <f>212.5+331</f>
        <v>543.5</v>
      </c>
      <c r="I127" s="126">
        <v>510</v>
      </c>
      <c r="J127" s="127" t="s">
        <v>672</v>
      </c>
      <c r="K127" s="128">
        <f t="shared" si="56"/>
        <v>158.5</v>
      </c>
      <c r="L127" s="129">
        <f t="shared" si="57"/>
        <v>0.41168831168831171</v>
      </c>
      <c r="M127" s="130" t="s">
        <v>600</v>
      </c>
      <c r="N127" s="131">
        <v>42235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30</v>
      </c>
      <c r="B128" s="106">
        <v>42128</v>
      </c>
      <c r="C128" s="106"/>
      <c r="D128" s="107" t="s">
        <v>673</v>
      </c>
      <c r="E128" s="108" t="s">
        <v>601</v>
      </c>
      <c r="F128" s="109">
        <v>115.5</v>
      </c>
      <c r="G128" s="108"/>
      <c r="H128" s="108">
        <v>146</v>
      </c>
      <c r="I128" s="126">
        <v>142</v>
      </c>
      <c r="J128" s="127" t="s">
        <v>674</v>
      </c>
      <c r="K128" s="128">
        <f t="shared" si="56"/>
        <v>30.5</v>
      </c>
      <c r="L128" s="129">
        <f t="shared" si="57"/>
        <v>0.26406926406926406</v>
      </c>
      <c r="M128" s="130" t="s">
        <v>600</v>
      </c>
      <c r="N128" s="131">
        <v>42202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31</v>
      </c>
      <c r="B129" s="106">
        <v>42151</v>
      </c>
      <c r="C129" s="106"/>
      <c r="D129" s="107" t="s">
        <v>675</v>
      </c>
      <c r="E129" s="108" t="s">
        <v>601</v>
      </c>
      <c r="F129" s="109">
        <v>237.5</v>
      </c>
      <c r="G129" s="108"/>
      <c r="H129" s="108">
        <v>279.5</v>
      </c>
      <c r="I129" s="126">
        <v>278</v>
      </c>
      <c r="J129" s="127" t="s">
        <v>626</v>
      </c>
      <c r="K129" s="128">
        <f t="shared" si="56"/>
        <v>42</v>
      </c>
      <c r="L129" s="129">
        <f t="shared" si="57"/>
        <v>0.17684210526315788</v>
      </c>
      <c r="M129" s="130" t="s">
        <v>600</v>
      </c>
      <c r="N129" s="131">
        <v>42222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32</v>
      </c>
      <c r="B130" s="106">
        <v>42174</v>
      </c>
      <c r="C130" s="106"/>
      <c r="D130" s="107" t="s">
        <v>645</v>
      </c>
      <c r="E130" s="108" t="s">
        <v>624</v>
      </c>
      <c r="F130" s="109">
        <v>340</v>
      </c>
      <c r="G130" s="108"/>
      <c r="H130" s="108">
        <v>448</v>
      </c>
      <c r="I130" s="126">
        <v>448</v>
      </c>
      <c r="J130" s="127" t="s">
        <v>626</v>
      </c>
      <c r="K130" s="128">
        <f t="shared" si="56"/>
        <v>108</v>
      </c>
      <c r="L130" s="129">
        <f t="shared" si="57"/>
        <v>0.31764705882352939</v>
      </c>
      <c r="M130" s="130" t="s">
        <v>600</v>
      </c>
      <c r="N130" s="131">
        <v>43018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33</v>
      </c>
      <c r="B131" s="106">
        <v>42191</v>
      </c>
      <c r="C131" s="106"/>
      <c r="D131" s="107" t="s">
        <v>676</v>
      </c>
      <c r="E131" s="108" t="s">
        <v>624</v>
      </c>
      <c r="F131" s="109">
        <v>390</v>
      </c>
      <c r="G131" s="108"/>
      <c r="H131" s="108">
        <v>460</v>
      </c>
      <c r="I131" s="126">
        <v>460</v>
      </c>
      <c r="J131" s="127" t="s">
        <v>626</v>
      </c>
      <c r="K131" s="128">
        <f t="shared" ref="K131:K151" si="58">H131-F131</f>
        <v>70</v>
      </c>
      <c r="L131" s="129">
        <f t="shared" ref="L131:L151" si="59">K131/F131</f>
        <v>0.17948717948717949</v>
      </c>
      <c r="M131" s="130" t="s">
        <v>600</v>
      </c>
      <c r="N131" s="131">
        <v>42478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34</v>
      </c>
      <c r="B132" s="110">
        <v>42195</v>
      </c>
      <c r="C132" s="110"/>
      <c r="D132" s="111" t="s">
        <v>677</v>
      </c>
      <c r="E132" s="112" t="s">
        <v>624</v>
      </c>
      <c r="F132" s="113">
        <v>122.5</v>
      </c>
      <c r="G132" s="113"/>
      <c r="H132" s="114">
        <v>61</v>
      </c>
      <c r="I132" s="132">
        <v>172</v>
      </c>
      <c r="J132" s="133" t="s">
        <v>678</v>
      </c>
      <c r="K132" s="134">
        <f t="shared" si="58"/>
        <v>-61.5</v>
      </c>
      <c r="L132" s="135">
        <f t="shared" si="59"/>
        <v>-0.50204081632653064</v>
      </c>
      <c r="M132" s="136" t="s">
        <v>664</v>
      </c>
      <c r="N132" s="137">
        <v>43333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35</v>
      </c>
      <c r="B133" s="106">
        <v>42219</v>
      </c>
      <c r="C133" s="106"/>
      <c r="D133" s="107" t="s">
        <v>679</v>
      </c>
      <c r="E133" s="108" t="s">
        <v>624</v>
      </c>
      <c r="F133" s="109">
        <v>297.5</v>
      </c>
      <c r="G133" s="108"/>
      <c r="H133" s="108">
        <v>350</v>
      </c>
      <c r="I133" s="126">
        <v>360</v>
      </c>
      <c r="J133" s="127" t="s">
        <v>680</v>
      </c>
      <c r="K133" s="128">
        <f t="shared" si="58"/>
        <v>52.5</v>
      </c>
      <c r="L133" s="129">
        <f t="shared" si="59"/>
        <v>0.17647058823529413</v>
      </c>
      <c r="M133" s="130" t="s">
        <v>600</v>
      </c>
      <c r="N133" s="131">
        <v>42232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36</v>
      </c>
      <c r="B134" s="106">
        <v>42219</v>
      </c>
      <c r="C134" s="106"/>
      <c r="D134" s="107" t="s">
        <v>681</v>
      </c>
      <c r="E134" s="108" t="s">
        <v>624</v>
      </c>
      <c r="F134" s="109">
        <v>115.5</v>
      </c>
      <c r="G134" s="108"/>
      <c r="H134" s="108">
        <v>149</v>
      </c>
      <c r="I134" s="126">
        <v>140</v>
      </c>
      <c r="J134" s="141" t="s">
        <v>682</v>
      </c>
      <c r="K134" s="128">
        <f t="shared" si="58"/>
        <v>33.5</v>
      </c>
      <c r="L134" s="129">
        <f t="shared" si="59"/>
        <v>0.29004329004329005</v>
      </c>
      <c r="M134" s="130" t="s">
        <v>600</v>
      </c>
      <c r="N134" s="131">
        <v>42740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37</v>
      </c>
      <c r="B135" s="106">
        <v>42251</v>
      </c>
      <c r="C135" s="106"/>
      <c r="D135" s="107" t="s">
        <v>675</v>
      </c>
      <c r="E135" s="108" t="s">
        <v>624</v>
      </c>
      <c r="F135" s="109">
        <v>226</v>
      </c>
      <c r="G135" s="108"/>
      <c r="H135" s="108">
        <v>292</v>
      </c>
      <c r="I135" s="126">
        <v>292</v>
      </c>
      <c r="J135" s="127" t="s">
        <v>683</v>
      </c>
      <c r="K135" s="128">
        <f t="shared" si="58"/>
        <v>66</v>
      </c>
      <c r="L135" s="129">
        <f t="shared" si="59"/>
        <v>0.29203539823008851</v>
      </c>
      <c r="M135" s="130" t="s">
        <v>600</v>
      </c>
      <c r="N135" s="131">
        <v>42286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38</v>
      </c>
      <c r="B136" s="106">
        <v>42254</v>
      </c>
      <c r="C136" s="106"/>
      <c r="D136" s="107" t="s">
        <v>670</v>
      </c>
      <c r="E136" s="108" t="s">
        <v>624</v>
      </c>
      <c r="F136" s="109">
        <v>232.5</v>
      </c>
      <c r="G136" s="108"/>
      <c r="H136" s="108">
        <v>312.5</v>
      </c>
      <c r="I136" s="126">
        <v>310</v>
      </c>
      <c r="J136" s="127" t="s">
        <v>626</v>
      </c>
      <c r="K136" s="128">
        <f t="shared" si="58"/>
        <v>80</v>
      </c>
      <c r="L136" s="129">
        <f t="shared" si="59"/>
        <v>0.34408602150537637</v>
      </c>
      <c r="M136" s="130" t="s">
        <v>600</v>
      </c>
      <c r="N136" s="131">
        <v>42823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39</v>
      </c>
      <c r="B137" s="106">
        <v>42268</v>
      </c>
      <c r="C137" s="106"/>
      <c r="D137" s="107" t="s">
        <v>684</v>
      </c>
      <c r="E137" s="108" t="s">
        <v>624</v>
      </c>
      <c r="F137" s="109">
        <v>196.5</v>
      </c>
      <c r="G137" s="108"/>
      <c r="H137" s="108">
        <v>238</v>
      </c>
      <c r="I137" s="126">
        <v>238</v>
      </c>
      <c r="J137" s="127" t="s">
        <v>683</v>
      </c>
      <c r="K137" s="128">
        <f t="shared" si="58"/>
        <v>41.5</v>
      </c>
      <c r="L137" s="129">
        <f t="shared" si="59"/>
        <v>0.21119592875318066</v>
      </c>
      <c r="M137" s="130" t="s">
        <v>600</v>
      </c>
      <c r="N137" s="131">
        <v>42291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40</v>
      </c>
      <c r="B138" s="106">
        <v>42271</v>
      </c>
      <c r="C138" s="106"/>
      <c r="D138" s="107" t="s">
        <v>623</v>
      </c>
      <c r="E138" s="108" t="s">
        <v>624</v>
      </c>
      <c r="F138" s="109">
        <v>65</v>
      </c>
      <c r="G138" s="108"/>
      <c r="H138" s="108">
        <v>82</v>
      </c>
      <c r="I138" s="126">
        <v>82</v>
      </c>
      <c r="J138" s="127" t="s">
        <v>683</v>
      </c>
      <c r="K138" s="128">
        <f t="shared" si="58"/>
        <v>17</v>
      </c>
      <c r="L138" s="129">
        <f t="shared" si="59"/>
        <v>0.26153846153846155</v>
      </c>
      <c r="M138" s="130" t="s">
        <v>600</v>
      </c>
      <c r="N138" s="131">
        <v>42578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41</v>
      </c>
      <c r="B139" s="106">
        <v>42291</v>
      </c>
      <c r="C139" s="106"/>
      <c r="D139" s="107" t="s">
        <v>685</v>
      </c>
      <c r="E139" s="108" t="s">
        <v>624</v>
      </c>
      <c r="F139" s="109">
        <v>144</v>
      </c>
      <c r="G139" s="108"/>
      <c r="H139" s="108">
        <v>182.5</v>
      </c>
      <c r="I139" s="126">
        <v>181</v>
      </c>
      <c r="J139" s="127" t="s">
        <v>683</v>
      </c>
      <c r="K139" s="128">
        <f t="shared" si="58"/>
        <v>38.5</v>
      </c>
      <c r="L139" s="129">
        <f t="shared" si="59"/>
        <v>0.2673611111111111</v>
      </c>
      <c r="M139" s="130" t="s">
        <v>600</v>
      </c>
      <c r="N139" s="131">
        <v>42817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42</v>
      </c>
      <c r="B140" s="106">
        <v>42291</v>
      </c>
      <c r="C140" s="106"/>
      <c r="D140" s="107" t="s">
        <v>686</v>
      </c>
      <c r="E140" s="108" t="s">
        <v>624</v>
      </c>
      <c r="F140" s="109">
        <v>264</v>
      </c>
      <c r="G140" s="108"/>
      <c r="H140" s="108">
        <v>311</v>
      </c>
      <c r="I140" s="126">
        <v>311</v>
      </c>
      <c r="J140" s="127" t="s">
        <v>683</v>
      </c>
      <c r="K140" s="128">
        <f t="shared" si="58"/>
        <v>47</v>
      </c>
      <c r="L140" s="129">
        <f t="shared" si="59"/>
        <v>0.17803030303030304</v>
      </c>
      <c r="M140" s="130" t="s">
        <v>600</v>
      </c>
      <c r="N140" s="131">
        <v>42604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43</v>
      </c>
      <c r="B141" s="106">
        <v>42318</v>
      </c>
      <c r="C141" s="106"/>
      <c r="D141" s="107" t="s">
        <v>687</v>
      </c>
      <c r="E141" s="108" t="s">
        <v>601</v>
      </c>
      <c r="F141" s="109">
        <v>549.5</v>
      </c>
      <c r="G141" s="108"/>
      <c r="H141" s="108">
        <v>630</v>
      </c>
      <c r="I141" s="126">
        <v>630</v>
      </c>
      <c r="J141" s="127" t="s">
        <v>683</v>
      </c>
      <c r="K141" s="128">
        <f t="shared" si="58"/>
        <v>80.5</v>
      </c>
      <c r="L141" s="129">
        <f t="shared" si="59"/>
        <v>0.1464968152866242</v>
      </c>
      <c r="M141" s="130" t="s">
        <v>600</v>
      </c>
      <c r="N141" s="131">
        <v>42419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44</v>
      </c>
      <c r="B142" s="106">
        <v>42342</v>
      </c>
      <c r="C142" s="106"/>
      <c r="D142" s="107" t="s">
        <v>688</v>
      </c>
      <c r="E142" s="108" t="s">
        <v>624</v>
      </c>
      <c r="F142" s="109">
        <v>1027.5</v>
      </c>
      <c r="G142" s="108"/>
      <c r="H142" s="108">
        <v>1315</v>
      </c>
      <c r="I142" s="126">
        <v>1250</v>
      </c>
      <c r="J142" s="127" t="s">
        <v>683</v>
      </c>
      <c r="K142" s="128">
        <f t="shared" si="58"/>
        <v>287.5</v>
      </c>
      <c r="L142" s="129">
        <f t="shared" si="59"/>
        <v>0.27980535279805352</v>
      </c>
      <c r="M142" s="130" t="s">
        <v>600</v>
      </c>
      <c r="N142" s="131">
        <v>43244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45</v>
      </c>
      <c r="B143" s="106">
        <v>42367</v>
      </c>
      <c r="C143" s="106"/>
      <c r="D143" s="107" t="s">
        <v>689</v>
      </c>
      <c r="E143" s="108" t="s">
        <v>624</v>
      </c>
      <c r="F143" s="109">
        <v>465</v>
      </c>
      <c r="G143" s="108"/>
      <c r="H143" s="108">
        <v>540</v>
      </c>
      <c r="I143" s="126">
        <v>540</v>
      </c>
      <c r="J143" s="127" t="s">
        <v>683</v>
      </c>
      <c r="K143" s="128">
        <f t="shared" si="58"/>
        <v>75</v>
      </c>
      <c r="L143" s="129">
        <f t="shared" si="59"/>
        <v>0.16129032258064516</v>
      </c>
      <c r="M143" s="130" t="s">
        <v>600</v>
      </c>
      <c r="N143" s="131">
        <v>42530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46</v>
      </c>
      <c r="B144" s="106">
        <v>42380</v>
      </c>
      <c r="C144" s="106"/>
      <c r="D144" s="107" t="s">
        <v>390</v>
      </c>
      <c r="E144" s="108" t="s">
        <v>601</v>
      </c>
      <c r="F144" s="109">
        <v>81</v>
      </c>
      <c r="G144" s="108"/>
      <c r="H144" s="108">
        <v>110</v>
      </c>
      <c r="I144" s="126">
        <v>110</v>
      </c>
      <c r="J144" s="127" t="s">
        <v>683</v>
      </c>
      <c r="K144" s="128">
        <f t="shared" si="58"/>
        <v>29</v>
      </c>
      <c r="L144" s="129">
        <f t="shared" si="59"/>
        <v>0.35802469135802467</v>
      </c>
      <c r="M144" s="130" t="s">
        <v>600</v>
      </c>
      <c r="N144" s="131">
        <v>42745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47</v>
      </c>
      <c r="B145" s="106">
        <v>42382</v>
      </c>
      <c r="C145" s="106"/>
      <c r="D145" s="107" t="s">
        <v>690</v>
      </c>
      <c r="E145" s="108" t="s">
        <v>601</v>
      </c>
      <c r="F145" s="109">
        <v>417.5</v>
      </c>
      <c r="G145" s="108"/>
      <c r="H145" s="108">
        <v>547</v>
      </c>
      <c r="I145" s="126">
        <v>535</v>
      </c>
      <c r="J145" s="127" t="s">
        <v>683</v>
      </c>
      <c r="K145" s="128">
        <f t="shared" si="58"/>
        <v>129.5</v>
      </c>
      <c r="L145" s="129">
        <f t="shared" si="59"/>
        <v>0.31017964071856285</v>
      </c>
      <c r="M145" s="130" t="s">
        <v>600</v>
      </c>
      <c r="N145" s="131">
        <v>42578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48</v>
      </c>
      <c r="B146" s="106">
        <v>42408</v>
      </c>
      <c r="C146" s="106"/>
      <c r="D146" s="107" t="s">
        <v>691</v>
      </c>
      <c r="E146" s="108" t="s">
        <v>624</v>
      </c>
      <c r="F146" s="109">
        <v>650</v>
      </c>
      <c r="G146" s="108"/>
      <c r="H146" s="108">
        <v>800</v>
      </c>
      <c r="I146" s="126">
        <v>800</v>
      </c>
      <c r="J146" s="127" t="s">
        <v>683</v>
      </c>
      <c r="K146" s="128">
        <f t="shared" si="58"/>
        <v>150</v>
      </c>
      <c r="L146" s="129">
        <f t="shared" si="59"/>
        <v>0.23076923076923078</v>
      </c>
      <c r="M146" s="130" t="s">
        <v>600</v>
      </c>
      <c r="N146" s="131">
        <v>43154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49</v>
      </c>
      <c r="B147" s="106">
        <v>42433</v>
      </c>
      <c r="C147" s="106"/>
      <c r="D147" s="107" t="s">
        <v>197</v>
      </c>
      <c r="E147" s="108" t="s">
        <v>624</v>
      </c>
      <c r="F147" s="109">
        <v>437.5</v>
      </c>
      <c r="G147" s="108"/>
      <c r="H147" s="108">
        <v>504.5</v>
      </c>
      <c r="I147" s="126">
        <v>522</v>
      </c>
      <c r="J147" s="127" t="s">
        <v>692</v>
      </c>
      <c r="K147" s="128">
        <f t="shared" si="58"/>
        <v>67</v>
      </c>
      <c r="L147" s="129">
        <f t="shared" si="59"/>
        <v>0.15314285714285714</v>
      </c>
      <c r="M147" s="130" t="s">
        <v>600</v>
      </c>
      <c r="N147" s="131">
        <v>42480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50</v>
      </c>
      <c r="B148" s="106">
        <v>42438</v>
      </c>
      <c r="C148" s="106"/>
      <c r="D148" s="107" t="s">
        <v>693</v>
      </c>
      <c r="E148" s="108" t="s">
        <v>624</v>
      </c>
      <c r="F148" s="109">
        <v>189.5</v>
      </c>
      <c r="G148" s="108"/>
      <c r="H148" s="108">
        <v>218</v>
      </c>
      <c r="I148" s="126">
        <v>218</v>
      </c>
      <c r="J148" s="127" t="s">
        <v>683</v>
      </c>
      <c r="K148" s="128">
        <f t="shared" si="58"/>
        <v>28.5</v>
      </c>
      <c r="L148" s="129">
        <f t="shared" si="59"/>
        <v>0.15039577836411611</v>
      </c>
      <c r="M148" s="130" t="s">
        <v>600</v>
      </c>
      <c r="N148" s="131">
        <v>43034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364">
        <v>51</v>
      </c>
      <c r="B149" s="115">
        <v>42471</v>
      </c>
      <c r="C149" s="115"/>
      <c r="D149" s="116" t="s">
        <v>694</v>
      </c>
      <c r="E149" s="117" t="s">
        <v>624</v>
      </c>
      <c r="F149" s="118">
        <v>36.5</v>
      </c>
      <c r="G149" s="119"/>
      <c r="H149" s="119">
        <v>15.85</v>
      </c>
      <c r="I149" s="119">
        <v>60</v>
      </c>
      <c r="J149" s="138" t="s">
        <v>695</v>
      </c>
      <c r="K149" s="134">
        <f t="shared" si="58"/>
        <v>-20.65</v>
      </c>
      <c r="L149" s="168">
        <f t="shared" si="59"/>
        <v>-0.5657534246575342</v>
      </c>
      <c r="M149" s="136" t="s">
        <v>664</v>
      </c>
      <c r="N149" s="169">
        <v>43627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52</v>
      </c>
      <c r="B150" s="106">
        <v>42472</v>
      </c>
      <c r="C150" s="106"/>
      <c r="D150" s="107" t="s">
        <v>696</v>
      </c>
      <c r="E150" s="108" t="s">
        <v>624</v>
      </c>
      <c r="F150" s="109">
        <v>93</v>
      </c>
      <c r="G150" s="108"/>
      <c r="H150" s="108">
        <v>149</v>
      </c>
      <c r="I150" s="126">
        <v>140</v>
      </c>
      <c r="J150" s="141" t="s">
        <v>697</v>
      </c>
      <c r="K150" s="128">
        <f t="shared" si="58"/>
        <v>56</v>
      </c>
      <c r="L150" s="129">
        <f t="shared" si="59"/>
        <v>0.60215053763440862</v>
      </c>
      <c r="M150" s="130" t="s">
        <v>600</v>
      </c>
      <c r="N150" s="131">
        <v>42740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53</v>
      </c>
      <c r="B151" s="106">
        <v>42472</v>
      </c>
      <c r="C151" s="106"/>
      <c r="D151" s="107" t="s">
        <v>698</v>
      </c>
      <c r="E151" s="108" t="s">
        <v>624</v>
      </c>
      <c r="F151" s="109">
        <v>130</v>
      </c>
      <c r="G151" s="108"/>
      <c r="H151" s="108">
        <v>150</v>
      </c>
      <c r="I151" s="126" t="s">
        <v>699</v>
      </c>
      <c r="J151" s="127" t="s">
        <v>683</v>
      </c>
      <c r="K151" s="128">
        <f t="shared" si="58"/>
        <v>20</v>
      </c>
      <c r="L151" s="129">
        <f t="shared" si="59"/>
        <v>0.15384615384615385</v>
      </c>
      <c r="M151" s="130" t="s">
        <v>600</v>
      </c>
      <c r="N151" s="131">
        <v>42564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54</v>
      </c>
      <c r="B152" s="106">
        <v>42473</v>
      </c>
      <c r="C152" s="106"/>
      <c r="D152" s="107" t="s">
        <v>354</v>
      </c>
      <c r="E152" s="108" t="s">
        <v>624</v>
      </c>
      <c r="F152" s="109">
        <v>196</v>
      </c>
      <c r="G152" s="108"/>
      <c r="H152" s="108">
        <v>299</v>
      </c>
      <c r="I152" s="126">
        <v>299</v>
      </c>
      <c r="J152" s="127" t="s">
        <v>683</v>
      </c>
      <c r="K152" s="128">
        <v>103</v>
      </c>
      <c r="L152" s="129">
        <v>0.52551020408163296</v>
      </c>
      <c r="M152" s="130" t="s">
        <v>600</v>
      </c>
      <c r="N152" s="131">
        <v>42620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55</v>
      </c>
      <c r="B153" s="106">
        <v>42473</v>
      </c>
      <c r="C153" s="106"/>
      <c r="D153" s="107" t="s">
        <v>757</v>
      </c>
      <c r="E153" s="108" t="s">
        <v>624</v>
      </c>
      <c r="F153" s="109">
        <v>88</v>
      </c>
      <c r="G153" s="108"/>
      <c r="H153" s="108">
        <v>103</v>
      </c>
      <c r="I153" s="126">
        <v>103</v>
      </c>
      <c r="J153" s="127" t="s">
        <v>683</v>
      </c>
      <c r="K153" s="128">
        <v>15</v>
      </c>
      <c r="L153" s="129">
        <v>0.170454545454545</v>
      </c>
      <c r="M153" s="130" t="s">
        <v>600</v>
      </c>
      <c r="N153" s="131">
        <v>42530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56</v>
      </c>
      <c r="B154" s="106">
        <v>42492</v>
      </c>
      <c r="C154" s="106"/>
      <c r="D154" s="107" t="s">
        <v>700</v>
      </c>
      <c r="E154" s="108" t="s">
        <v>624</v>
      </c>
      <c r="F154" s="109">
        <v>127.5</v>
      </c>
      <c r="G154" s="108"/>
      <c r="H154" s="108">
        <v>148</v>
      </c>
      <c r="I154" s="126" t="s">
        <v>701</v>
      </c>
      <c r="J154" s="127" t="s">
        <v>683</v>
      </c>
      <c r="K154" s="128">
        <f>H154-F154</f>
        <v>20.5</v>
      </c>
      <c r="L154" s="129">
        <f>K154/F154</f>
        <v>0.16078431372549021</v>
      </c>
      <c r="M154" s="130" t="s">
        <v>600</v>
      </c>
      <c r="N154" s="131">
        <v>42564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57</v>
      </c>
      <c r="B155" s="106">
        <v>42493</v>
      </c>
      <c r="C155" s="106"/>
      <c r="D155" s="107" t="s">
        <v>702</v>
      </c>
      <c r="E155" s="108" t="s">
        <v>624</v>
      </c>
      <c r="F155" s="109">
        <v>675</v>
      </c>
      <c r="G155" s="108"/>
      <c r="H155" s="108">
        <v>815</v>
      </c>
      <c r="I155" s="126" t="s">
        <v>703</v>
      </c>
      <c r="J155" s="127" t="s">
        <v>683</v>
      </c>
      <c r="K155" s="128">
        <f>H155-F155</f>
        <v>140</v>
      </c>
      <c r="L155" s="129">
        <f>K155/F155</f>
        <v>0.2074074074074074</v>
      </c>
      <c r="M155" s="130" t="s">
        <v>600</v>
      </c>
      <c r="N155" s="131">
        <v>43154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58</v>
      </c>
      <c r="B156" s="110">
        <v>42522</v>
      </c>
      <c r="C156" s="110"/>
      <c r="D156" s="111" t="s">
        <v>758</v>
      </c>
      <c r="E156" s="112" t="s">
        <v>624</v>
      </c>
      <c r="F156" s="113">
        <v>500</v>
      </c>
      <c r="G156" s="113"/>
      <c r="H156" s="114">
        <v>232.5</v>
      </c>
      <c r="I156" s="132" t="s">
        <v>759</v>
      </c>
      <c r="J156" s="133" t="s">
        <v>760</v>
      </c>
      <c r="K156" s="134">
        <f>H156-F156</f>
        <v>-267.5</v>
      </c>
      <c r="L156" s="135">
        <f>K156/F156</f>
        <v>-0.53500000000000003</v>
      </c>
      <c r="M156" s="136" t="s">
        <v>664</v>
      </c>
      <c r="N156" s="137">
        <v>43735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59</v>
      </c>
      <c r="B157" s="106">
        <v>42527</v>
      </c>
      <c r="C157" s="106"/>
      <c r="D157" s="107" t="s">
        <v>704</v>
      </c>
      <c r="E157" s="108" t="s">
        <v>624</v>
      </c>
      <c r="F157" s="109">
        <v>110</v>
      </c>
      <c r="G157" s="108"/>
      <c r="H157" s="108">
        <v>126.5</v>
      </c>
      <c r="I157" s="126">
        <v>125</v>
      </c>
      <c r="J157" s="127" t="s">
        <v>633</v>
      </c>
      <c r="K157" s="128">
        <f>H157-F157</f>
        <v>16.5</v>
      </c>
      <c r="L157" s="129">
        <f>K157/F157</f>
        <v>0.15</v>
      </c>
      <c r="M157" s="130" t="s">
        <v>600</v>
      </c>
      <c r="N157" s="131">
        <v>42552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60</v>
      </c>
      <c r="B158" s="106">
        <v>42538</v>
      </c>
      <c r="C158" s="106"/>
      <c r="D158" s="107" t="s">
        <v>705</v>
      </c>
      <c r="E158" s="108" t="s">
        <v>624</v>
      </c>
      <c r="F158" s="109">
        <v>44</v>
      </c>
      <c r="G158" s="108"/>
      <c r="H158" s="108">
        <v>69.5</v>
      </c>
      <c r="I158" s="126">
        <v>69.5</v>
      </c>
      <c r="J158" s="127" t="s">
        <v>706</v>
      </c>
      <c r="K158" s="128">
        <f>H158-F158</f>
        <v>25.5</v>
      </c>
      <c r="L158" s="129">
        <f>K158/F158</f>
        <v>0.57954545454545459</v>
      </c>
      <c r="M158" s="130" t="s">
        <v>600</v>
      </c>
      <c r="N158" s="131">
        <v>42977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61</v>
      </c>
      <c r="B159" s="106">
        <v>42549</v>
      </c>
      <c r="C159" s="106"/>
      <c r="D159" s="148" t="s">
        <v>761</v>
      </c>
      <c r="E159" s="108" t="s">
        <v>624</v>
      </c>
      <c r="F159" s="109">
        <v>262.5</v>
      </c>
      <c r="G159" s="108"/>
      <c r="H159" s="108">
        <v>340</v>
      </c>
      <c r="I159" s="126">
        <v>333</v>
      </c>
      <c r="J159" s="127" t="s">
        <v>762</v>
      </c>
      <c r="K159" s="128">
        <v>77.5</v>
      </c>
      <c r="L159" s="129">
        <v>0.29523809523809502</v>
      </c>
      <c r="M159" s="130" t="s">
        <v>600</v>
      </c>
      <c r="N159" s="131">
        <v>43017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62</v>
      </c>
      <c r="B160" s="106">
        <v>42549</v>
      </c>
      <c r="C160" s="106"/>
      <c r="D160" s="148" t="s">
        <v>763</v>
      </c>
      <c r="E160" s="108" t="s">
        <v>624</v>
      </c>
      <c r="F160" s="109">
        <v>840</v>
      </c>
      <c r="G160" s="108"/>
      <c r="H160" s="108">
        <v>1230</v>
      </c>
      <c r="I160" s="126">
        <v>1230</v>
      </c>
      <c r="J160" s="127" t="s">
        <v>683</v>
      </c>
      <c r="K160" s="128">
        <v>390</v>
      </c>
      <c r="L160" s="129">
        <v>0.46428571428571402</v>
      </c>
      <c r="M160" s="130" t="s">
        <v>600</v>
      </c>
      <c r="N160" s="131">
        <v>42649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65">
        <v>63</v>
      </c>
      <c r="B161" s="143">
        <v>42556</v>
      </c>
      <c r="C161" s="143"/>
      <c r="D161" s="144" t="s">
        <v>707</v>
      </c>
      <c r="E161" s="145" t="s">
        <v>624</v>
      </c>
      <c r="F161" s="146">
        <v>395</v>
      </c>
      <c r="G161" s="147"/>
      <c r="H161" s="147">
        <f>(468.5+342.5)/2</f>
        <v>405.5</v>
      </c>
      <c r="I161" s="147">
        <v>510</v>
      </c>
      <c r="J161" s="170" t="s">
        <v>708</v>
      </c>
      <c r="K161" s="171">
        <f t="shared" ref="K161:K167" si="60">H161-F161</f>
        <v>10.5</v>
      </c>
      <c r="L161" s="172">
        <f t="shared" ref="L161:L167" si="61">K161/F161</f>
        <v>2.6582278481012658E-2</v>
      </c>
      <c r="M161" s="173" t="s">
        <v>709</v>
      </c>
      <c r="N161" s="174">
        <v>43606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64</v>
      </c>
      <c r="B162" s="110">
        <v>42584</v>
      </c>
      <c r="C162" s="110"/>
      <c r="D162" s="111" t="s">
        <v>710</v>
      </c>
      <c r="E162" s="112" t="s">
        <v>601</v>
      </c>
      <c r="F162" s="113">
        <f>169.5-12.8</f>
        <v>156.69999999999999</v>
      </c>
      <c r="G162" s="113"/>
      <c r="H162" s="114">
        <v>77</v>
      </c>
      <c r="I162" s="132" t="s">
        <v>711</v>
      </c>
      <c r="J162" s="385" t="s">
        <v>3402</v>
      </c>
      <c r="K162" s="134">
        <f t="shared" si="60"/>
        <v>-79.699999999999989</v>
      </c>
      <c r="L162" s="135">
        <f t="shared" si="61"/>
        <v>-0.50861518825781749</v>
      </c>
      <c r="M162" s="136" t="s">
        <v>664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65</v>
      </c>
      <c r="B163" s="110">
        <v>42586</v>
      </c>
      <c r="C163" s="110"/>
      <c r="D163" s="111" t="s">
        <v>712</v>
      </c>
      <c r="E163" s="112" t="s">
        <v>624</v>
      </c>
      <c r="F163" s="113">
        <v>400</v>
      </c>
      <c r="G163" s="113"/>
      <c r="H163" s="114">
        <v>305</v>
      </c>
      <c r="I163" s="132">
        <v>475</v>
      </c>
      <c r="J163" s="133" t="s">
        <v>713</v>
      </c>
      <c r="K163" s="134">
        <f t="shared" si="60"/>
        <v>-95</v>
      </c>
      <c r="L163" s="135">
        <f t="shared" si="61"/>
        <v>-0.23749999999999999</v>
      </c>
      <c r="M163" s="136" t="s">
        <v>664</v>
      </c>
      <c r="N163" s="137">
        <v>43606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66</v>
      </c>
      <c r="B164" s="106">
        <v>42593</v>
      </c>
      <c r="C164" s="106"/>
      <c r="D164" s="107" t="s">
        <v>714</v>
      </c>
      <c r="E164" s="108" t="s">
        <v>624</v>
      </c>
      <c r="F164" s="109">
        <v>86.5</v>
      </c>
      <c r="G164" s="108"/>
      <c r="H164" s="108">
        <v>130</v>
      </c>
      <c r="I164" s="126">
        <v>130</v>
      </c>
      <c r="J164" s="141" t="s">
        <v>715</v>
      </c>
      <c r="K164" s="128">
        <f t="shared" si="60"/>
        <v>43.5</v>
      </c>
      <c r="L164" s="129">
        <f t="shared" si="61"/>
        <v>0.50289017341040465</v>
      </c>
      <c r="M164" s="130" t="s">
        <v>600</v>
      </c>
      <c r="N164" s="131">
        <v>43091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67</v>
      </c>
      <c r="B165" s="110">
        <v>42600</v>
      </c>
      <c r="C165" s="110"/>
      <c r="D165" s="111" t="s">
        <v>381</v>
      </c>
      <c r="E165" s="112" t="s">
        <v>624</v>
      </c>
      <c r="F165" s="113">
        <v>133.5</v>
      </c>
      <c r="G165" s="113"/>
      <c r="H165" s="114">
        <v>126.5</v>
      </c>
      <c r="I165" s="132">
        <v>178</v>
      </c>
      <c r="J165" s="133" t="s">
        <v>716</v>
      </c>
      <c r="K165" s="134">
        <f t="shared" si="60"/>
        <v>-7</v>
      </c>
      <c r="L165" s="135">
        <f t="shared" si="61"/>
        <v>-5.2434456928838954E-2</v>
      </c>
      <c r="M165" s="136" t="s">
        <v>664</v>
      </c>
      <c r="N165" s="137">
        <v>42615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68</v>
      </c>
      <c r="B166" s="106">
        <v>42613</v>
      </c>
      <c r="C166" s="106"/>
      <c r="D166" s="107" t="s">
        <v>717</v>
      </c>
      <c r="E166" s="108" t="s">
        <v>624</v>
      </c>
      <c r="F166" s="109">
        <v>560</v>
      </c>
      <c r="G166" s="108"/>
      <c r="H166" s="108">
        <v>725</v>
      </c>
      <c r="I166" s="126">
        <v>725</v>
      </c>
      <c r="J166" s="127" t="s">
        <v>626</v>
      </c>
      <c r="K166" s="128">
        <f t="shared" si="60"/>
        <v>165</v>
      </c>
      <c r="L166" s="129">
        <f t="shared" si="61"/>
        <v>0.29464285714285715</v>
      </c>
      <c r="M166" s="130" t="s">
        <v>600</v>
      </c>
      <c r="N166" s="131">
        <v>42456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69</v>
      </c>
      <c r="B167" s="106">
        <v>42614</v>
      </c>
      <c r="C167" s="106"/>
      <c r="D167" s="107" t="s">
        <v>718</v>
      </c>
      <c r="E167" s="108" t="s">
        <v>624</v>
      </c>
      <c r="F167" s="109">
        <v>160.5</v>
      </c>
      <c r="G167" s="108"/>
      <c r="H167" s="108">
        <v>210</v>
      </c>
      <c r="I167" s="126">
        <v>210</v>
      </c>
      <c r="J167" s="127" t="s">
        <v>626</v>
      </c>
      <c r="K167" s="128">
        <f t="shared" si="60"/>
        <v>49.5</v>
      </c>
      <c r="L167" s="129">
        <f t="shared" si="61"/>
        <v>0.30841121495327101</v>
      </c>
      <c r="M167" s="130" t="s">
        <v>600</v>
      </c>
      <c r="N167" s="131">
        <v>42871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70</v>
      </c>
      <c r="B168" s="106">
        <v>42646</v>
      </c>
      <c r="C168" s="106"/>
      <c r="D168" s="148" t="s">
        <v>405</v>
      </c>
      <c r="E168" s="108" t="s">
        <v>624</v>
      </c>
      <c r="F168" s="109">
        <v>430</v>
      </c>
      <c r="G168" s="108"/>
      <c r="H168" s="108">
        <v>596</v>
      </c>
      <c r="I168" s="126">
        <v>575</v>
      </c>
      <c r="J168" s="127" t="s">
        <v>764</v>
      </c>
      <c r="K168" s="128">
        <v>166</v>
      </c>
      <c r="L168" s="129">
        <v>0.38604651162790699</v>
      </c>
      <c r="M168" s="130" t="s">
        <v>600</v>
      </c>
      <c r="N168" s="131">
        <v>42769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71</v>
      </c>
      <c r="B169" s="106">
        <v>42657</v>
      </c>
      <c r="C169" s="106"/>
      <c r="D169" s="107" t="s">
        <v>719</v>
      </c>
      <c r="E169" s="108" t="s">
        <v>624</v>
      </c>
      <c r="F169" s="109">
        <v>280</v>
      </c>
      <c r="G169" s="108"/>
      <c r="H169" s="108">
        <v>345</v>
      </c>
      <c r="I169" s="126">
        <v>345</v>
      </c>
      <c r="J169" s="127" t="s">
        <v>626</v>
      </c>
      <c r="K169" s="128">
        <f t="shared" ref="K169:K174" si="62">H169-F169</f>
        <v>65</v>
      </c>
      <c r="L169" s="129">
        <f>K169/F169</f>
        <v>0.23214285714285715</v>
      </c>
      <c r="M169" s="130" t="s">
        <v>600</v>
      </c>
      <c r="N169" s="131">
        <v>42814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72</v>
      </c>
      <c r="B170" s="106">
        <v>42657</v>
      </c>
      <c r="C170" s="106"/>
      <c r="D170" s="107" t="s">
        <v>720</v>
      </c>
      <c r="E170" s="108" t="s">
        <v>624</v>
      </c>
      <c r="F170" s="109">
        <v>245</v>
      </c>
      <c r="G170" s="108"/>
      <c r="H170" s="108">
        <v>325.5</v>
      </c>
      <c r="I170" s="126">
        <v>330</v>
      </c>
      <c r="J170" s="127" t="s">
        <v>721</v>
      </c>
      <c r="K170" s="128">
        <f t="shared" si="62"/>
        <v>80.5</v>
      </c>
      <c r="L170" s="129">
        <f>K170/F170</f>
        <v>0.32857142857142857</v>
      </c>
      <c r="M170" s="130" t="s">
        <v>600</v>
      </c>
      <c r="N170" s="131">
        <v>42769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73</v>
      </c>
      <c r="B171" s="106">
        <v>42660</v>
      </c>
      <c r="C171" s="106"/>
      <c r="D171" s="107" t="s">
        <v>349</v>
      </c>
      <c r="E171" s="108" t="s">
        <v>624</v>
      </c>
      <c r="F171" s="109">
        <v>125</v>
      </c>
      <c r="G171" s="108"/>
      <c r="H171" s="108">
        <v>160</v>
      </c>
      <c r="I171" s="126">
        <v>160</v>
      </c>
      <c r="J171" s="127" t="s">
        <v>683</v>
      </c>
      <c r="K171" s="128">
        <f t="shared" si="62"/>
        <v>35</v>
      </c>
      <c r="L171" s="129">
        <v>0.28000000000000003</v>
      </c>
      <c r="M171" s="130" t="s">
        <v>600</v>
      </c>
      <c r="N171" s="131">
        <v>42803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74</v>
      </c>
      <c r="B172" s="106">
        <v>42660</v>
      </c>
      <c r="C172" s="106"/>
      <c r="D172" s="107" t="s">
        <v>483</v>
      </c>
      <c r="E172" s="108" t="s">
        <v>624</v>
      </c>
      <c r="F172" s="109">
        <v>114</v>
      </c>
      <c r="G172" s="108"/>
      <c r="H172" s="108">
        <v>145</v>
      </c>
      <c r="I172" s="126">
        <v>145</v>
      </c>
      <c r="J172" s="127" t="s">
        <v>683</v>
      </c>
      <c r="K172" s="128">
        <f t="shared" si="62"/>
        <v>31</v>
      </c>
      <c r="L172" s="129">
        <f>K172/F172</f>
        <v>0.27192982456140352</v>
      </c>
      <c r="M172" s="130" t="s">
        <v>600</v>
      </c>
      <c r="N172" s="131">
        <v>42859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75</v>
      </c>
      <c r="B173" s="106">
        <v>42660</v>
      </c>
      <c r="C173" s="106"/>
      <c r="D173" s="107" t="s">
        <v>722</v>
      </c>
      <c r="E173" s="108" t="s">
        <v>624</v>
      </c>
      <c r="F173" s="109">
        <v>212</v>
      </c>
      <c r="G173" s="108"/>
      <c r="H173" s="108">
        <v>280</v>
      </c>
      <c r="I173" s="126">
        <v>276</v>
      </c>
      <c r="J173" s="127" t="s">
        <v>723</v>
      </c>
      <c r="K173" s="128">
        <f t="shared" si="62"/>
        <v>68</v>
      </c>
      <c r="L173" s="129">
        <f>K173/F173</f>
        <v>0.32075471698113206</v>
      </c>
      <c r="M173" s="130" t="s">
        <v>600</v>
      </c>
      <c r="N173" s="131">
        <v>42858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76</v>
      </c>
      <c r="B174" s="106">
        <v>42678</v>
      </c>
      <c r="C174" s="106"/>
      <c r="D174" s="107" t="s">
        <v>151</v>
      </c>
      <c r="E174" s="108" t="s">
        <v>624</v>
      </c>
      <c r="F174" s="109">
        <v>155</v>
      </c>
      <c r="G174" s="108"/>
      <c r="H174" s="108">
        <v>210</v>
      </c>
      <c r="I174" s="126">
        <v>210</v>
      </c>
      <c r="J174" s="127" t="s">
        <v>724</v>
      </c>
      <c r="K174" s="128">
        <f t="shared" si="62"/>
        <v>55</v>
      </c>
      <c r="L174" s="129">
        <f>K174/F174</f>
        <v>0.35483870967741937</v>
      </c>
      <c r="M174" s="130" t="s">
        <v>600</v>
      </c>
      <c r="N174" s="131">
        <v>42944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77</v>
      </c>
      <c r="B175" s="110">
        <v>42710</v>
      </c>
      <c r="C175" s="110"/>
      <c r="D175" s="111" t="s">
        <v>765</v>
      </c>
      <c r="E175" s="112" t="s">
        <v>624</v>
      </c>
      <c r="F175" s="113">
        <v>150.5</v>
      </c>
      <c r="G175" s="113"/>
      <c r="H175" s="114">
        <v>72.5</v>
      </c>
      <c r="I175" s="132">
        <v>174</v>
      </c>
      <c r="J175" s="133" t="s">
        <v>766</v>
      </c>
      <c r="K175" s="134">
        <v>-78</v>
      </c>
      <c r="L175" s="135">
        <v>-0.51827242524916906</v>
      </c>
      <c r="M175" s="136" t="s">
        <v>664</v>
      </c>
      <c r="N175" s="137">
        <v>43333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78</v>
      </c>
      <c r="B176" s="106">
        <v>42712</v>
      </c>
      <c r="C176" s="106"/>
      <c r="D176" s="107" t="s">
        <v>125</v>
      </c>
      <c r="E176" s="108" t="s">
        <v>624</v>
      </c>
      <c r="F176" s="109">
        <v>380</v>
      </c>
      <c r="G176" s="108"/>
      <c r="H176" s="108">
        <v>478</v>
      </c>
      <c r="I176" s="126">
        <v>468</v>
      </c>
      <c r="J176" s="127" t="s">
        <v>683</v>
      </c>
      <c r="K176" s="128">
        <f>H176-F176</f>
        <v>98</v>
      </c>
      <c r="L176" s="129">
        <f>K176/F176</f>
        <v>0.25789473684210529</v>
      </c>
      <c r="M176" s="130" t="s">
        <v>600</v>
      </c>
      <c r="N176" s="131">
        <v>43025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79</v>
      </c>
      <c r="B177" s="106">
        <v>42734</v>
      </c>
      <c r="C177" s="106"/>
      <c r="D177" s="107" t="s">
        <v>248</v>
      </c>
      <c r="E177" s="108" t="s">
        <v>624</v>
      </c>
      <c r="F177" s="109">
        <v>305</v>
      </c>
      <c r="G177" s="108"/>
      <c r="H177" s="108">
        <v>375</v>
      </c>
      <c r="I177" s="126">
        <v>375</v>
      </c>
      <c r="J177" s="127" t="s">
        <v>683</v>
      </c>
      <c r="K177" s="128">
        <f>H177-F177</f>
        <v>70</v>
      </c>
      <c r="L177" s="129">
        <f>K177/F177</f>
        <v>0.22950819672131148</v>
      </c>
      <c r="M177" s="130" t="s">
        <v>600</v>
      </c>
      <c r="N177" s="131">
        <v>42768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80</v>
      </c>
      <c r="B178" s="106">
        <v>42739</v>
      </c>
      <c r="C178" s="106"/>
      <c r="D178" s="107" t="s">
        <v>351</v>
      </c>
      <c r="E178" s="108" t="s">
        <v>624</v>
      </c>
      <c r="F178" s="109">
        <v>99.5</v>
      </c>
      <c r="G178" s="108"/>
      <c r="H178" s="108">
        <v>158</v>
      </c>
      <c r="I178" s="126">
        <v>158</v>
      </c>
      <c r="J178" s="127" t="s">
        <v>683</v>
      </c>
      <c r="K178" s="128">
        <f>H178-F178</f>
        <v>58.5</v>
      </c>
      <c r="L178" s="129">
        <f>K178/F178</f>
        <v>0.5879396984924623</v>
      </c>
      <c r="M178" s="130" t="s">
        <v>600</v>
      </c>
      <c r="N178" s="131">
        <v>42898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81</v>
      </c>
      <c r="B179" s="106">
        <v>42739</v>
      </c>
      <c r="C179" s="106"/>
      <c r="D179" s="107" t="s">
        <v>351</v>
      </c>
      <c r="E179" s="108" t="s">
        <v>624</v>
      </c>
      <c r="F179" s="109">
        <v>99.5</v>
      </c>
      <c r="G179" s="108"/>
      <c r="H179" s="108">
        <v>158</v>
      </c>
      <c r="I179" s="126">
        <v>158</v>
      </c>
      <c r="J179" s="127" t="s">
        <v>683</v>
      </c>
      <c r="K179" s="128">
        <v>58.5</v>
      </c>
      <c r="L179" s="129">
        <v>0.58793969849246197</v>
      </c>
      <c r="M179" s="130" t="s">
        <v>600</v>
      </c>
      <c r="N179" s="131">
        <v>42898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82</v>
      </c>
      <c r="B180" s="106">
        <v>42786</v>
      </c>
      <c r="C180" s="106"/>
      <c r="D180" s="107" t="s">
        <v>169</v>
      </c>
      <c r="E180" s="108" t="s">
        <v>624</v>
      </c>
      <c r="F180" s="109">
        <v>140.5</v>
      </c>
      <c r="G180" s="108"/>
      <c r="H180" s="108">
        <v>220</v>
      </c>
      <c r="I180" s="126">
        <v>220</v>
      </c>
      <c r="J180" s="127" t="s">
        <v>683</v>
      </c>
      <c r="K180" s="128">
        <f>H180-F180</f>
        <v>79.5</v>
      </c>
      <c r="L180" s="129">
        <f>K180/F180</f>
        <v>0.5658362989323843</v>
      </c>
      <c r="M180" s="130" t="s">
        <v>600</v>
      </c>
      <c r="N180" s="131">
        <v>42864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83</v>
      </c>
      <c r="B181" s="106">
        <v>42786</v>
      </c>
      <c r="C181" s="106"/>
      <c r="D181" s="107" t="s">
        <v>767</v>
      </c>
      <c r="E181" s="108" t="s">
        <v>624</v>
      </c>
      <c r="F181" s="109">
        <v>202.5</v>
      </c>
      <c r="G181" s="108"/>
      <c r="H181" s="108">
        <v>234</v>
      </c>
      <c r="I181" s="126">
        <v>234</v>
      </c>
      <c r="J181" s="127" t="s">
        <v>683</v>
      </c>
      <c r="K181" s="128">
        <v>31.5</v>
      </c>
      <c r="L181" s="129">
        <v>0.155555555555556</v>
      </c>
      <c r="M181" s="130" t="s">
        <v>600</v>
      </c>
      <c r="N181" s="131">
        <v>42836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84</v>
      </c>
      <c r="B182" s="106">
        <v>42818</v>
      </c>
      <c r="C182" s="106"/>
      <c r="D182" s="107" t="s">
        <v>557</v>
      </c>
      <c r="E182" s="108" t="s">
        <v>624</v>
      </c>
      <c r="F182" s="109">
        <v>300.5</v>
      </c>
      <c r="G182" s="108"/>
      <c r="H182" s="108">
        <v>417.5</v>
      </c>
      <c r="I182" s="126">
        <v>420</v>
      </c>
      <c r="J182" s="127" t="s">
        <v>725</v>
      </c>
      <c r="K182" s="128">
        <f>H182-F182</f>
        <v>117</v>
      </c>
      <c r="L182" s="129">
        <f>K182/F182</f>
        <v>0.38935108153078202</v>
      </c>
      <c r="M182" s="130" t="s">
        <v>600</v>
      </c>
      <c r="N182" s="131">
        <v>43070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85</v>
      </c>
      <c r="B183" s="106">
        <v>42818</v>
      </c>
      <c r="C183" s="106"/>
      <c r="D183" s="107" t="s">
        <v>763</v>
      </c>
      <c r="E183" s="108" t="s">
        <v>624</v>
      </c>
      <c r="F183" s="109">
        <v>850</v>
      </c>
      <c r="G183" s="108"/>
      <c r="H183" s="108">
        <v>1042.5</v>
      </c>
      <c r="I183" s="126">
        <v>1023</v>
      </c>
      <c r="J183" s="127" t="s">
        <v>768</v>
      </c>
      <c r="K183" s="128">
        <v>192.5</v>
      </c>
      <c r="L183" s="129">
        <v>0.22647058823529401</v>
      </c>
      <c r="M183" s="130" t="s">
        <v>600</v>
      </c>
      <c r="N183" s="131">
        <v>42830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86</v>
      </c>
      <c r="B184" s="106">
        <v>42830</v>
      </c>
      <c r="C184" s="106"/>
      <c r="D184" s="107" t="s">
        <v>501</v>
      </c>
      <c r="E184" s="108" t="s">
        <v>624</v>
      </c>
      <c r="F184" s="109">
        <v>785</v>
      </c>
      <c r="G184" s="108"/>
      <c r="H184" s="108">
        <v>930</v>
      </c>
      <c r="I184" s="126">
        <v>920</v>
      </c>
      <c r="J184" s="127" t="s">
        <v>726</v>
      </c>
      <c r="K184" s="128">
        <f>H184-F184</f>
        <v>145</v>
      </c>
      <c r="L184" s="129">
        <f>K184/F184</f>
        <v>0.18471337579617833</v>
      </c>
      <c r="M184" s="130" t="s">
        <v>600</v>
      </c>
      <c r="N184" s="131">
        <v>42976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87</v>
      </c>
      <c r="B185" s="110">
        <v>42831</v>
      </c>
      <c r="C185" s="110"/>
      <c r="D185" s="111" t="s">
        <v>769</v>
      </c>
      <c r="E185" s="112" t="s">
        <v>624</v>
      </c>
      <c r="F185" s="113">
        <v>40</v>
      </c>
      <c r="G185" s="113"/>
      <c r="H185" s="114">
        <v>13.1</v>
      </c>
      <c r="I185" s="132">
        <v>60</v>
      </c>
      <c r="J185" s="138" t="s">
        <v>770</v>
      </c>
      <c r="K185" s="134">
        <v>-26.9</v>
      </c>
      <c r="L185" s="135">
        <v>-0.67249999999999999</v>
      </c>
      <c r="M185" s="136" t="s">
        <v>664</v>
      </c>
      <c r="N185" s="137">
        <v>43138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88</v>
      </c>
      <c r="B186" s="106">
        <v>42837</v>
      </c>
      <c r="C186" s="106"/>
      <c r="D186" s="107" t="s">
        <v>88</v>
      </c>
      <c r="E186" s="108" t="s">
        <v>624</v>
      </c>
      <c r="F186" s="109">
        <v>289.5</v>
      </c>
      <c r="G186" s="108"/>
      <c r="H186" s="108">
        <v>354</v>
      </c>
      <c r="I186" s="126">
        <v>360</v>
      </c>
      <c r="J186" s="127" t="s">
        <v>727</v>
      </c>
      <c r="K186" s="128">
        <f t="shared" ref="K186:K194" si="63">H186-F186</f>
        <v>64.5</v>
      </c>
      <c r="L186" s="129">
        <f t="shared" ref="L186:L194" si="64">K186/F186</f>
        <v>0.22279792746113988</v>
      </c>
      <c r="M186" s="130" t="s">
        <v>600</v>
      </c>
      <c r="N186" s="131">
        <v>43040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89</v>
      </c>
      <c r="B187" s="106">
        <v>42845</v>
      </c>
      <c r="C187" s="106"/>
      <c r="D187" s="107" t="s">
        <v>438</v>
      </c>
      <c r="E187" s="108" t="s">
        <v>624</v>
      </c>
      <c r="F187" s="109">
        <v>700</v>
      </c>
      <c r="G187" s="108"/>
      <c r="H187" s="108">
        <v>840</v>
      </c>
      <c r="I187" s="126">
        <v>840</v>
      </c>
      <c r="J187" s="127" t="s">
        <v>728</v>
      </c>
      <c r="K187" s="128">
        <f t="shared" si="63"/>
        <v>140</v>
      </c>
      <c r="L187" s="129">
        <f t="shared" si="64"/>
        <v>0.2</v>
      </c>
      <c r="M187" s="130" t="s">
        <v>600</v>
      </c>
      <c r="N187" s="131">
        <v>42893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90</v>
      </c>
      <c r="B188" s="106">
        <v>42887</v>
      </c>
      <c r="C188" s="106"/>
      <c r="D188" s="148" t="s">
        <v>363</v>
      </c>
      <c r="E188" s="108" t="s">
        <v>624</v>
      </c>
      <c r="F188" s="109">
        <v>130</v>
      </c>
      <c r="G188" s="108"/>
      <c r="H188" s="108">
        <v>144.25</v>
      </c>
      <c r="I188" s="126">
        <v>170</v>
      </c>
      <c r="J188" s="127" t="s">
        <v>729</v>
      </c>
      <c r="K188" s="128">
        <f t="shared" si="63"/>
        <v>14.25</v>
      </c>
      <c r="L188" s="129">
        <f t="shared" si="64"/>
        <v>0.10961538461538461</v>
      </c>
      <c r="M188" s="130" t="s">
        <v>600</v>
      </c>
      <c r="N188" s="131">
        <v>43675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91</v>
      </c>
      <c r="B189" s="106">
        <v>42901</v>
      </c>
      <c r="C189" s="106"/>
      <c r="D189" s="148" t="s">
        <v>730</v>
      </c>
      <c r="E189" s="108" t="s">
        <v>624</v>
      </c>
      <c r="F189" s="109">
        <v>214.5</v>
      </c>
      <c r="G189" s="108"/>
      <c r="H189" s="108">
        <v>262</v>
      </c>
      <c r="I189" s="126">
        <v>262</v>
      </c>
      <c r="J189" s="127" t="s">
        <v>731</v>
      </c>
      <c r="K189" s="128">
        <f t="shared" si="63"/>
        <v>47.5</v>
      </c>
      <c r="L189" s="129">
        <f t="shared" si="64"/>
        <v>0.22144522144522144</v>
      </c>
      <c r="M189" s="130" t="s">
        <v>600</v>
      </c>
      <c r="N189" s="131">
        <v>42977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92</v>
      </c>
      <c r="B190" s="154">
        <v>42933</v>
      </c>
      <c r="C190" s="154"/>
      <c r="D190" s="155" t="s">
        <v>732</v>
      </c>
      <c r="E190" s="156" t="s">
        <v>624</v>
      </c>
      <c r="F190" s="157">
        <v>370</v>
      </c>
      <c r="G190" s="156"/>
      <c r="H190" s="156">
        <v>447.5</v>
      </c>
      <c r="I190" s="178">
        <v>450</v>
      </c>
      <c r="J190" s="231" t="s">
        <v>683</v>
      </c>
      <c r="K190" s="128">
        <f t="shared" si="63"/>
        <v>77.5</v>
      </c>
      <c r="L190" s="180">
        <f t="shared" si="64"/>
        <v>0.20945945945945946</v>
      </c>
      <c r="M190" s="181" t="s">
        <v>600</v>
      </c>
      <c r="N190" s="182">
        <v>43035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93</v>
      </c>
      <c r="B191" s="154">
        <v>42943</v>
      </c>
      <c r="C191" s="154"/>
      <c r="D191" s="155" t="s">
        <v>167</v>
      </c>
      <c r="E191" s="156" t="s">
        <v>624</v>
      </c>
      <c r="F191" s="157">
        <v>657.5</v>
      </c>
      <c r="G191" s="156"/>
      <c r="H191" s="156">
        <v>825</v>
      </c>
      <c r="I191" s="178">
        <v>820</v>
      </c>
      <c r="J191" s="231" t="s">
        <v>683</v>
      </c>
      <c r="K191" s="128">
        <f t="shared" si="63"/>
        <v>167.5</v>
      </c>
      <c r="L191" s="180">
        <f t="shared" si="64"/>
        <v>0.25475285171102663</v>
      </c>
      <c r="M191" s="181" t="s">
        <v>600</v>
      </c>
      <c r="N191" s="182">
        <v>43090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94</v>
      </c>
      <c r="B192" s="106">
        <v>42964</v>
      </c>
      <c r="C192" s="106"/>
      <c r="D192" s="107" t="s">
        <v>368</v>
      </c>
      <c r="E192" s="108" t="s">
        <v>624</v>
      </c>
      <c r="F192" s="109">
        <v>605</v>
      </c>
      <c r="G192" s="108"/>
      <c r="H192" s="108">
        <v>750</v>
      </c>
      <c r="I192" s="126">
        <v>750</v>
      </c>
      <c r="J192" s="127" t="s">
        <v>726</v>
      </c>
      <c r="K192" s="128">
        <f t="shared" si="63"/>
        <v>145</v>
      </c>
      <c r="L192" s="129">
        <f t="shared" si="64"/>
        <v>0.23966942148760331</v>
      </c>
      <c r="M192" s="130" t="s">
        <v>600</v>
      </c>
      <c r="N192" s="131">
        <v>43027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366">
        <v>95</v>
      </c>
      <c r="B193" s="149">
        <v>42979</v>
      </c>
      <c r="C193" s="149"/>
      <c r="D193" s="150" t="s">
        <v>509</v>
      </c>
      <c r="E193" s="151" t="s">
        <v>624</v>
      </c>
      <c r="F193" s="152">
        <v>255</v>
      </c>
      <c r="G193" s="153"/>
      <c r="H193" s="153">
        <v>217.25</v>
      </c>
      <c r="I193" s="153">
        <v>320</v>
      </c>
      <c r="J193" s="175" t="s">
        <v>733</v>
      </c>
      <c r="K193" s="134">
        <f t="shared" si="63"/>
        <v>-37.75</v>
      </c>
      <c r="L193" s="176">
        <f t="shared" si="64"/>
        <v>-0.14803921568627451</v>
      </c>
      <c r="M193" s="136" t="s">
        <v>664</v>
      </c>
      <c r="N193" s="177">
        <v>43661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96</v>
      </c>
      <c r="B194" s="106">
        <v>42997</v>
      </c>
      <c r="C194" s="106"/>
      <c r="D194" s="107" t="s">
        <v>734</v>
      </c>
      <c r="E194" s="108" t="s">
        <v>624</v>
      </c>
      <c r="F194" s="109">
        <v>215</v>
      </c>
      <c r="G194" s="108"/>
      <c r="H194" s="108">
        <v>258</v>
      </c>
      <c r="I194" s="126">
        <v>258</v>
      </c>
      <c r="J194" s="127" t="s">
        <v>683</v>
      </c>
      <c r="K194" s="128">
        <f t="shared" si="63"/>
        <v>43</v>
      </c>
      <c r="L194" s="129">
        <f t="shared" si="64"/>
        <v>0.2</v>
      </c>
      <c r="M194" s="130" t="s">
        <v>600</v>
      </c>
      <c r="N194" s="131">
        <v>43040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97</v>
      </c>
      <c r="B195" s="106">
        <v>42997</v>
      </c>
      <c r="C195" s="106"/>
      <c r="D195" s="107" t="s">
        <v>734</v>
      </c>
      <c r="E195" s="108" t="s">
        <v>624</v>
      </c>
      <c r="F195" s="109">
        <v>215</v>
      </c>
      <c r="G195" s="108"/>
      <c r="H195" s="108">
        <v>258</v>
      </c>
      <c r="I195" s="126">
        <v>258</v>
      </c>
      <c r="J195" s="231" t="s">
        <v>683</v>
      </c>
      <c r="K195" s="128">
        <v>43</v>
      </c>
      <c r="L195" s="129">
        <v>0.2</v>
      </c>
      <c r="M195" s="130" t="s">
        <v>600</v>
      </c>
      <c r="N195" s="131">
        <v>43040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6">
        <v>98</v>
      </c>
      <c r="B196" s="207">
        <v>42998</v>
      </c>
      <c r="C196" s="207"/>
      <c r="D196" s="375" t="s">
        <v>2980</v>
      </c>
      <c r="E196" s="208" t="s">
        <v>624</v>
      </c>
      <c r="F196" s="209">
        <v>75</v>
      </c>
      <c r="G196" s="208"/>
      <c r="H196" s="208">
        <v>90</v>
      </c>
      <c r="I196" s="232">
        <v>90</v>
      </c>
      <c r="J196" s="127" t="s">
        <v>735</v>
      </c>
      <c r="K196" s="128">
        <f t="shared" ref="K196:K201" si="65">H196-F196</f>
        <v>15</v>
      </c>
      <c r="L196" s="129">
        <f t="shared" ref="L196:L201" si="66">K196/F196</f>
        <v>0.2</v>
      </c>
      <c r="M196" s="130" t="s">
        <v>600</v>
      </c>
      <c r="N196" s="131">
        <v>43019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99</v>
      </c>
      <c r="B197" s="154">
        <v>43011</v>
      </c>
      <c r="C197" s="154"/>
      <c r="D197" s="155" t="s">
        <v>736</v>
      </c>
      <c r="E197" s="156" t="s">
        <v>624</v>
      </c>
      <c r="F197" s="157">
        <v>315</v>
      </c>
      <c r="G197" s="156"/>
      <c r="H197" s="156">
        <v>392</v>
      </c>
      <c r="I197" s="178">
        <v>384</v>
      </c>
      <c r="J197" s="231" t="s">
        <v>737</v>
      </c>
      <c r="K197" s="128">
        <f t="shared" si="65"/>
        <v>77</v>
      </c>
      <c r="L197" s="180">
        <f t="shared" si="66"/>
        <v>0.24444444444444444</v>
      </c>
      <c r="M197" s="181" t="s">
        <v>600</v>
      </c>
      <c r="N197" s="182">
        <v>43017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5">
        <v>100</v>
      </c>
      <c r="B198" s="154">
        <v>43013</v>
      </c>
      <c r="C198" s="154"/>
      <c r="D198" s="155" t="s">
        <v>738</v>
      </c>
      <c r="E198" s="156" t="s">
        <v>624</v>
      </c>
      <c r="F198" s="157">
        <v>145</v>
      </c>
      <c r="G198" s="156"/>
      <c r="H198" s="156">
        <v>179</v>
      </c>
      <c r="I198" s="178">
        <v>180</v>
      </c>
      <c r="J198" s="231" t="s">
        <v>614</v>
      </c>
      <c r="K198" s="128">
        <f t="shared" si="65"/>
        <v>34</v>
      </c>
      <c r="L198" s="180">
        <f t="shared" si="66"/>
        <v>0.23448275862068965</v>
      </c>
      <c r="M198" s="181" t="s">
        <v>600</v>
      </c>
      <c r="N198" s="182">
        <v>43025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5">
        <v>101</v>
      </c>
      <c r="B199" s="154">
        <v>43014</v>
      </c>
      <c r="C199" s="154"/>
      <c r="D199" s="155" t="s">
        <v>339</v>
      </c>
      <c r="E199" s="156" t="s">
        <v>624</v>
      </c>
      <c r="F199" s="157">
        <v>256</v>
      </c>
      <c r="G199" s="156"/>
      <c r="H199" s="156">
        <v>323</v>
      </c>
      <c r="I199" s="178">
        <v>320</v>
      </c>
      <c r="J199" s="231" t="s">
        <v>683</v>
      </c>
      <c r="K199" s="128">
        <f t="shared" si="65"/>
        <v>67</v>
      </c>
      <c r="L199" s="180">
        <f t="shared" si="66"/>
        <v>0.26171875</v>
      </c>
      <c r="M199" s="181" t="s">
        <v>600</v>
      </c>
      <c r="N199" s="182">
        <v>43067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5">
        <v>102</v>
      </c>
      <c r="B200" s="154">
        <v>43017</v>
      </c>
      <c r="C200" s="154"/>
      <c r="D200" s="155" t="s">
        <v>360</v>
      </c>
      <c r="E200" s="156" t="s">
        <v>624</v>
      </c>
      <c r="F200" s="157">
        <v>137.5</v>
      </c>
      <c r="G200" s="156"/>
      <c r="H200" s="156">
        <v>184</v>
      </c>
      <c r="I200" s="178">
        <v>183</v>
      </c>
      <c r="J200" s="179" t="s">
        <v>739</v>
      </c>
      <c r="K200" s="128">
        <f t="shared" si="65"/>
        <v>46.5</v>
      </c>
      <c r="L200" s="180">
        <f t="shared" si="66"/>
        <v>0.33818181818181819</v>
      </c>
      <c r="M200" s="181" t="s">
        <v>600</v>
      </c>
      <c r="N200" s="182">
        <v>43108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5">
        <v>103</v>
      </c>
      <c r="B201" s="154">
        <v>43018</v>
      </c>
      <c r="C201" s="154"/>
      <c r="D201" s="155" t="s">
        <v>740</v>
      </c>
      <c r="E201" s="156" t="s">
        <v>624</v>
      </c>
      <c r="F201" s="157">
        <v>125.5</v>
      </c>
      <c r="G201" s="156"/>
      <c r="H201" s="156">
        <v>158</v>
      </c>
      <c r="I201" s="178">
        <v>155</v>
      </c>
      <c r="J201" s="179" t="s">
        <v>741</v>
      </c>
      <c r="K201" s="128">
        <f t="shared" si="65"/>
        <v>32.5</v>
      </c>
      <c r="L201" s="180">
        <f t="shared" si="66"/>
        <v>0.25896414342629481</v>
      </c>
      <c r="M201" s="181" t="s">
        <v>600</v>
      </c>
      <c r="N201" s="182">
        <v>43067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5">
        <v>104</v>
      </c>
      <c r="B202" s="154">
        <v>43018</v>
      </c>
      <c r="C202" s="154"/>
      <c r="D202" s="155" t="s">
        <v>771</v>
      </c>
      <c r="E202" s="156" t="s">
        <v>624</v>
      </c>
      <c r="F202" s="157">
        <v>895</v>
      </c>
      <c r="G202" s="156"/>
      <c r="H202" s="156">
        <v>1122.5</v>
      </c>
      <c r="I202" s="178">
        <v>1078</v>
      </c>
      <c r="J202" s="179" t="s">
        <v>772</v>
      </c>
      <c r="K202" s="128">
        <v>227.5</v>
      </c>
      <c r="L202" s="180">
        <v>0.25418994413407803</v>
      </c>
      <c r="M202" s="181" t="s">
        <v>600</v>
      </c>
      <c r="N202" s="182">
        <v>43117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5">
        <v>105</v>
      </c>
      <c r="B203" s="154">
        <v>43020</v>
      </c>
      <c r="C203" s="154"/>
      <c r="D203" s="155" t="s">
        <v>347</v>
      </c>
      <c r="E203" s="156" t="s">
        <v>624</v>
      </c>
      <c r="F203" s="157">
        <v>525</v>
      </c>
      <c r="G203" s="156"/>
      <c r="H203" s="156">
        <v>629</v>
      </c>
      <c r="I203" s="178">
        <v>629</v>
      </c>
      <c r="J203" s="231" t="s">
        <v>683</v>
      </c>
      <c r="K203" s="128">
        <v>104</v>
      </c>
      <c r="L203" s="180">
        <v>0.19809523809523799</v>
      </c>
      <c r="M203" s="181" t="s">
        <v>600</v>
      </c>
      <c r="N203" s="182">
        <v>43119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106</v>
      </c>
      <c r="B204" s="154">
        <v>43046</v>
      </c>
      <c r="C204" s="154"/>
      <c r="D204" s="155" t="s">
        <v>393</v>
      </c>
      <c r="E204" s="156" t="s">
        <v>624</v>
      </c>
      <c r="F204" s="157">
        <v>740</v>
      </c>
      <c r="G204" s="156"/>
      <c r="H204" s="156">
        <v>892.5</v>
      </c>
      <c r="I204" s="178">
        <v>900</v>
      </c>
      <c r="J204" s="179" t="s">
        <v>742</v>
      </c>
      <c r="K204" s="128">
        <f>H204-F204</f>
        <v>152.5</v>
      </c>
      <c r="L204" s="180">
        <f>K204/F204</f>
        <v>0.20608108108108109</v>
      </c>
      <c r="M204" s="181" t="s">
        <v>600</v>
      </c>
      <c r="N204" s="182">
        <v>43052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107</v>
      </c>
      <c r="B205" s="106">
        <v>43073</v>
      </c>
      <c r="C205" s="106"/>
      <c r="D205" s="107" t="s">
        <v>743</v>
      </c>
      <c r="E205" s="108" t="s">
        <v>624</v>
      </c>
      <c r="F205" s="109">
        <v>118.5</v>
      </c>
      <c r="G205" s="108"/>
      <c r="H205" s="108">
        <v>143.5</v>
      </c>
      <c r="I205" s="126">
        <v>145</v>
      </c>
      <c r="J205" s="141" t="s">
        <v>744</v>
      </c>
      <c r="K205" s="128">
        <f>H205-F205</f>
        <v>25</v>
      </c>
      <c r="L205" s="129">
        <f>K205/F205</f>
        <v>0.2109704641350211</v>
      </c>
      <c r="M205" s="130" t="s">
        <v>600</v>
      </c>
      <c r="N205" s="131">
        <v>43097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108</v>
      </c>
      <c r="B206" s="110">
        <v>43090</v>
      </c>
      <c r="C206" s="110"/>
      <c r="D206" s="158" t="s">
        <v>443</v>
      </c>
      <c r="E206" s="112" t="s">
        <v>624</v>
      </c>
      <c r="F206" s="113">
        <v>715</v>
      </c>
      <c r="G206" s="113"/>
      <c r="H206" s="114">
        <v>500</v>
      </c>
      <c r="I206" s="132">
        <v>872</v>
      </c>
      <c r="J206" s="138" t="s">
        <v>745</v>
      </c>
      <c r="K206" s="134">
        <f>H206-F206</f>
        <v>-215</v>
      </c>
      <c r="L206" s="135">
        <f>K206/F206</f>
        <v>-0.30069930069930068</v>
      </c>
      <c r="M206" s="136" t="s">
        <v>664</v>
      </c>
      <c r="N206" s="137">
        <v>43670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109</v>
      </c>
      <c r="B207" s="106">
        <v>43098</v>
      </c>
      <c r="C207" s="106"/>
      <c r="D207" s="107" t="s">
        <v>736</v>
      </c>
      <c r="E207" s="108" t="s">
        <v>624</v>
      </c>
      <c r="F207" s="109">
        <v>435</v>
      </c>
      <c r="G207" s="108"/>
      <c r="H207" s="108">
        <v>542.5</v>
      </c>
      <c r="I207" s="126">
        <v>539</v>
      </c>
      <c r="J207" s="141" t="s">
        <v>683</v>
      </c>
      <c r="K207" s="128">
        <v>107.5</v>
      </c>
      <c r="L207" s="129">
        <v>0.247126436781609</v>
      </c>
      <c r="M207" s="130" t="s">
        <v>600</v>
      </c>
      <c r="N207" s="131">
        <v>43206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110</v>
      </c>
      <c r="B208" s="106">
        <v>43098</v>
      </c>
      <c r="C208" s="106"/>
      <c r="D208" s="107" t="s">
        <v>571</v>
      </c>
      <c r="E208" s="108" t="s">
        <v>624</v>
      </c>
      <c r="F208" s="109">
        <v>885</v>
      </c>
      <c r="G208" s="108"/>
      <c r="H208" s="108">
        <v>1090</v>
      </c>
      <c r="I208" s="126">
        <v>1084</v>
      </c>
      <c r="J208" s="141" t="s">
        <v>683</v>
      </c>
      <c r="K208" s="128">
        <v>205</v>
      </c>
      <c r="L208" s="129">
        <v>0.23163841807909599</v>
      </c>
      <c r="M208" s="130" t="s">
        <v>600</v>
      </c>
      <c r="N208" s="131">
        <v>43213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7">
        <v>111</v>
      </c>
      <c r="B209" s="348">
        <v>43192</v>
      </c>
      <c r="C209" s="348"/>
      <c r="D209" s="116" t="s">
        <v>753</v>
      </c>
      <c r="E209" s="351" t="s">
        <v>624</v>
      </c>
      <c r="F209" s="354">
        <v>478.5</v>
      </c>
      <c r="G209" s="351"/>
      <c r="H209" s="351">
        <v>442</v>
      </c>
      <c r="I209" s="357">
        <v>613</v>
      </c>
      <c r="J209" s="385" t="s">
        <v>3404</v>
      </c>
      <c r="K209" s="134">
        <f>H209-F209</f>
        <v>-36.5</v>
      </c>
      <c r="L209" s="135">
        <f>K209/F209</f>
        <v>-7.6280041797283177E-2</v>
      </c>
      <c r="M209" s="136" t="s">
        <v>664</v>
      </c>
      <c r="N209" s="137">
        <v>43762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112</v>
      </c>
      <c r="B210" s="110">
        <v>43194</v>
      </c>
      <c r="C210" s="110"/>
      <c r="D210" s="374" t="s">
        <v>2979</v>
      </c>
      <c r="E210" s="112" t="s">
        <v>624</v>
      </c>
      <c r="F210" s="113">
        <f>141.5-7.3</f>
        <v>134.19999999999999</v>
      </c>
      <c r="G210" s="113"/>
      <c r="H210" s="114">
        <v>77</v>
      </c>
      <c r="I210" s="132">
        <v>180</v>
      </c>
      <c r="J210" s="385" t="s">
        <v>3403</v>
      </c>
      <c r="K210" s="134">
        <f>H210-F210</f>
        <v>-57.199999999999989</v>
      </c>
      <c r="L210" s="135">
        <f>K210/F210</f>
        <v>-0.42622950819672129</v>
      </c>
      <c r="M210" s="136" t="s">
        <v>664</v>
      </c>
      <c r="N210" s="137">
        <v>43522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113</v>
      </c>
      <c r="B211" s="110">
        <v>43209</v>
      </c>
      <c r="C211" s="110"/>
      <c r="D211" s="111" t="s">
        <v>746</v>
      </c>
      <c r="E211" s="112" t="s">
        <v>624</v>
      </c>
      <c r="F211" s="113">
        <v>430</v>
      </c>
      <c r="G211" s="113"/>
      <c r="H211" s="114">
        <v>220</v>
      </c>
      <c r="I211" s="132">
        <v>537</v>
      </c>
      <c r="J211" s="138" t="s">
        <v>747</v>
      </c>
      <c r="K211" s="134">
        <f>H211-F211</f>
        <v>-210</v>
      </c>
      <c r="L211" s="135">
        <f>K211/F211</f>
        <v>-0.48837209302325579</v>
      </c>
      <c r="M211" s="136" t="s">
        <v>664</v>
      </c>
      <c r="N211" s="137">
        <v>43252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8">
        <v>114</v>
      </c>
      <c r="B212" s="159">
        <v>43220</v>
      </c>
      <c r="C212" s="159"/>
      <c r="D212" s="160" t="s">
        <v>394</v>
      </c>
      <c r="E212" s="161" t="s">
        <v>624</v>
      </c>
      <c r="F212" s="163">
        <v>153.5</v>
      </c>
      <c r="G212" s="163"/>
      <c r="H212" s="163">
        <v>196</v>
      </c>
      <c r="I212" s="163">
        <v>196</v>
      </c>
      <c r="J212" s="359" t="s">
        <v>3495</v>
      </c>
      <c r="K212" s="183">
        <f>H212-F212</f>
        <v>42.5</v>
      </c>
      <c r="L212" s="184">
        <f>K212/F212</f>
        <v>0.27687296416938112</v>
      </c>
      <c r="M212" s="162" t="s">
        <v>600</v>
      </c>
      <c r="N212" s="185">
        <v>43605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115</v>
      </c>
      <c r="B213" s="110">
        <v>43306</v>
      </c>
      <c r="C213" s="110"/>
      <c r="D213" s="111" t="s">
        <v>769</v>
      </c>
      <c r="E213" s="112" t="s">
        <v>624</v>
      </c>
      <c r="F213" s="113">
        <v>27.5</v>
      </c>
      <c r="G213" s="113"/>
      <c r="H213" s="114">
        <v>13.1</v>
      </c>
      <c r="I213" s="132">
        <v>60</v>
      </c>
      <c r="J213" s="138" t="s">
        <v>773</v>
      </c>
      <c r="K213" s="134">
        <v>-14.4</v>
      </c>
      <c r="L213" s="135">
        <v>-0.52363636363636401</v>
      </c>
      <c r="M213" s="136" t="s">
        <v>664</v>
      </c>
      <c r="N213" s="137">
        <v>43138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7">
        <v>116</v>
      </c>
      <c r="B214" s="348">
        <v>43318</v>
      </c>
      <c r="C214" s="348"/>
      <c r="D214" s="116" t="s">
        <v>748</v>
      </c>
      <c r="E214" s="351" t="s">
        <v>624</v>
      </c>
      <c r="F214" s="351">
        <v>148.5</v>
      </c>
      <c r="G214" s="351"/>
      <c r="H214" s="351">
        <v>102</v>
      </c>
      <c r="I214" s="357">
        <v>182</v>
      </c>
      <c r="J214" s="138" t="s">
        <v>3494</v>
      </c>
      <c r="K214" s="134">
        <f>H214-F214</f>
        <v>-46.5</v>
      </c>
      <c r="L214" s="135">
        <f>K214/F214</f>
        <v>-0.31313131313131315</v>
      </c>
      <c r="M214" s="136" t="s">
        <v>664</v>
      </c>
      <c r="N214" s="137">
        <v>43661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117</v>
      </c>
      <c r="B215" s="106">
        <v>43335</v>
      </c>
      <c r="C215" s="106"/>
      <c r="D215" s="107" t="s">
        <v>774</v>
      </c>
      <c r="E215" s="108" t="s">
        <v>624</v>
      </c>
      <c r="F215" s="156">
        <v>285</v>
      </c>
      <c r="G215" s="108"/>
      <c r="H215" s="108">
        <v>355</v>
      </c>
      <c r="I215" s="126">
        <v>364</v>
      </c>
      <c r="J215" s="141" t="s">
        <v>775</v>
      </c>
      <c r="K215" s="128">
        <v>70</v>
      </c>
      <c r="L215" s="129">
        <v>0.24561403508771901</v>
      </c>
      <c r="M215" s="130" t="s">
        <v>600</v>
      </c>
      <c r="N215" s="131">
        <v>43455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118</v>
      </c>
      <c r="B216" s="106">
        <v>43341</v>
      </c>
      <c r="C216" s="106"/>
      <c r="D216" s="107" t="s">
        <v>384</v>
      </c>
      <c r="E216" s="108" t="s">
        <v>624</v>
      </c>
      <c r="F216" s="156">
        <v>525</v>
      </c>
      <c r="G216" s="108"/>
      <c r="H216" s="108">
        <v>585</v>
      </c>
      <c r="I216" s="126">
        <v>635</v>
      </c>
      <c r="J216" s="141" t="s">
        <v>749</v>
      </c>
      <c r="K216" s="128">
        <f t="shared" ref="K216:K228" si="67">H216-F216</f>
        <v>60</v>
      </c>
      <c r="L216" s="129">
        <f t="shared" ref="L216:L228" si="68">K216/F216</f>
        <v>0.11428571428571428</v>
      </c>
      <c r="M216" s="130" t="s">
        <v>600</v>
      </c>
      <c r="N216" s="131">
        <v>43662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119</v>
      </c>
      <c r="B217" s="106">
        <v>43395</v>
      </c>
      <c r="C217" s="106"/>
      <c r="D217" s="107" t="s">
        <v>368</v>
      </c>
      <c r="E217" s="108" t="s">
        <v>624</v>
      </c>
      <c r="F217" s="156">
        <v>475</v>
      </c>
      <c r="G217" s="108"/>
      <c r="H217" s="108">
        <v>574</v>
      </c>
      <c r="I217" s="126">
        <v>570</v>
      </c>
      <c r="J217" s="141" t="s">
        <v>683</v>
      </c>
      <c r="K217" s="128">
        <f t="shared" si="67"/>
        <v>99</v>
      </c>
      <c r="L217" s="129">
        <f t="shared" si="68"/>
        <v>0.20842105263157895</v>
      </c>
      <c r="M217" s="130" t="s">
        <v>600</v>
      </c>
      <c r="N217" s="131">
        <v>43403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120</v>
      </c>
      <c r="B218" s="154">
        <v>43397</v>
      </c>
      <c r="C218" s="154"/>
      <c r="D218" s="414" t="s">
        <v>391</v>
      </c>
      <c r="E218" s="156" t="s">
        <v>624</v>
      </c>
      <c r="F218" s="156">
        <v>707.5</v>
      </c>
      <c r="G218" s="156"/>
      <c r="H218" s="156">
        <v>872</v>
      </c>
      <c r="I218" s="178">
        <v>872</v>
      </c>
      <c r="J218" s="179" t="s">
        <v>683</v>
      </c>
      <c r="K218" s="128">
        <f t="shared" si="67"/>
        <v>164.5</v>
      </c>
      <c r="L218" s="180">
        <f t="shared" si="68"/>
        <v>0.23250883392226149</v>
      </c>
      <c r="M218" s="181" t="s">
        <v>600</v>
      </c>
      <c r="N218" s="182">
        <v>43482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121</v>
      </c>
      <c r="B219" s="154">
        <v>43398</v>
      </c>
      <c r="C219" s="154"/>
      <c r="D219" s="414" t="s">
        <v>348</v>
      </c>
      <c r="E219" s="156" t="s">
        <v>624</v>
      </c>
      <c r="F219" s="156">
        <v>162</v>
      </c>
      <c r="G219" s="156"/>
      <c r="H219" s="156">
        <v>204</v>
      </c>
      <c r="I219" s="178">
        <v>209</v>
      </c>
      <c r="J219" s="179" t="s">
        <v>3493</v>
      </c>
      <c r="K219" s="128">
        <f t="shared" si="67"/>
        <v>42</v>
      </c>
      <c r="L219" s="180">
        <f t="shared" si="68"/>
        <v>0.25925925925925924</v>
      </c>
      <c r="M219" s="181" t="s">
        <v>600</v>
      </c>
      <c r="N219" s="182">
        <v>43539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122</v>
      </c>
      <c r="B220" s="207">
        <v>43399</v>
      </c>
      <c r="C220" s="207"/>
      <c r="D220" s="155" t="s">
        <v>495</v>
      </c>
      <c r="E220" s="208" t="s">
        <v>624</v>
      </c>
      <c r="F220" s="208">
        <v>240</v>
      </c>
      <c r="G220" s="208"/>
      <c r="H220" s="208">
        <v>297</v>
      </c>
      <c r="I220" s="232">
        <v>297</v>
      </c>
      <c r="J220" s="179" t="s">
        <v>683</v>
      </c>
      <c r="K220" s="233">
        <f t="shared" si="67"/>
        <v>57</v>
      </c>
      <c r="L220" s="234">
        <f t="shared" si="68"/>
        <v>0.23749999999999999</v>
      </c>
      <c r="M220" s="235" t="s">
        <v>600</v>
      </c>
      <c r="N220" s="236">
        <v>43417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123</v>
      </c>
      <c r="B221" s="106">
        <v>43439</v>
      </c>
      <c r="C221" s="106"/>
      <c r="D221" s="148" t="s">
        <v>750</v>
      </c>
      <c r="E221" s="108" t="s">
        <v>624</v>
      </c>
      <c r="F221" s="108">
        <v>202.5</v>
      </c>
      <c r="G221" s="108"/>
      <c r="H221" s="108">
        <v>255</v>
      </c>
      <c r="I221" s="126">
        <v>252</v>
      </c>
      <c r="J221" s="141" t="s">
        <v>683</v>
      </c>
      <c r="K221" s="128">
        <f t="shared" si="67"/>
        <v>52.5</v>
      </c>
      <c r="L221" s="129">
        <f t="shared" si="68"/>
        <v>0.25925925925925924</v>
      </c>
      <c r="M221" s="130" t="s">
        <v>600</v>
      </c>
      <c r="N221" s="131">
        <v>43542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124</v>
      </c>
      <c r="B222" s="207">
        <v>43465</v>
      </c>
      <c r="C222" s="106"/>
      <c r="D222" s="414" t="s">
        <v>423</v>
      </c>
      <c r="E222" s="208" t="s">
        <v>624</v>
      </c>
      <c r="F222" s="208">
        <v>710</v>
      </c>
      <c r="G222" s="208"/>
      <c r="H222" s="208">
        <v>866</v>
      </c>
      <c r="I222" s="232">
        <v>866</v>
      </c>
      <c r="J222" s="179" t="s">
        <v>683</v>
      </c>
      <c r="K222" s="128">
        <f t="shared" si="67"/>
        <v>156</v>
      </c>
      <c r="L222" s="129">
        <f t="shared" si="68"/>
        <v>0.21971830985915494</v>
      </c>
      <c r="M222" s="130" t="s">
        <v>600</v>
      </c>
      <c r="N222" s="362">
        <v>43553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125</v>
      </c>
      <c r="B223" s="207">
        <v>43522</v>
      </c>
      <c r="C223" s="207"/>
      <c r="D223" s="414" t="s">
        <v>141</v>
      </c>
      <c r="E223" s="208" t="s">
        <v>624</v>
      </c>
      <c r="F223" s="208">
        <v>337.25</v>
      </c>
      <c r="G223" s="208"/>
      <c r="H223" s="208">
        <v>398.5</v>
      </c>
      <c r="I223" s="232">
        <v>411</v>
      </c>
      <c r="J223" s="141" t="s">
        <v>3492</v>
      </c>
      <c r="K223" s="128">
        <f t="shared" si="67"/>
        <v>61.25</v>
      </c>
      <c r="L223" s="129">
        <f t="shared" si="68"/>
        <v>0.1816160118606375</v>
      </c>
      <c r="M223" s="130" t="s">
        <v>600</v>
      </c>
      <c r="N223" s="362">
        <v>43760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9">
        <v>126</v>
      </c>
      <c r="B224" s="164">
        <v>43559</v>
      </c>
      <c r="C224" s="164"/>
      <c r="D224" s="165" t="s">
        <v>410</v>
      </c>
      <c r="E224" s="166" t="s">
        <v>624</v>
      </c>
      <c r="F224" s="166">
        <v>130</v>
      </c>
      <c r="G224" s="166"/>
      <c r="H224" s="166">
        <v>65</v>
      </c>
      <c r="I224" s="186">
        <v>158</v>
      </c>
      <c r="J224" s="138" t="s">
        <v>751</v>
      </c>
      <c r="K224" s="134">
        <f t="shared" si="67"/>
        <v>-65</v>
      </c>
      <c r="L224" s="135">
        <f t="shared" si="68"/>
        <v>-0.5</v>
      </c>
      <c r="M224" s="136" t="s">
        <v>664</v>
      </c>
      <c r="N224" s="137">
        <v>43726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70">
        <v>127</v>
      </c>
      <c r="B225" s="187">
        <v>43017</v>
      </c>
      <c r="C225" s="187"/>
      <c r="D225" s="188" t="s">
        <v>169</v>
      </c>
      <c r="E225" s="189" t="s">
        <v>624</v>
      </c>
      <c r="F225" s="190">
        <v>141.5</v>
      </c>
      <c r="G225" s="191"/>
      <c r="H225" s="191">
        <v>183.5</v>
      </c>
      <c r="I225" s="191">
        <v>210</v>
      </c>
      <c r="J225" s="218" t="s">
        <v>3441</v>
      </c>
      <c r="K225" s="219">
        <f t="shared" si="67"/>
        <v>42</v>
      </c>
      <c r="L225" s="220">
        <f t="shared" si="68"/>
        <v>0.29681978798586572</v>
      </c>
      <c r="M225" s="190" t="s">
        <v>600</v>
      </c>
      <c r="N225" s="221">
        <v>43042</v>
      </c>
      <c r="O225" s="57"/>
      <c r="P225" s="16"/>
      <c r="Q225" s="16"/>
      <c r="R225" s="94" t="s">
        <v>752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9">
        <v>128</v>
      </c>
      <c r="B226" s="164">
        <v>43074</v>
      </c>
      <c r="C226" s="164"/>
      <c r="D226" s="165" t="s">
        <v>303</v>
      </c>
      <c r="E226" s="166" t="s">
        <v>624</v>
      </c>
      <c r="F226" s="167">
        <v>172</v>
      </c>
      <c r="G226" s="166"/>
      <c r="H226" s="166">
        <v>155.25</v>
      </c>
      <c r="I226" s="186">
        <v>230</v>
      </c>
      <c r="J226" s="385" t="s">
        <v>3401</v>
      </c>
      <c r="K226" s="134">
        <f t="shared" ref="K226" si="69">H226-F226</f>
        <v>-16.75</v>
      </c>
      <c r="L226" s="135">
        <f t="shared" ref="L226" si="70">K226/F226</f>
        <v>-9.7383720930232565E-2</v>
      </c>
      <c r="M226" s="136" t="s">
        <v>664</v>
      </c>
      <c r="N226" s="137">
        <v>43787</v>
      </c>
      <c r="O226" s="57"/>
      <c r="P226" s="16"/>
      <c r="Q226" s="16"/>
      <c r="R226" s="17" t="s">
        <v>752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0">
        <v>129</v>
      </c>
      <c r="B227" s="187">
        <v>43398</v>
      </c>
      <c r="C227" s="187"/>
      <c r="D227" s="188" t="s">
        <v>104</v>
      </c>
      <c r="E227" s="189" t="s">
        <v>624</v>
      </c>
      <c r="F227" s="191">
        <v>698.5</v>
      </c>
      <c r="G227" s="191"/>
      <c r="H227" s="191">
        <v>850</v>
      </c>
      <c r="I227" s="191">
        <v>890</v>
      </c>
      <c r="J227" s="222" t="s">
        <v>3489</v>
      </c>
      <c r="K227" s="219">
        <f t="shared" si="67"/>
        <v>151.5</v>
      </c>
      <c r="L227" s="220">
        <f t="shared" si="68"/>
        <v>0.21689334287759485</v>
      </c>
      <c r="M227" s="190" t="s">
        <v>600</v>
      </c>
      <c r="N227" s="221">
        <v>43453</v>
      </c>
      <c r="O227" s="57"/>
      <c r="P227" s="16"/>
      <c r="Q227" s="16"/>
      <c r="R227" s="94" t="s">
        <v>752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130</v>
      </c>
      <c r="B228" s="159">
        <v>42877</v>
      </c>
      <c r="C228" s="159"/>
      <c r="D228" s="160" t="s">
        <v>383</v>
      </c>
      <c r="E228" s="161" t="s">
        <v>624</v>
      </c>
      <c r="F228" s="162">
        <v>127.6</v>
      </c>
      <c r="G228" s="163"/>
      <c r="H228" s="163">
        <v>138</v>
      </c>
      <c r="I228" s="163">
        <v>190</v>
      </c>
      <c r="J228" s="386" t="s">
        <v>3405</v>
      </c>
      <c r="K228" s="183">
        <f t="shared" si="67"/>
        <v>10.400000000000006</v>
      </c>
      <c r="L228" s="184">
        <f t="shared" si="68"/>
        <v>8.1504702194357417E-2</v>
      </c>
      <c r="M228" s="162" t="s">
        <v>600</v>
      </c>
      <c r="N228" s="185">
        <v>43774</v>
      </c>
      <c r="O228" s="57"/>
      <c r="P228" s="16"/>
      <c r="Q228" s="16"/>
      <c r="R228" s="17" t="s">
        <v>754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1">
        <v>131</v>
      </c>
      <c r="B229" s="195">
        <v>43158</v>
      </c>
      <c r="C229" s="195"/>
      <c r="D229" s="192" t="s">
        <v>755</v>
      </c>
      <c r="E229" s="196" t="s">
        <v>624</v>
      </c>
      <c r="F229" s="197">
        <v>317</v>
      </c>
      <c r="G229" s="196"/>
      <c r="H229" s="196"/>
      <c r="I229" s="225">
        <v>398</v>
      </c>
      <c r="J229" s="238" t="s">
        <v>602</v>
      </c>
      <c r="K229" s="194"/>
      <c r="L229" s="193"/>
      <c r="M229" s="224" t="s">
        <v>602</v>
      </c>
      <c r="N229" s="223"/>
      <c r="O229" s="57"/>
      <c r="P229" s="16"/>
      <c r="Q229" s="16"/>
      <c r="R229" s="94" t="s">
        <v>754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69">
        <v>132</v>
      </c>
      <c r="B230" s="164">
        <v>43164</v>
      </c>
      <c r="C230" s="164"/>
      <c r="D230" s="165" t="s">
        <v>135</v>
      </c>
      <c r="E230" s="166" t="s">
        <v>624</v>
      </c>
      <c r="F230" s="167">
        <f>510-14.4</f>
        <v>495.6</v>
      </c>
      <c r="G230" s="166"/>
      <c r="H230" s="166">
        <v>350</v>
      </c>
      <c r="I230" s="186">
        <v>672</v>
      </c>
      <c r="J230" s="385" t="s">
        <v>3462</v>
      </c>
      <c r="K230" s="134">
        <f t="shared" ref="K230" si="71">H230-F230</f>
        <v>-145.60000000000002</v>
      </c>
      <c r="L230" s="135">
        <f t="shared" ref="L230" si="72">K230/F230</f>
        <v>-0.29378531073446329</v>
      </c>
      <c r="M230" s="136" t="s">
        <v>664</v>
      </c>
      <c r="N230" s="137">
        <v>43887</v>
      </c>
      <c r="O230" s="57"/>
      <c r="P230" s="16"/>
      <c r="Q230" s="16"/>
      <c r="R230" s="17" t="s">
        <v>754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69">
        <v>133</v>
      </c>
      <c r="B231" s="164">
        <v>43237</v>
      </c>
      <c r="C231" s="164"/>
      <c r="D231" s="165" t="s">
        <v>489</v>
      </c>
      <c r="E231" s="166" t="s">
        <v>624</v>
      </c>
      <c r="F231" s="167">
        <v>230.3</v>
      </c>
      <c r="G231" s="166"/>
      <c r="H231" s="166">
        <v>102.5</v>
      </c>
      <c r="I231" s="186">
        <v>348</v>
      </c>
      <c r="J231" s="385" t="s">
        <v>3483</v>
      </c>
      <c r="K231" s="134">
        <f t="shared" ref="K231" si="73">H231-F231</f>
        <v>-127.80000000000001</v>
      </c>
      <c r="L231" s="135">
        <f t="shared" ref="L231" si="74">K231/F231</f>
        <v>-0.55492835432045162</v>
      </c>
      <c r="M231" s="136" t="s">
        <v>664</v>
      </c>
      <c r="N231" s="137">
        <v>43896</v>
      </c>
      <c r="O231" s="57"/>
      <c r="P231" s="16"/>
      <c r="Q231" s="16"/>
      <c r="R231" s="17" t="s">
        <v>752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5">
        <v>134</v>
      </c>
      <c r="B232" s="198">
        <v>43258</v>
      </c>
      <c r="C232" s="198"/>
      <c r="D232" s="201" t="s">
        <v>449</v>
      </c>
      <c r="E232" s="199" t="s">
        <v>624</v>
      </c>
      <c r="F232" s="197">
        <f>342.5-5.1</f>
        <v>337.4</v>
      </c>
      <c r="G232" s="199"/>
      <c r="H232" s="199"/>
      <c r="I232" s="226">
        <v>439</v>
      </c>
      <c r="J232" s="238" t="s">
        <v>602</v>
      </c>
      <c r="K232" s="228"/>
      <c r="L232" s="229"/>
      <c r="M232" s="227" t="s">
        <v>602</v>
      </c>
      <c r="N232" s="230"/>
      <c r="O232" s="57"/>
      <c r="P232" s="16"/>
      <c r="Q232" s="16"/>
      <c r="R232" s="94" t="s">
        <v>754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5">
        <v>135</v>
      </c>
      <c r="B233" s="198">
        <v>43285</v>
      </c>
      <c r="C233" s="198"/>
      <c r="D233" s="202" t="s">
        <v>49</v>
      </c>
      <c r="E233" s="199" t="s">
        <v>624</v>
      </c>
      <c r="F233" s="197">
        <f>127.5-5.53</f>
        <v>121.97</v>
      </c>
      <c r="G233" s="199"/>
      <c r="H233" s="199"/>
      <c r="I233" s="226">
        <v>170</v>
      </c>
      <c r="J233" s="238" t="s">
        <v>602</v>
      </c>
      <c r="K233" s="228"/>
      <c r="L233" s="229"/>
      <c r="M233" s="227" t="s">
        <v>602</v>
      </c>
      <c r="N233" s="230"/>
      <c r="O233" s="57"/>
      <c r="P233" s="16"/>
      <c r="Q233" s="16"/>
      <c r="R233" s="342" t="s">
        <v>754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9">
        <v>136</v>
      </c>
      <c r="B234" s="164">
        <v>43294</v>
      </c>
      <c r="C234" s="164"/>
      <c r="D234" s="165" t="s">
        <v>243</v>
      </c>
      <c r="E234" s="166" t="s">
        <v>624</v>
      </c>
      <c r="F234" s="167">
        <v>46.5</v>
      </c>
      <c r="G234" s="166"/>
      <c r="H234" s="166">
        <v>17</v>
      </c>
      <c r="I234" s="186">
        <v>59</v>
      </c>
      <c r="J234" s="385" t="s">
        <v>3461</v>
      </c>
      <c r="K234" s="134">
        <f t="shared" ref="K234" si="75">H234-F234</f>
        <v>-29.5</v>
      </c>
      <c r="L234" s="135">
        <f t="shared" ref="L234" si="76">K234/F234</f>
        <v>-0.63440860215053763</v>
      </c>
      <c r="M234" s="136" t="s">
        <v>664</v>
      </c>
      <c r="N234" s="137">
        <v>43887</v>
      </c>
      <c r="O234" s="57"/>
      <c r="P234" s="16"/>
      <c r="Q234" s="16"/>
      <c r="R234" s="17" t="s">
        <v>752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1">
        <v>137</v>
      </c>
      <c r="B235" s="195">
        <v>43396</v>
      </c>
      <c r="C235" s="195"/>
      <c r="D235" s="202" t="s">
        <v>425</v>
      </c>
      <c r="E235" s="199" t="s">
        <v>624</v>
      </c>
      <c r="F235" s="200">
        <v>156.5</v>
      </c>
      <c r="G235" s="199"/>
      <c r="H235" s="199"/>
      <c r="I235" s="226">
        <v>191</v>
      </c>
      <c r="J235" s="238" t="s">
        <v>602</v>
      </c>
      <c r="K235" s="228"/>
      <c r="L235" s="229"/>
      <c r="M235" s="227" t="s">
        <v>602</v>
      </c>
      <c r="N235" s="230"/>
      <c r="O235" s="57"/>
      <c r="P235" s="16"/>
      <c r="Q235" s="16"/>
      <c r="R235" s="344" t="s">
        <v>752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71">
        <v>138</v>
      </c>
      <c r="B236" s="195">
        <v>43439</v>
      </c>
      <c r="C236" s="195"/>
      <c r="D236" s="202" t="s">
        <v>330</v>
      </c>
      <c r="E236" s="199" t="s">
        <v>624</v>
      </c>
      <c r="F236" s="200">
        <v>259.5</v>
      </c>
      <c r="G236" s="199"/>
      <c r="H236" s="199"/>
      <c r="I236" s="226">
        <v>321</v>
      </c>
      <c r="J236" s="238" t="s">
        <v>602</v>
      </c>
      <c r="K236" s="228"/>
      <c r="L236" s="229"/>
      <c r="M236" s="227" t="s">
        <v>602</v>
      </c>
      <c r="N236" s="230"/>
      <c r="O236" s="16"/>
      <c r="P236" s="16"/>
      <c r="Q236" s="16"/>
      <c r="R236" s="342" t="s">
        <v>754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9">
        <v>139</v>
      </c>
      <c r="B237" s="164">
        <v>43439</v>
      </c>
      <c r="C237" s="164"/>
      <c r="D237" s="165" t="s">
        <v>776</v>
      </c>
      <c r="E237" s="166" t="s">
        <v>624</v>
      </c>
      <c r="F237" s="166">
        <v>715</v>
      </c>
      <c r="G237" s="166"/>
      <c r="H237" s="166">
        <v>445</v>
      </c>
      <c r="I237" s="186">
        <v>840</v>
      </c>
      <c r="J237" s="138" t="s">
        <v>2995</v>
      </c>
      <c r="K237" s="134">
        <f t="shared" ref="K237:K240" si="77">H237-F237</f>
        <v>-270</v>
      </c>
      <c r="L237" s="135">
        <f t="shared" ref="L237:L240" si="78">K237/F237</f>
        <v>-0.3776223776223776</v>
      </c>
      <c r="M237" s="136" t="s">
        <v>664</v>
      </c>
      <c r="N237" s="137">
        <v>43800</v>
      </c>
      <c r="O237" s="57"/>
      <c r="P237" s="16"/>
      <c r="Q237" s="16"/>
      <c r="R237" s="17" t="s">
        <v>752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140</v>
      </c>
      <c r="B238" s="207">
        <v>43469</v>
      </c>
      <c r="C238" s="207"/>
      <c r="D238" s="155" t="s">
        <v>145</v>
      </c>
      <c r="E238" s="208" t="s">
        <v>624</v>
      </c>
      <c r="F238" s="208">
        <v>875</v>
      </c>
      <c r="G238" s="208"/>
      <c r="H238" s="208">
        <v>1165</v>
      </c>
      <c r="I238" s="232">
        <v>1185</v>
      </c>
      <c r="J238" s="141" t="s">
        <v>3490</v>
      </c>
      <c r="K238" s="128">
        <f t="shared" si="77"/>
        <v>290</v>
      </c>
      <c r="L238" s="129">
        <f t="shared" si="78"/>
        <v>0.33142857142857141</v>
      </c>
      <c r="M238" s="130" t="s">
        <v>600</v>
      </c>
      <c r="N238" s="362">
        <v>43847</v>
      </c>
      <c r="O238" s="57"/>
      <c r="P238" s="16"/>
      <c r="Q238" s="16"/>
      <c r="R238" s="17" t="s">
        <v>752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141</v>
      </c>
      <c r="B239" s="207">
        <v>43559</v>
      </c>
      <c r="C239" s="207"/>
      <c r="D239" s="414" t="s">
        <v>345</v>
      </c>
      <c r="E239" s="208" t="s">
        <v>624</v>
      </c>
      <c r="F239" s="208">
        <f>387-14.63</f>
        <v>372.37</v>
      </c>
      <c r="G239" s="208"/>
      <c r="H239" s="208">
        <v>490</v>
      </c>
      <c r="I239" s="232">
        <v>490</v>
      </c>
      <c r="J239" s="141" t="s">
        <v>683</v>
      </c>
      <c r="K239" s="128">
        <f t="shared" si="77"/>
        <v>117.63</v>
      </c>
      <c r="L239" s="129">
        <f t="shared" si="78"/>
        <v>0.31589548030185027</v>
      </c>
      <c r="M239" s="130" t="s">
        <v>600</v>
      </c>
      <c r="N239" s="362">
        <v>43850</v>
      </c>
      <c r="O239" s="57"/>
      <c r="P239" s="16"/>
      <c r="Q239" s="16"/>
      <c r="R239" s="17" t="s">
        <v>752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9">
        <v>142</v>
      </c>
      <c r="B240" s="164">
        <v>43578</v>
      </c>
      <c r="C240" s="164"/>
      <c r="D240" s="165" t="s">
        <v>777</v>
      </c>
      <c r="E240" s="166" t="s">
        <v>601</v>
      </c>
      <c r="F240" s="166">
        <v>220</v>
      </c>
      <c r="G240" s="166"/>
      <c r="H240" s="166">
        <v>127.5</v>
      </c>
      <c r="I240" s="186">
        <v>284</v>
      </c>
      <c r="J240" s="385" t="s">
        <v>3484</v>
      </c>
      <c r="K240" s="134">
        <f t="shared" si="77"/>
        <v>-92.5</v>
      </c>
      <c r="L240" s="135">
        <f t="shared" si="78"/>
        <v>-0.42045454545454547</v>
      </c>
      <c r="M240" s="136" t="s">
        <v>664</v>
      </c>
      <c r="N240" s="137">
        <v>43896</v>
      </c>
      <c r="O240" s="57"/>
      <c r="P240" s="16"/>
      <c r="Q240" s="16"/>
      <c r="R240" s="17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143</v>
      </c>
      <c r="B241" s="207">
        <v>43622</v>
      </c>
      <c r="C241" s="207"/>
      <c r="D241" s="414" t="s">
        <v>496</v>
      </c>
      <c r="E241" s="208" t="s">
        <v>601</v>
      </c>
      <c r="F241" s="208">
        <v>332.8</v>
      </c>
      <c r="G241" s="208"/>
      <c r="H241" s="208">
        <v>405</v>
      </c>
      <c r="I241" s="232">
        <v>419</v>
      </c>
      <c r="J241" s="141" t="s">
        <v>3491</v>
      </c>
      <c r="K241" s="128">
        <f t="shared" ref="K241" si="79">H241-F241</f>
        <v>72.199999999999989</v>
      </c>
      <c r="L241" s="129">
        <f t="shared" ref="L241" si="80">K241/F241</f>
        <v>0.21694711538461534</v>
      </c>
      <c r="M241" s="130" t="s">
        <v>600</v>
      </c>
      <c r="N241" s="362">
        <v>43860</v>
      </c>
      <c r="O241" s="57"/>
      <c r="P241" s="16"/>
      <c r="Q241" s="16"/>
      <c r="R241" s="17" t="s">
        <v>752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44">
        <v>144</v>
      </c>
      <c r="B242" s="143">
        <v>43641</v>
      </c>
      <c r="C242" s="143"/>
      <c r="D242" s="144" t="s">
        <v>139</v>
      </c>
      <c r="E242" s="145" t="s">
        <v>624</v>
      </c>
      <c r="F242" s="146">
        <v>386</v>
      </c>
      <c r="G242" s="147"/>
      <c r="H242" s="147">
        <v>395</v>
      </c>
      <c r="I242" s="147">
        <v>452</v>
      </c>
      <c r="J242" s="170" t="s">
        <v>3406</v>
      </c>
      <c r="K242" s="171">
        <f t="shared" ref="K242" si="81">H242-F242</f>
        <v>9</v>
      </c>
      <c r="L242" s="172">
        <f t="shared" ref="L242" si="82">K242/F242</f>
        <v>2.3316062176165803E-2</v>
      </c>
      <c r="M242" s="173" t="s">
        <v>709</v>
      </c>
      <c r="N242" s="174">
        <v>43868</v>
      </c>
      <c r="O242" s="16"/>
      <c r="P242" s="16"/>
      <c r="Q242" s="16"/>
      <c r="R242" s="344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2">
        <v>145</v>
      </c>
      <c r="B243" s="195">
        <v>43707</v>
      </c>
      <c r="C243" s="195"/>
      <c r="D243" s="202" t="s">
        <v>260</v>
      </c>
      <c r="E243" s="199" t="s">
        <v>624</v>
      </c>
      <c r="F243" s="199" t="s">
        <v>756</v>
      </c>
      <c r="G243" s="199"/>
      <c r="H243" s="199"/>
      <c r="I243" s="226">
        <v>190</v>
      </c>
      <c r="J243" s="238" t="s">
        <v>602</v>
      </c>
      <c r="K243" s="228"/>
      <c r="L243" s="229"/>
      <c r="M243" s="358" t="s">
        <v>602</v>
      </c>
      <c r="N243" s="230"/>
      <c r="O243" s="16"/>
      <c r="P243" s="16"/>
      <c r="Q243" s="16"/>
      <c r="R243" s="344" t="s">
        <v>752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146</v>
      </c>
      <c r="B244" s="207">
        <v>43731</v>
      </c>
      <c r="C244" s="207"/>
      <c r="D244" s="155" t="s">
        <v>440</v>
      </c>
      <c r="E244" s="208" t="s">
        <v>624</v>
      </c>
      <c r="F244" s="208">
        <v>235</v>
      </c>
      <c r="G244" s="208"/>
      <c r="H244" s="208">
        <v>295</v>
      </c>
      <c r="I244" s="232">
        <v>296</v>
      </c>
      <c r="J244" s="141" t="s">
        <v>3148</v>
      </c>
      <c r="K244" s="128">
        <f t="shared" ref="K244" si="83">H244-F244</f>
        <v>60</v>
      </c>
      <c r="L244" s="129">
        <f t="shared" ref="L244" si="84">K244/F244</f>
        <v>0.25531914893617019</v>
      </c>
      <c r="M244" s="130" t="s">
        <v>600</v>
      </c>
      <c r="N244" s="362">
        <v>43844</v>
      </c>
      <c r="O244" s="57"/>
      <c r="P244" s="16"/>
      <c r="Q244" s="16"/>
      <c r="R244" s="17" t="s">
        <v>752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147</v>
      </c>
      <c r="B245" s="207">
        <v>43752</v>
      </c>
      <c r="C245" s="207"/>
      <c r="D245" s="155" t="s">
        <v>2978</v>
      </c>
      <c r="E245" s="208" t="s">
        <v>624</v>
      </c>
      <c r="F245" s="208">
        <v>277.5</v>
      </c>
      <c r="G245" s="208"/>
      <c r="H245" s="208">
        <v>333</v>
      </c>
      <c r="I245" s="232">
        <v>333</v>
      </c>
      <c r="J245" s="141" t="s">
        <v>3149</v>
      </c>
      <c r="K245" s="128">
        <f t="shared" ref="K245" si="85">H245-F245</f>
        <v>55.5</v>
      </c>
      <c r="L245" s="129">
        <f t="shared" ref="L245" si="86">K245/F245</f>
        <v>0.2</v>
      </c>
      <c r="M245" s="130" t="s">
        <v>600</v>
      </c>
      <c r="N245" s="362">
        <v>43846</v>
      </c>
      <c r="O245" s="57"/>
      <c r="P245" s="16"/>
      <c r="Q245" s="16"/>
      <c r="R245" s="17" t="s">
        <v>754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148</v>
      </c>
      <c r="B246" s="207">
        <v>43752</v>
      </c>
      <c r="C246" s="207"/>
      <c r="D246" s="155" t="s">
        <v>2977</v>
      </c>
      <c r="E246" s="208" t="s">
        <v>624</v>
      </c>
      <c r="F246" s="208">
        <v>930</v>
      </c>
      <c r="G246" s="208"/>
      <c r="H246" s="208">
        <v>1165</v>
      </c>
      <c r="I246" s="232">
        <v>1200</v>
      </c>
      <c r="J246" s="141" t="s">
        <v>3151</v>
      </c>
      <c r="K246" s="128">
        <f t="shared" ref="K246" si="87">H246-F246</f>
        <v>235</v>
      </c>
      <c r="L246" s="129">
        <f t="shared" ref="L246" si="88">K246/F246</f>
        <v>0.25268817204301075</v>
      </c>
      <c r="M246" s="130" t="s">
        <v>600</v>
      </c>
      <c r="N246" s="362">
        <v>43847</v>
      </c>
      <c r="O246" s="57"/>
      <c r="P246" s="16"/>
      <c r="Q246" s="16"/>
      <c r="R246" s="17" t="s">
        <v>754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71">
        <v>149</v>
      </c>
      <c r="B247" s="347">
        <v>43753</v>
      </c>
      <c r="C247" s="212"/>
      <c r="D247" s="373" t="s">
        <v>2976</v>
      </c>
      <c r="E247" s="350" t="s">
        <v>624</v>
      </c>
      <c r="F247" s="353">
        <v>111</v>
      </c>
      <c r="G247" s="350"/>
      <c r="H247" s="350"/>
      <c r="I247" s="356">
        <v>141</v>
      </c>
      <c r="J247" s="238" t="s">
        <v>602</v>
      </c>
      <c r="K247" s="238"/>
      <c r="L247" s="123"/>
      <c r="M247" s="361" t="s">
        <v>602</v>
      </c>
      <c r="N247" s="240"/>
      <c r="O247" s="16"/>
      <c r="P247" s="16"/>
      <c r="Q247" s="16"/>
      <c r="R247" s="344" t="s">
        <v>752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150</v>
      </c>
      <c r="B248" s="207">
        <v>43753</v>
      </c>
      <c r="C248" s="207"/>
      <c r="D248" s="155" t="s">
        <v>2975</v>
      </c>
      <c r="E248" s="208" t="s">
        <v>624</v>
      </c>
      <c r="F248" s="209">
        <v>296</v>
      </c>
      <c r="G248" s="208"/>
      <c r="H248" s="208">
        <v>370</v>
      </c>
      <c r="I248" s="232">
        <v>370</v>
      </c>
      <c r="J248" s="141" t="s">
        <v>683</v>
      </c>
      <c r="K248" s="128">
        <f t="shared" ref="K248" si="89">H248-F248</f>
        <v>74</v>
      </c>
      <c r="L248" s="129">
        <f t="shared" ref="L248" si="90">K248/F248</f>
        <v>0.25</v>
      </c>
      <c r="M248" s="130" t="s">
        <v>600</v>
      </c>
      <c r="N248" s="362">
        <v>43853</v>
      </c>
      <c r="O248" s="57"/>
      <c r="P248" s="16"/>
      <c r="Q248" s="16"/>
      <c r="R248" s="17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2">
        <v>151</v>
      </c>
      <c r="B249" s="211">
        <v>43754</v>
      </c>
      <c r="C249" s="211"/>
      <c r="D249" s="192" t="s">
        <v>2974</v>
      </c>
      <c r="E249" s="349" t="s">
        <v>624</v>
      </c>
      <c r="F249" s="352" t="s">
        <v>2940</v>
      </c>
      <c r="G249" s="349"/>
      <c r="H249" s="349"/>
      <c r="I249" s="355">
        <v>344</v>
      </c>
      <c r="J249" s="238" t="s">
        <v>602</v>
      </c>
      <c r="K249" s="241"/>
      <c r="L249" s="360"/>
      <c r="M249" s="343" t="s">
        <v>602</v>
      </c>
      <c r="N249" s="363"/>
      <c r="O249" s="16"/>
      <c r="P249" s="16"/>
      <c r="Q249" s="16"/>
      <c r="R249" s="344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46">
        <v>152</v>
      </c>
      <c r="B250" s="212">
        <v>43832</v>
      </c>
      <c r="C250" s="212"/>
      <c r="D250" s="216" t="s">
        <v>2254</v>
      </c>
      <c r="E250" s="213" t="s">
        <v>624</v>
      </c>
      <c r="F250" s="214" t="s">
        <v>3136</v>
      </c>
      <c r="G250" s="213"/>
      <c r="H250" s="213"/>
      <c r="I250" s="237">
        <v>590</v>
      </c>
      <c r="J250" s="238" t="s">
        <v>602</v>
      </c>
      <c r="K250" s="238"/>
      <c r="L250" s="123"/>
      <c r="M250" s="343" t="s">
        <v>602</v>
      </c>
      <c r="N250" s="240"/>
      <c r="O250" s="16"/>
      <c r="P250" s="16"/>
      <c r="Q250" s="16"/>
      <c r="R250" s="344" t="s">
        <v>754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153</v>
      </c>
      <c r="B251" s="207">
        <v>43966</v>
      </c>
      <c r="C251" s="207"/>
      <c r="D251" s="155" t="s">
        <v>65</v>
      </c>
      <c r="E251" s="208" t="s">
        <v>624</v>
      </c>
      <c r="F251" s="209">
        <v>67.5</v>
      </c>
      <c r="G251" s="208"/>
      <c r="H251" s="208">
        <v>86</v>
      </c>
      <c r="I251" s="232">
        <v>86</v>
      </c>
      <c r="J251" s="141" t="s">
        <v>3629</v>
      </c>
      <c r="K251" s="128">
        <f t="shared" ref="K251" si="91">H251-F251</f>
        <v>18.5</v>
      </c>
      <c r="L251" s="129">
        <f t="shared" ref="L251" si="92">K251/F251</f>
        <v>0.27407407407407408</v>
      </c>
      <c r="M251" s="130" t="s">
        <v>600</v>
      </c>
      <c r="N251" s="362">
        <v>44008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0">
        <v>154</v>
      </c>
      <c r="B252" s="3">
        <v>44035</v>
      </c>
      <c r="C252" s="212"/>
      <c r="D252" s="216" t="s">
        <v>495</v>
      </c>
      <c r="E252" s="213" t="s">
        <v>624</v>
      </c>
      <c r="F252" s="214" t="s">
        <v>3641</v>
      </c>
      <c r="G252" s="213"/>
      <c r="H252" s="213"/>
      <c r="I252" s="237">
        <v>296</v>
      </c>
      <c r="J252" s="238" t="s">
        <v>602</v>
      </c>
      <c r="K252" s="238"/>
      <c r="L252" s="123"/>
      <c r="M252" s="239"/>
      <c r="N252" s="240"/>
      <c r="O252" s="16"/>
      <c r="P252" s="16"/>
      <c r="Q252" s="16"/>
      <c r="R252" s="344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0"/>
      <c r="B253" s="212"/>
      <c r="C253" s="212"/>
      <c r="D253" s="216"/>
      <c r="E253" s="213"/>
      <c r="F253" s="214"/>
      <c r="G253" s="213"/>
      <c r="H253" s="213"/>
      <c r="I253" s="237"/>
      <c r="J253" s="238"/>
      <c r="K253" s="238"/>
      <c r="L253" s="123"/>
      <c r="M253" s="239"/>
      <c r="N253" s="240"/>
      <c r="O253" s="16"/>
      <c r="P253" s="16"/>
      <c r="Q253" s="16"/>
      <c r="R253" s="344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0"/>
      <c r="B254" s="212"/>
      <c r="C254" s="212"/>
      <c r="D254" s="216"/>
      <c r="E254" s="213"/>
      <c r="F254" s="214"/>
      <c r="G254" s="213"/>
      <c r="H254" s="213"/>
      <c r="I254" s="237"/>
      <c r="J254" s="238"/>
      <c r="K254" s="238"/>
      <c r="L254" s="123"/>
      <c r="M254" s="239"/>
      <c r="N254" s="240"/>
      <c r="O254" s="16"/>
      <c r="P254" s="16"/>
      <c r="Q254" s="16"/>
      <c r="R254" s="344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10"/>
      <c r="B255" s="212"/>
      <c r="C255" s="212"/>
      <c r="D255" s="216"/>
      <c r="E255" s="213"/>
      <c r="F255" s="214"/>
      <c r="G255" s="213"/>
      <c r="H255" s="213"/>
      <c r="I255" s="237"/>
      <c r="J255" s="238"/>
      <c r="K255" s="238"/>
      <c r="L255" s="123"/>
      <c r="M255" s="239"/>
      <c r="N255" s="240"/>
      <c r="O255" s="16"/>
      <c r="P255" s="16"/>
      <c r="Q255" s="16"/>
      <c r="R255" s="344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10"/>
      <c r="B256" s="212"/>
      <c r="C256" s="212"/>
      <c r="D256" s="216"/>
      <c r="E256" s="213"/>
      <c r="F256" s="214"/>
      <c r="G256" s="213"/>
      <c r="H256" s="213"/>
      <c r="I256" s="237"/>
      <c r="J256" s="238"/>
      <c r="K256" s="238"/>
      <c r="L256" s="123"/>
      <c r="M256" s="239"/>
      <c r="N256" s="240"/>
      <c r="O256" s="16"/>
      <c r="P256" s="16"/>
      <c r="Q256" s="16"/>
      <c r="R256" s="344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10"/>
      <c r="B257" s="212"/>
      <c r="C257" s="212"/>
      <c r="D257" s="216"/>
      <c r="E257" s="213"/>
      <c r="F257" s="214"/>
      <c r="G257" s="213"/>
      <c r="H257" s="213"/>
      <c r="I257" s="237"/>
      <c r="J257" s="238"/>
      <c r="K257" s="238"/>
      <c r="L257" s="123"/>
      <c r="M257" s="239"/>
      <c r="N257" s="240"/>
      <c r="O257" s="16"/>
      <c r="P257" s="16"/>
      <c r="Q257" s="16"/>
      <c r="R257" s="344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0"/>
      <c r="B258" s="212"/>
      <c r="C258" s="212"/>
      <c r="D258" s="216"/>
      <c r="E258" s="213"/>
      <c r="F258" s="214"/>
      <c r="G258" s="213"/>
      <c r="H258" s="213"/>
      <c r="I258" s="237"/>
      <c r="J258" s="238"/>
      <c r="K258" s="238"/>
      <c r="L258" s="123"/>
      <c r="M258" s="239"/>
      <c r="N258" s="240"/>
      <c r="O258" s="16"/>
      <c r="P258" s="16"/>
      <c r="Q258" s="16"/>
      <c r="R258" s="344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0"/>
      <c r="B259" s="212"/>
      <c r="C259" s="212"/>
      <c r="D259" s="216"/>
      <c r="E259" s="213"/>
      <c r="F259" s="214"/>
      <c r="G259" s="213"/>
      <c r="H259" s="213"/>
      <c r="I259" s="237"/>
      <c r="J259" s="238"/>
      <c r="K259" s="238"/>
      <c r="L259" s="123"/>
      <c r="M259" s="239"/>
      <c r="N259" s="240"/>
      <c r="O259" s="16"/>
      <c r="P259" s="16"/>
      <c r="Q259" s="16"/>
      <c r="R259" s="344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0"/>
      <c r="B260" s="212"/>
      <c r="C260" s="212"/>
      <c r="D260" s="216"/>
      <c r="E260" s="213"/>
      <c r="F260" s="214"/>
      <c r="G260" s="213"/>
      <c r="H260" s="213"/>
      <c r="I260" s="237"/>
      <c r="J260" s="238"/>
      <c r="K260" s="238"/>
      <c r="L260" s="123"/>
      <c r="M260" s="239"/>
      <c r="N260" s="240"/>
      <c r="O260" s="16"/>
      <c r="P260" s="16"/>
      <c r="R260" s="344"/>
    </row>
    <row r="261" spans="1:26">
      <c r="A261" s="210"/>
      <c r="B261" s="212"/>
      <c r="C261" s="212"/>
      <c r="D261" s="216"/>
      <c r="E261" s="213"/>
      <c r="F261" s="214"/>
      <c r="G261" s="213"/>
      <c r="H261" s="213"/>
      <c r="I261" s="237"/>
      <c r="J261" s="238"/>
      <c r="K261" s="238"/>
      <c r="L261" s="123"/>
      <c r="M261" s="239"/>
      <c r="N261" s="240"/>
      <c r="O261" s="16"/>
      <c r="P261" s="16"/>
      <c r="R261" s="344"/>
    </row>
    <row r="262" spans="1:26">
      <c r="A262" s="210"/>
      <c r="B262" s="212"/>
      <c r="C262" s="212"/>
      <c r="D262" s="216"/>
      <c r="E262" s="213"/>
      <c r="F262" s="214"/>
      <c r="G262" s="213"/>
      <c r="H262" s="213"/>
      <c r="I262" s="237"/>
      <c r="J262" s="238"/>
      <c r="K262" s="238"/>
      <c r="L262" s="123"/>
      <c r="M262" s="239"/>
      <c r="N262" s="240"/>
      <c r="O262" s="16"/>
      <c r="P262" s="16"/>
      <c r="R262" s="344"/>
    </row>
    <row r="263" spans="1:26">
      <c r="A263" s="210"/>
      <c r="B263" s="212"/>
      <c r="C263" s="212"/>
      <c r="D263" s="216"/>
      <c r="E263" s="213"/>
      <c r="F263" s="214"/>
      <c r="G263" s="213"/>
      <c r="H263" s="213"/>
      <c r="I263" s="237"/>
      <c r="J263" s="238"/>
      <c r="K263" s="238"/>
      <c r="L263" s="123"/>
      <c r="M263" s="239"/>
      <c r="N263" s="240"/>
      <c r="O263" s="16"/>
      <c r="P263" s="16"/>
      <c r="R263" s="344"/>
    </row>
    <row r="264" spans="1:26">
      <c r="A264" s="210"/>
      <c r="B264" s="200" t="s">
        <v>2981</v>
      </c>
      <c r="O264" s="16"/>
      <c r="P264" s="16"/>
      <c r="R264" s="344"/>
    </row>
    <row r="265" spans="1:26">
      <c r="R265" s="242"/>
    </row>
    <row r="266" spans="1:26">
      <c r="R266" s="242"/>
    </row>
    <row r="267" spans="1:26">
      <c r="R267" s="242"/>
    </row>
    <row r="268" spans="1:26">
      <c r="R268" s="242"/>
    </row>
    <row r="269" spans="1:26">
      <c r="R269" s="242"/>
    </row>
    <row r="270" spans="1:26">
      <c r="R270" s="242"/>
    </row>
    <row r="271" spans="1:26">
      <c r="R271" s="242"/>
    </row>
    <row r="272" spans="1:26">
      <c r="R272" s="242"/>
    </row>
    <row r="273" spans="1:18">
      <c r="R273" s="242"/>
    </row>
    <row r="274" spans="1:18">
      <c r="R274" s="242"/>
    </row>
    <row r="275" spans="1:18">
      <c r="R275" s="242"/>
    </row>
    <row r="281" spans="1:18">
      <c r="A281" s="217"/>
    </row>
    <row r="282" spans="1:18">
      <c r="A282" s="217"/>
    </row>
    <row r="283" spans="1:18">
      <c r="A283" s="213"/>
    </row>
  </sheetData>
  <autoFilter ref="R1:R283"/>
  <mergeCells count="3">
    <mergeCell ref="A82:A83"/>
    <mergeCell ref="B82:B83"/>
    <mergeCell ref="J82:J8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2020-08-17T02:41:24Z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