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CMIIL Research Report 2023-24\Market Watch (Daily)\"/>
    </mc:Choice>
  </mc:AlternateContent>
  <bookViews>
    <workbookView xWindow="0" yWindow="0" windowWidth="21600" windowHeight="900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F&amp;O)'!$R$1:$R$342</definedName>
  </definedNames>
  <calcPr calcId="162913"/>
</workbook>
</file>

<file path=xl/calcChain.xml><?xml version="1.0" encoding="utf-8"?>
<calcChain xmlns="http://schemas.openxmlformats.org/spreadsheetml/2006/main">
  <c r="K127" i="6" l="1"/>
  <c r="M127" i="6" s="1"/>
  <c r="L14" i="6"/>
  <c r="K14" i="6"/>
  <c r="M14" i="6" s="1"/>
  <c r="K126" i="6"/>
  <c r="M126" i="6" s="1"/>
  <c r="L53" i="6"/>
  <c r="K53" i="6"/>
  <c r="L28" i="6"/>
  <c r="K28" i="6"/>
  <c r="M28" i="6" s="1"/>
  <c r="K124" i="6"/>
  <c r="M124" i="6" s="1"/>
  <c r="K123" i="6"/>
  <c r="M123" i="6" s="1"/>
  <c r="L76" i="6"/>
  <c r="K76" i="6"/>
  <c r="L75" i="6"/>
  <c r="K75" i="6"/>
  <c r="K125" i="6"/>
  <c r="M125" i="6" s="1"/>
  <c r="K116" i="6"/>
  <c r="M116" i="6" s="1"/>
  <c r="K121" i="6"/>
  <c r="M121" i="6" s="1"/>
  <c r="P26" i="6"/>
  <c r="P27" i="6"/>
  <c r="P28" i="6"/>
  <c r="K122" i="6"/>
  <c r="M122" i="6" s="1"/>
  <c r="M75" i="6" l="1"/>
  <c r="M53" i="6"/>
  <c r="M76" i="6"/>
  <c r="K119" i="6"/>
  <c r="M119" i="6" s="1"/>
  <c r="L48" i="6"/>
  <c r="K48" i="6"/>
  <c r="K120" i="6"/>
  <c r="M120" i="6" s="1"/>
  <c r="L18" i="6"/>
  <c r="K18" i="6"/>
  <c r="K114" i="6"/>
  <c r="M114" i="6" s="1"/>
  <c r="K117" i="6"/>
  <c r="M117" i="6" s="1"/>
  <c r="K118" i="6"/>
  <c r="M118" i="6" s="1"/>
  <c r="L19" i="6"/>
  <c r="K19" i="6"/>
  <c r="M19" i="6" l="1"/>
  <c r="M48" i="6"/>
  <c r="M18" i="6"/>
  <c r="L49" i="6"/>
  <c r="L47" i="6"/>
  <c r="K47" i="6"/>
  <c r="K111" i="6"/>
  <c r="M111" i="6" s="1"/>
  <c r="K115" i="6"/>
  <c r="M115" i="6" s="1"/>
  <c r="K332" i="6"/>
  <c r="L332" i="6" s="1"/>
  <c r="K49" i="6"/>
  <c r="M49" i="6" l="1"/>
  <c r="M47" i="6"/>
  <c r="L45" i="6"/>
  <c r="K45" i="6"/>
  <c r="K109" i="6"/>
  <c r="M109" i="6" s="1"/>
  <c r="L24" i="6"/>
  <c r="K24" i="6"/>
  <c r="L74" i="6"/>
  <c r="K74" i="6"/>
  <c r="K108" i="6"/>
  <c r="M108" i="6" s="1"/>
  <c r="K110" i="6"/>
  <c r="M110" i="6" s="1"/>
  <c r="K107" i="6"/>
  <c r="M107" i="6" s="1"/>
  <c r="K82" i="6"/>
  <c r="M82" i="6" s="1"/>
  <c r="K83" i="6"/>
  <c r="M83" i="6" s="1"/>
  <c r="M45" i="6" l="1"/>
  <c r="M24" i="6"/>
  <c r="M74" i="6"/>
  <c r="P25" i="6"/>
  <c r="P22" i="6"/>
  <c r="P23" i="6"/>
  <c r="K87" i="6"/>
  <c r="M87" i="6" s="1"/>
  <c r="K104" i="6"/>
  <c r="M104" i="6" s="1"/>
  <c r="K103" i="6"/>
  <c r="M103" i="6" s="1"/>
  <c r="K102" i="6"/>
  <c r="M102" i="6" s="1"/>
  <c r="K101" i="6"/>
  <c r="M101" i="6" s="1"/>
  <c r="K100" i="6"/>
  <c r="M100" i="6" s="1"/>
  <c r="K97" i="6"/>
  <c r="M97" i="6" s="1"/>
  <c r="K94" i="6"/>
  <c r="M94" i="6" s="1"/>
  <c r="L50" i="6"/>
  <c r="K50" i="6"/>
  <c r="K106" i="6"/>
  <c r="M106" i="6" s="1"/>
  <c r="L73" i="6"/>
  <c r="K73" i="6"/>
  <c r="L72" i="6"/>
  <c r="K72" i="6"/>
  <c r="K105" i="6"/>
  <c r="M105" i="6" s="1"/>
  <c r="L17" i="6"/>
  <c r="K17" i="6"/>
  <c r="M17" i="6" s="1"/>
  <c r="L10" i="6"/>
  <c r="K10" i="6"/>
  <c r="M72" i="6" l="1"/>
  <c r="M73" i="6"/>
  <c r="M50" i="6"/>
  <c r="M10" i="6"/>
  <c r="K96" i="6"/>
  <c r="M96" i="6" s="1"/>
  <c r="K95" i="6"/>
  <c r="M95" i="6" s="1"/>
  <c r="K99" i="6"/>
  <c r="M99" i="6" s="1"/>
  <c r="L46" i="6"/>
  <c r="K46" i="6"/>
  <c r="M46" i="6" l="1"/>
  <c r="P20" i="6"/>
  <c r="P21" i="6"/>
  <c r="L71" i="6" l="1"/>
  <c r="K71" i="6"/>
  <c r="K98" i="6"/>
  <c r="M98" i="6" s="1"/>
  <c r="L16" i="6"/>
  <c r="K16" i="6"/>
  <c r="M16" i="6" l="1"/>
  <c r="M71" i="6"/>
  <c r="L69" i="6"/>
  <c r="K69" i="6"/>
  <c r="K68" i="6"/>
  <c r="L68" i="6"/>
  <c r="M69" i="6" l="1"/>
  <c r="M68" i="6"/>
  <c r="K70" i="6"/>
  <c r="L63" i="6"/>
  <c r="K63" i="6"/>
  <c r="K93" i="6"/>
  <c r="M93" i="6" s="1"/>
  <c r="K91" i="6"/>
  <c r="M91" i="6" s="1"/>
  <c r="K92" i="6"/>
  <c r="M92" i="6" s="1"/>
  <c r="L70" i="6"/>
  <c r="K90" i="6"/>
  <c r="M90" i="6" s="1"/>
  <c r="K89" i="6"/>
  <c r="M89" i="6" s="1"/>
  <c r="L12" i="6"/>
  <c r="K12" i="6"/>
  <c r="M70" i="6" l="1"/>
  <c r="M63" i="6"/>
  <c r="M12" i="6"/>
  <c r="K64" i="6"/>
  <c r="L64" i="6"/>
  <c r="K65" i="6"/>
  <c r="L65" i="6"/>
  <c r="K66" i="6"/>
  <c r="L66" i="6"/>
  <c r="K67" i="6"/>
  <c r="L67" i="6"/>
  <c r="M67" i="6" l="1"/>
  <c r="M66" i="6"/>
  <c r="M65" i="6"/>
  <c r="M64" i="6"/>
  <c r="K84" i="6"/>
  <c r="M84" i="6" s="1"/>
  <c r="K88" i="6" l="1"/>
  <c r="M88" i="6" s="1"/>
  <c r="K86" i="6"/>
  <c r="M86" i="6" s="1"/>
  <c r="L15" i="6"/>
  <c r="K15" i="6"/>
  <c r="K85" i="6"/>
  <c r="M85" i="6" s="1"/>
  <c r="M15" i="6" l="1"/>
  <c r="K329" i="6" l="1"/>
  <c r="L329" i="6" s="1"/>
  <c r="P13" i="6" l="1"/>
  <c r="P14" i="6"/>
  <c r="K333" i="6" l="1"/>
  <c r="L333" i="6" s="1"/>
  <c r="K328" i="6"/>
  <c r="L328" i="6" s="1"/>
  <c r="K327" i="6"/>
  <c r="L327" i="6" s="1"/>
  <c r="K325" i="6"/>
  <c r="L325" i="6" s="1"/>
  <c r="H323" i="6"/>
  <c r="K323" i="6" s="1"/>
  <c r="L323" i="6" s="1"/>
  <c r="K322" i="6"/>
  <c r="L322" i="6" s="1"/>
  <c r="K319" i="6"/>
  <c r="L319" i="6" s="1"/>
  <c r="K318" i="6"/>
  <c r="L318" i="6" s="1"/>
  <c r="K317" i="6"/>
  <c r="L317" i="6" s="1"/>
  <c r="K316" i="6"/>
  <c r="L316" i="6" s="1"/>
  <c r="K315" i="6"/>
  <c r="L315" i="6" s="1"/>
  <c r="K314" i="6"/>
  <c r="L314" i="6" s="1"/>
  <c r="K313" i="6"/>
  <c r="L313" i="6" s="1"/>
  <c r="K312" i="6"/>
  <c r="L312" i="6" s="1"/>
  <c r="K311" i="6"/>
  <c r="L311" i="6" s="1"/>
  <c r="K310" i="6"/>
  <c r="L310" i="6" s="1"/>
  <c r="K309" i="6"/>
  <c r="L309" i="6" s="1"/>
  <c r="K308" i="6"/>
  <c r="L308" i="6" s="1"/>
  <c r="K307" i="6"/>
  <c r="L307" i="6" s="1"/>
  <c r="K306" i="6"/>
  <c r="L306" i="6" s="1"/>
  <c r="K305" i="6"/>
  <c r="L305" i="6" s="1"/>
  <c r="K304" i="6"/>
  <c r="L304" i="6" s="1"/>
  <c r="K303" i="6"/>
  <c r="L303" i="6" s="1"/>
  <c r="K302" i="6"/>
  <c r="L302" i="6" s="1"/>
  <c r="K301" i="6"/>
  <c r="L301" i="6" s="1"/>
  <c r="K300" i="6"/>
  <c r="L300" i="6" s="1"/>
  <c r="K299" i="6"/>
  <c r="L299" i="6" s="1"/>
  <c r="K298" i="6"/>
  <c r="L298" i="6" s="1"/>
  <c r="K297" i="6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F291" i="6"/>
  <c r="K291" i="6" s="1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F285" i="6"/>
  <c r="K285" i="6" s="1"/>
  <c r="L285" i="6" s="1"/>
  <c r="F284" i="6"/>
  <c r="K284" i="6" s="1"/>
  <c r="L284" i="6" s="1"/>
  <c r="K283" i="6"/>
  <c r="L283" i="6" s="1"/>
  <c r="F282" i="6"/>
  <c r="K282" i="6" s="1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6" i="6"/>
  <c r="L266" i="6" s="1"/>
  <c r="K264" i="6"/>
  <c r="L264" i="6" s="1"/>
  <c r="K263" i="6"/>
  <c r="L263" i="6" s="1"/>
  <c r="F262" i="6"/>
  <c r="K262" i="6" s="1"/>
  <c r="L262" i="6" s="1"/>
  <c r="K261" i="6"/>
  <c r="L261" i="6" s="1"/>
  <c r="K258" i="6"/>
  <c r="L258" i="6" s="1"/>
  <c r="K257" i="6"/>
  <c r="L257" i="6" s="1"/>
  <c r="K256" i="6"/>
  <c r="L256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6" i="6"/>
  <c r="L236" i="6" s="1"/>
  <c r="K234" i="6"/>
  <c r="L234" i="6" s="1"/>
  <c r="K232" i="6"/>
  <c r="L232" i="6" s="1"/>
  <c r="K230" i="6"/>
  <c r="L230" i="6" s="1"/>
  <c r="K229" i="6"/>
  <c r="L229" i="6" s="1"/>
  <c r="K228" i="6"/>
  <c r="L228" i="6" s="1"/>
  <c r="K226" i="6"/>
  <c r="L226" i="6" s="1"/>
  <c r="K225" i="6"/>
  <c r="L225" i="6" s="1"/>
  <c r="K224" i="6"/>
  <c r="L224" i="6" s="1"/>
  <c r="K223" i="6"/>
  <c r="K222" i="6"/>
  <c r="L222" i="6" s="1"/>
  <c r="K221" i="6"/>
  <c r="L221" i="6" s="1"/>
  <c r="K219" i="6"/>
  <c r="L219" i="6" s="1"/>
  <c r="K218" i="6"/>
  <c r="L218" i="6" s="1"/>
  <c r="K217" i="6"/>
  <c r="L217" i="6" s="1"/>
  <c r="K216" i="6"/>
  <c r="L216" i="6" s="1"/>
  <c r="K215" i="6"/>
  <c r="L215" i="6" s="1"/>
  <c r="F214" i="6"/>
  <c r="K214" i="6" s="1"/>
  <c r="L214" i="6" s="1"/>
  <c r="H213" i="6"/>
  <c r="K213" i="6" s="1"/>
  <c r="L213" i="6" s="1"/>
  <c r="K210" i="6"/>
  <c r="L210" i="6" s="1"/>
  <c r="K209" i="6"/>
  <c r="L209" i="6" s="1"/>
  <c r="K208" i="6"/>
  <c r="L208" i="6" s="1"/>
  <c r="K207" i="6"/>
  <c r="L207" i="6" s="1"/>
  <c r="K206" i="6"/>
  <c r="L206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H179" i="6"/>
  <c r="K179" i="6" s="1"/>
  <c r="L179" i="6" s="1"/>
  <c r="F178" i="6"/>
  <c r="K178" i="6" s="1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P11" i="6"/>
  <c r="M7" i="6"/>
  <c r="D7" i="5"/>
  <c r="K6" i="4"/>
  <c r="K6" i="3"/>
  <c r="L6" i="2"/>
</calcChain>
</file>

<file path=xl/sharedStrings.xml><?xml version="1.0" encoding="utf-8"?>
<sst xmlns="http://schemas.openxmlformats.org/spreadsheetml/2006/main" count="3482" uniqueCount="1297">
  <si>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</si>
  <si>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</si>
  <si>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</si>
  <si>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</si>
  <si>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</si>
  <si>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</si>
  <si>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</si>
  <si>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</si>
  <si>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</si>
  <si>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</si>
  <si>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</si>
  <si>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</si>
  <si>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</si>
  <si>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</si>
  <si>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</si>
  <si>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</si>
  <si>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</si>
  <si>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</si>
  <si>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</si>
  <si>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</si>
  <si>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</si>
  <si>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</si>
  <si>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</si>
  <si>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</si>
  <si>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</si>
  <si>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</si>
  <si>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</si>
  <si>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</si>
  <si>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</si>
  <si>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</si>
  <si>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</si>
  <si>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</si>
  <si>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</si>
  <si>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</si>
  <si>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</si>
  <si>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</si>
  <si>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</si>
  <si>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</si>
  <si>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</si>
  <si>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</si>
  <si>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</si>
  <si>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</si>
  <si>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</si>
  <si>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</si>
  <si>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</si>
  <si>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</si>
  <si>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</si>
  <si>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</si>
  <si>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</si>
  <si>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</si>
  <si>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</si>
  <si>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</si>
  <si>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</si>
  <si>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</si>
  <si>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</si>
  <si>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</si>
  <si>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</si>
  <si>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</si>
  <si>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</si>
  <si>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</si>
  <si>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</si>
  <si>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</si>
  <si>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</si>
  <si>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</si>
  <si>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</si>
  <si>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</si>
  <si>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</si>
  <si>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</si>
  <si>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</si>
  <si>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</si>
  <si>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</si>
  <si>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</si>
  <si>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</si>
  <si>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</si>
  <si>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</si>
  <si>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</si>
  <si>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</si>
  <si>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</si>
  <si>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</si>
  <si>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</si>
  <si>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</si>
  <si>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</si>
  <si>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</si>
  <si>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</si>
  <si>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</si>
  <si>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</si>
  <si>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</si>
  <si>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</si>
  <si>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</si>
  <si>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</si>
  <si>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</si>
  <si>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</si>
  <si>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</si>
  <si>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</si>
  <si>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</si>
  <si>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</si>
  <si>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</si>
  <si>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</si>
  <si>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</si>
  <si>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</si>
  <si>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</si>
  <si>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</si>
  <si>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</si>
  <si>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</si>
  <si>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</si>
  <si>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</si>
  <si>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</si>
  <si>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</si>
  <si>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</si>
  <si>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</si>
  <si>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</si>
  <si>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</si>
  <si>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</si>
  <si>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</si>
  <si>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</si>
  <si>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</si>
  <si>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</si>
  <si>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</si>
  <si>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</si>
  <si>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</si>
  <si>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</si>
  <si>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</si>
  <si>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</si>
  <si>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</si>
  <si>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</si>
  <si>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</si>
  <si>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</si>
  <si>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</si>
  <si>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</si>
  <si>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</si>
  <si>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</si>
  <si>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</si>
  <si>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</si>
  <si>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</si>
  <si>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</si>
  <si>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</si>
  <si>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</si>
  <si>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</si>
  <si>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</si>
  <si>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</si>
  <si>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</si>
  <si>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</si>
  <si>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</si>
  <si>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</si>
  <si>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</si>
  <si>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</si>
  <si>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</si>
  <si>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</si>
  <si>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</si>
  <si>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</si>
  <si>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</si>
  <si>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</si>
  <si>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</si>
  <si>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</si>
  <si>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</si>
  <si>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</si>
  <si>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</si>
  <si>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</si>
  <si>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</si>
  <si>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</si>
  <si>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</si>
  <si>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</si>
  <si>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</si>
  <si>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</si>
  <si>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</si>
  <si>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</si>
  <si>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</si>
  <si>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</si>
  <si>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</si>
  <si>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</si>
  <si>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</si>
  <si>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</si>
  <si>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</si>
  <si>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</si>
  <si>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</si>
  <si>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</si>
  <si>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</si>
  <si>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</si>
  <si>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</si>
  <si>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</si>
  <si>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</si>
  <si>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</si>
  <si>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</si>
  <si>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</si>
  <si>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</si>
  <si>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</si>
  <si>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</si>
  <si>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</si>
  <si>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</si>
  <si>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</si>
  <si>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</si>
  <si>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</si>
  <si>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</si>
  <si>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</si>
  <si>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</si>
  <si>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</si>
  <si>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</si>
  <si>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</si>
  <si>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</si>
  <si>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</si>
  <si>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</si>
  <si>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</si>
  <si>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</si>
  <si>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</si>
  <si>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</si>
  <si>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</si>
  <si>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</si>
  <si>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</si>
  <si>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</si>
  <si>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</si>
  <si>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</si>
  <si>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</si>
  <si>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</si>
  <si>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</si>
  <si>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</si>
  <si>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</si>
  <si>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</si>
  <si>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</si>
  <si>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</si>
  <si>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</si>
  <si>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</si>
  <si>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</si>
  <si>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</si>
  <si>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</si>
  <si>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</si>
  <si>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</si>
  <si>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</si>
  <si>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</si>
  <si>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</si>
  <si>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</si>
  <si>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</si>
  <si>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</si>
  <si>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</si>
  <si>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</si>
  <si>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</si>
  <si>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</si>
  <si>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</si>
  <si>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</si>
  <si>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</si>
  <si>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</si>
  <si>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</si>
  <si>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</si>
  <si>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</si>
  <si>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</si>
  <si>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</si>
  <si>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</si>
  <si>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</si>
  <si>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</si>
  <si>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</si>
  <si>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</si>
  <si>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</si>
  <si>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</si>
  <si>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</si>
  <si>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</si>
  <si>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</si>
  <si>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</si>
  <si>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</si>
  <si>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</si>
  <si>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</si>
  <si>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</si>
  <si>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</si>
  <si>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</si>
  <si>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</si>
  <si>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</si>
  <si>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</si>
  <si>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</si>
  <si>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</si>
  <si>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</si>
  <si>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ADANITRANS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</si>
  <si>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</si>
  <si>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</si>
  <si>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</si>
  <si>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</si>
  <si>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</si>
  <si>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</si>
  <si>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</si>
  <si>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</si>
  <si>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</si>
  <si>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</si>
  <si>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</si>
  <si>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</si>
  <si>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</si>
  <si>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</si>
  <si>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</si>
  <si>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</si>
  <si>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</si>
  <si>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</si>
  <si>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</si>
  <si>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</si>
  <si>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</si>
  <si>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</si>
  <si>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</si>
  <si>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</si>
  <si>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</si>
  <si>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</si>
  <si>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</si>
  <si>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</si>
  <si>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</si>
  <si>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</si>
  <si>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</si>
  <si>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</si>
  <si>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</si>
  <si>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</si>
  <si>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</si>
  <si>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</si>
  <si>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</si>
  <si>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</si>
  <si>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</si>
  <si>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</si>
  <si>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</si>
  <si>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</si>
  <si>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</si>
  <si>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</si>
  <si>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</si>
  <si>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</si>
  <si>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</si>
  <si>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</si>
  <si>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</si>
  <si>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</si>
  <si>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</si>
  <si>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</si>
  <si>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</si>
  <si>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</si>
  <si>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</si>
  <si>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</si>
  <si>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</si>
  <si>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</si>
  <si>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</si>
  <si>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</si>
  <si>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</si>
  <si>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</si>
  <si>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</si>
  <si>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</si>
  <si>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</si>
  <si>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</si>
  <si>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</si>
  <si>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</si>
  <si>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</si>
  <si>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</si>
  <si>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</si>
  <si>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</si>
  <si>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</si>
  <si>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</si>
  <si>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</si>
  <si>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</si>
  <si>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</si>
  <si>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</si>
  <si>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</si>
  <si>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</si>
  <si>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</si>
  <si>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</si>
  <si>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</si>
  <si>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</si>
  <si>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</si>
  <si>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</si>
  <si>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</si>
  <si>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</si>
  <si>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</si>
  <si>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</si>
  <si>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</si>
  <si>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</si>
  <si>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</si>
  <si>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</si>
  <si>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</si>
  <si>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</si>
  <si>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</si>
  <si>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</si>
  <si>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</si>
  <si>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</si>
  <si>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</si>
  <si>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</si>
  <si>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</si>
  <si>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</si>
  <si>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</si>
  <si>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</si>
  <si>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</si>
  <si>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</si>
  <si>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</si>
  <si>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</si>
  <si>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</si>
  <si>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</si>
  <si>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</si>
  <si>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</si>
  <si>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</si>
  <si>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</si>
  <si>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</si>
  <si>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</si>
  <si>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</si>
  <si>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</si>
  <si>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</si>
  <si>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</si>
  <si>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</si>
  <si>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</si>
  <si>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</si>
  <si>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</si>
  <si>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</si>
  <si>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</si>
  <si>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</si>
  <si>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</si>
  <si>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</si>
  <si>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</si>
  <si>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</si>
  <si>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</si>
  <si>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</si>
  <si>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</si>
  <si>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</si>
  <si>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</si>
  <si>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</si>
  <si>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</si>
  <si>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</si>
  <si>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</si>
  <si>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</si>
  <si>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</si>
  <si>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</si>
  <si>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</si>
  <si>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</si>
  <si>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</si>
  <si>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</si>
  <si>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</si>
  <si>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</si>
  <si>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</si>
  <si>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</si>
  <si>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</si>
  <si>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</si>
  <si>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</si>
  <si>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</si>
  <si>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</si>
  <si>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</si>
  <si>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</si>
  <si>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</si>
  <si>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</si>
  <si>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</si>
  <si>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</si>
  <si>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</si>
  <si>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</si>
  <si>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</si>
  <si>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</si>
  <si>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</si>
  <si>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</si>
  <si>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</si>
  <si>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</si>
  <si>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</si>
  <si>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</si>
  <si>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</si>
  <si>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</si>
  <si>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</si>
  <si>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</si>
  <si>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</si>
  <si>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</si>
  <si>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</si>
  <si>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</si>
  <si>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</si>
  <si>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</si>
  <si>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</si>
  <si>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</si>
  <si>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</si>
  <si>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</si>
  <si>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</si>
  <si>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</si>
  <si>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</si>
  <si>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</si>
  <si>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</si>
  <si>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</si>
  <si>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</si>
  <si>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</si>
  <si>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</si>
  <si>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</si>
  <si>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</si>
  <si>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</si>
  <si>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</si>
  <si>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</si>
  <si>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</si>
  <si>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</si>
  <si>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</si>
  <si>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</si>
  <si>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</si>
  <si>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</si>
  <si>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</si>
  <si>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</si>
  <si>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</si>
  <si>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</si>
  <si>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</si>
  <si>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</si>
  <si>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</si>
  <si>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</si>
  <si>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</si>
  <si>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</si>
  <si>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</si>
  <si>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</si>
  <si>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</si>
  <si>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</si>
  <si>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</si>
  <si>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</si>
  <si>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</si>
  <si>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</si>
  <si>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</si>
  <si>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</si>
  <si>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</si>
  <si>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</si>
  <si>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</si>
  <si>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</si>
  <si>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</si>
  <si>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</si>
  <si>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</si>
  <si>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</si>
  <si>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</si>
  <si>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</si>
  <si>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</si>
  <si>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</si>
  <si>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</si>
  <si>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</si>
  <si>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</si>
  <si>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</si>
  <si>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</si>
  <si>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</si>
  <si>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</si>
  <si>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</si>
  <si>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</si>
  <si>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</si>
  <si>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</si>
  <si>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</si>
  <si>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</si>
  <si>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</si>
  <si>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</si>
  <si>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</si>
  <si>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</si>
  <si>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</si>
  <si>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</si>
  <si>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</si>
  <si>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</si>
  <si>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</si>
  <si>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</si>
  <si>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</si>
  <si>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</si>
  <si>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</si>
  <si>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</si>
  <si>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</si>
  <si>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</si>
  <si>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</si>
  <si>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</si>
  <si>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</si>
  <si>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</si>
  <si>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</si>
  <si>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</si>
  <si>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</si>
  <si>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</si>
  <si>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</si>
  <si>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</si>
  <si>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</si>
  <si>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</si>
  <si>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</si>
  <si>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</si>
  <si>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</si>
  <si>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</si>
  <si>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</si>
  <si>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</si>
  <si>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</si>
  <si>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</si>
  <si>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</si>
  <si>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</si>
  <si>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</si>
  <si>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</si>
  <si>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</si>
  <si>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</si>
  <si>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</si>
  <si>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</si>
  <si>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</si>
  <si>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</si>
  <si>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</si>
  <si>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</si>
  <si>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</si>
  <si>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</si>
  <si>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</si>
  <si>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</si>
  <si>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</si>
  <si>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</si>
  <si>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</si>
  <si>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</si>
  <si>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NSE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</si>
  <si>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</si>
  <si>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</si>
  <si>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</si>
  <si>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</si>
  <si>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</si>
  <si>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</si>
  <si>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</si>
  <si>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</si>
  <si>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</si>
  <si>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</si>
  <si>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</si>
  <si>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</si>
  <si>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</si>
  <si>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</si>
  <si>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</si>
  <si>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</si>
  <si>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600-630</t>
  </si>
  <si>
    <t>Open</t>
  </si>
  <si>
    <t>H</t>
  </si>
  <si>
    <t>Successful</t>
  </si>
  <si>
    <t>1435-1495</t>
  </si>
  <si>
    <t>1600-1650</t>
  </si>
  <si>
    <t>4500-4600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</si>
  <si>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</si>
  <si>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</si>
  <si>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</si>
  <si>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</si>
  <si>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</si>
  <si>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</si>
  <si>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Momentum Call</t>
  </si>
  <si>
    <t>Stop Loss</t>
  </si>
  <si>
    <t>Profit / Loss per Share/Lot</t>
  </si>
  <si>
    <t>Buy</t>
  </si>
  <si>
    <t>Unsuccessful</t>
  </si>
  <si>
    <t>N</t>
  </si>
  <si>
    <t>*</t>
  </si>
  <si>
    <t>Master Trade High Risk</t>
  </si>
  <si>
    <t>Profit / Loss per share</t>
  </si>
  <si>
    <t>Gain / Loss  per Lot</t>
  </si>
  <si>
    <t>Lot</t>
  </si>
  <si>
    <t>Sell</t>
  </si>
  <si>
    <t xml:space="preserve">Master Trade Medium Risk </t>
  </si>
  <si>
    <t xml:space="preserve">Profit/ Loss per lot </t>
  </si>
  <si>
    <t>Neutral</t>
  </si>
  <si>
    <t>Profit of Rs.21/-</t>
  </si>
  <si>
    <t>Profit of Rs.6/-</t>
  </si>
  <si>
    <t>Profit of Rs.47.5/-</t>
  </si>
  <si>
    <t>Profit of Rs.50/-</t>
  </si>
  <si>
    <t>Profit of Rs.100/-</t>
  </si>
  <si>
    <t>Techno -Funda  (positional)</t>
  </si>
  <si>
    <t>AMBIKCO</t>
  </si>
  <si>
    <t>1420-1620</t>
  </si>
  <si>
    <t>2000-2300</t>
  </si>
  <si>
    <t>95-100</t>
  </si>
  <si>
    <t>276-296</t>
  </si>
  <si>
    <t>330-350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</si>
  <si>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</si>
  <si>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</si>
  <si>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</si>
  <si>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</si>
  <si>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</si>
  <si>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</si>
  <si>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</si>
  <si>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</si>
  <si>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</si>
  <si>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</si>
  <si>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</si>
  <si>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</si>
  <si>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</si>
  <si>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</si>
  <si>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</si>
  <si>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</si>
  <si>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</si>
  <si>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</si>
  <si>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</si>
  <si>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</si>
  <si>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</si>
  <si>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</si>
  <si>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</si>
  <si>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</si>
  <si>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</si>
  <si>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</si>
  <si>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</si>
  <si>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</si>
  <si>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</si>
  <si>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</si>
  <si>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</si>
  <si>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</si>
  <si>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</si>
  <si>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</si>
  <si>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</si>
  <si>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</si>
  <si>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</si>
  <si>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</si>
  <si>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</si>
  <si>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</si>
  <si>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</si>
  <si>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</si>
  <si>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</si>
  <si>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</si>
  <si>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</si>
  <si>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</si>
  <si>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</si>
  <si>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</si>
  <si>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</si>
  <si>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</si>
  <si>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</si>
  <si>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</si>
  <si>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</si>
  <si>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</si>
  <si>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</si>
  <si>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</si>
  <si>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</si>
  <si>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</si>
  <si>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</si>
  <si>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</si>
  <si>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</si>
  <si>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</si>
  <si>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</si>
  <si>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</si>
  <si>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</si>
  <si>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</si>
  <si>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</si>
  <si>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</si>
  <si>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</si>
  <si>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</si>
  <si>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</si>
  <si>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</si>
  <si>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</si>
  <si>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</si>
  <si>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</si>
  <si>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</si>
  <si>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</si>
  <si>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</si>
  <si>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</si>
  <si>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</si>
  <si>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</si>
  <si>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</si>
  <si>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</si>
  <si>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</si>
  <si>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</si>
  <si>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</si>
  <si>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</si>
  <si>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</si>
  <si>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</si>
  <si>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</si>
  <si>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</si>
  <si>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</si>
  <si>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</si>
  <si>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</si>
  <si>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</si>
  <si>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</si>
  <si>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</si>
  <si>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</si>
  <si>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</si>
  <si>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</si>
  <si>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</si>
  <si>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</si>
  <si>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</si>
  <si>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</si>
  <si>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</si>
  <si>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</si>
  <si>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</si>
  <si>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</si>
  <si>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</si>
  <si>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</si>
  <si>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</si>
  <si>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</si>
  <si>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</si>
  <si>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</si>
  <si>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</si>
  <si>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</si>
  <si>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</si>
  <si>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</si>
  <si>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</si>
  <si>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</si>
  <si>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</si>
  <si>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</si>
  <si>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</si>
  <si>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</si>
  <si>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</si>
  <si>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</si>
  <si>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</si>
  <si>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</si>
  <si>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</si>
  <si>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</si>
  <si>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</si>
  <si>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</si>
  <si>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</si>
  <si>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</si>
  <si>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</si>
  <si>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</si>
  <si>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</si>
  <si>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</si>
  <si>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</si>
  <si>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</si>
  <si>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</si>
  <si>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</si>
  <si>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</si>
  <si>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</si>
  <si>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</si>
  <si>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</si>
  <si>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</si>
  <si>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</si>
  <si>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</si>
  <si>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</si>
  <si>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</si>
  <si>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</si>
  <si>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</si>
  <si>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</si>
  <si>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</si>
  <si>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</si>
  <si>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</si>
  <si>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</si>
  <si>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</si>
  <si>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</si>
  <si>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</si>
  <si>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</si>
  <si>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</si>
  <si>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</si>
  <si>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</si>
  <si>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</si>
  <si>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</si>
  <si>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</si>
  <si>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</si>
  <si>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</si>
  <si>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</si>
  <si>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</si>
  <si>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</si>
  <si>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</si>
  <si>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</si>
  <si>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</si>
  <si>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</si>
  <si>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</si>
  <si>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</si>
  <si>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</si>
  <si>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</si>
  <si>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</si>
  <si>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</si>
  <si>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</si>
  <si>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</si>
  <si>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</si>
  <si>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</si>
  <si>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</si>
  <si>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</si>
  <si>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</si>
  <si>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</si>
  <si>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</si>
  <si>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</si>
  <si>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</si>
  <si>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</si>
  <si>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</si>
  <si>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</si>
  <si>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</si>
  <si>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</si>
  <si>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</si>
  <si>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</si>
  <si>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</si>
  <si>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</si>
  <si>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</si>
  <si>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</si>
  <si>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</si>
  <si>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</si>
  <si>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</si>
  <si>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</si>
  <si>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</si>
  <si>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</si>
  <si>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</si>
  <si>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</si>
  <si>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</si>
  <si>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Rs.11/-</t>
  </si>
  <si>
    <t>Profiit of Rs.210/-</t>
  </si>
  <si>
    <t>630-640</t>
  </si>
  <si>
    <t>440-450</t>
  </si>
  <si>
    <t>ACE</t>
  </si>
  <si>
    <t>DHANUKA</t>
  </si>
  <si>
    <t>225-230</t>
  </si>
  <si>
    <t>550-560</t>
  </si>
  <si>
    <t>2750-2780</t>
  </si>
  <si>
    <t>GRSE</t>
  </si>
  <si>
    <t>450-470</t>
  </si>
  <si>
    <t>3600-3660</t>
  </si>
  <si>
    <t>GRAVITA</t>
  </si>
  <si>
    <t>580-590</t>
  </si>
  <si>
    <t>3290-3330</t>
  </si>
  <si>
    <t>Re-initiated $</t>
  </si>
  <si>
    <t>6650-6950</t>
  </si>
  <si>
    <t>7400-7600</t>
  </si>
  <si>
    <t>1150-1200</t>
  </si>
  <si>
    <t>280-350</t>
  </si>
  <si>
    <t>580-620</t>
  </si>
  <si>
    <t>110-115</t>
  </si>
  <si>
    <t>KPIL</t>
  </si>
  <si>
    <t>3400-3600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</si>
  <si>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</si>
  <si>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</si>
  <si>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</si>
  <si>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</si>
  <si>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</si>
  <si>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</si>
  <si>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</si>
  <si>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</si>
  <si>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</si>
  <si>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</si>
  <si>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</si>
  <si>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</si>
  <si>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</si>
  <si>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</si>
  <si>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</si>
  <si>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</si>
  <si>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MFL</t>
  </si>
  <si>
    <t>NSLNISP</t>
  </si>
  <si>
    <t>RUSTOMJEE</t>
  </si>
  <si>
    <t>TMB</t>
  </si>
  <si>
    <t>700-720</t>
  </si>
  <si>
    <t>COLPAL JULY FUT</t>
  </si>
  <si>
    <t>1740-1760</t>
  </si>
  <si>
    <t>HINDUNILVR JULY FUT</t>
  </si>
  <si>
    <t>2730-2760</t>
  </si>
  <si>
    <t>SBIN JULY FUT</t>
  </si>
  <si>
    <t>580-585</t>
  </si>
  <si>
    <t>NIFTY 19500 CE 27-JUL</t>
  </si>
  <si>
    <t>FINNIFTY 20000 PE 04-JUL</t>
  </si>
  <si>
    <t>20-05</t>
  </si>
  <si>
    <t>120-130</t>
  </si>
  <si>
    <t>110-130</t>
  </si>
  <si>
    <t>TVSMOTOR 1360 CE JUL</t>
  </si>
  <si>
    <t>TVSMOTOR 1380 CE JUL</t>
  </si>
  <si>
    <t>69</t>
  </si>
  <si>
    <t>84.5</t>
  </si>
  <si>
    <t>Loss of Rs. 30.5/-</t>
  </si>
  <si>
    <t>Loss of Rs. 39/-</t>
  </si>
  <si>
    <t>572.5</t>
  </si>
  <si>
    <t>COALINDIA JULY FUT</t>
  </si>
  <si>
    <t>235-238</t>
  </si>
  <si>
    <t>NIFTY JULY FUT</t>
  </si>
  <si>
    <t>19200-19100</t>
  </si>
  <si>
    <t>BANKNIFTY 45000 PE 06-JUL</t>
  </si>
  <si>
    <t>Profit of Rs.2.5/-</t>
  </si>
  <si>
    <t>170</t>
  </si>
  <si>
    <t>1300-1350</t>
  </si>
  <si>
    <t>TCS JULY FUT</t>
  </si>
  <si>
    <t>NIFTY 19300 PE 06-JUL</t>
  </si>
  <si>
    <t>385-395</t>
  </si>
  <si>
    <t>UPL JULY FUT</t>
  </si>
  <si>
    <t>695-705</t>
  </si>
  <si>
    <t>1070-1100</t>
  </si>
  <si>
    <t>Profit of Rs.35/-</t>
  </si>
  <si>
    <t>SYNGENE JULY FUT</t>
  </si>
  <si>
    <t>780-790</t>
  </si>
  <si>
    <t>160</t>
  </si>
  <si>
    <t>% Change in OI</t>
  </si>
  <si>
    <t>Profit of Rs.5/-</t>
  </si>
  <si>
    <t>70</t>
  </si>
  <si>
    <t>Loss of Rs. 30/-</t>
  </si>
  <si>
    <t>FINNIFTY 20400 CE 04-JUL</t>
  </si>
  <si>
    <t>70-80</t>
  </si>
  <si>
    <t>120</t>
  </si>
  <si>
    <t>140-145</t>
  </si>
  <si>
    <t>30</t>
  </si>
  <si>
    <t>200-280</t>
  </si>
  <si>
    <t>300-320</t>
  </si>
  <si>
    <t>FINNIFTY 20500 PE 04-JUL</t>
  </si>
  <si>
    <t>80-100</t>
  </si>
  <si>
    <t>36</t>
  </si>
  <si>
    <t>Profit of Rs.15/-</t>
  </si>
  <si>
    <t>102.50</t>
  </si>
  <si>
    <t>Profit of Rs.20/-</t>
  </si>
  <si>
    <t>27</t>
  </si>
  <si>
    <t>Profit of Rs.26.5/-</t>
  </si>
  <si>
    <t>Loss of Rs.12.5/-</t>
  </si>
  <si>
    <t>Profit of Rs.19.5/-</t>
  </si>
  <si>
    <t>Profit of Rs.300/-</t>
  </si>
  <si>
    <t>NK SECURITIES RESEARCH PRIVATE LIMITED</t>
  </si>
  <si>
    <t>Retail Research Technical Calls &amp; Fundamental Performance Report for the month of July-2023</t>
  </si>
  <si>
    <t>Profit of Rs.53.5/-</t>
  </si>
  <si>
    <t>Loss of Rs.9.5/-</t>
  </si>
  <si>
    <t>NIFTY 19350 PE 06-JUL</t>
  </si>
  <si>
    <t>100-120</t>
  </si>
  <si>
    <t>1580-1640</t>
  </si>
  <si>
    <t>BANKNIFTY 45200 PE 13-JUL</t>
  </si>
  <si>
    <t>500-600</t>
  </si>
  <si>
    <t>Profit of Rs.32/-</t>
  </si>
  <si>
    <t>COFORGE JULY FUT</t>
  </si>
  <si>
    <t>4800-4860</t>
  </si>
  <si>
    <t>Profit of Rs.5.5/-</t>
  </si>
  <si>
    <t>54.5</t>
  </si>
  <si>
    <t>Loss of Rs. 39.5/-</t>
  </si>
  <si>
    <t>1600-1700</t>
  </si>
  <si>
    <t>2300-2400</t>
  </si>
  <si>
    <t>NIFTY 19400 PE 06-JUL</t>
  </si>
  <si>
    <t>40-50</t>
  </si>
  <si>
    <t>FINNIFTY 20200 PE 11-JUL</t>
  </si>
  <si>
    <t>150-200</t>
  </si>
  <si>
    <t>LT 2540 CE 27-JUL</t>
  </si>
  <si>
    <t>60-70</t>
  </si>
  <si>
    <t>GRASIM 1800 CE 27-JUL</t>
  </si>
  <si>
    <t>45-55</t>
  </si>
  <si>
    <t>82.5</t>
  </si>
  <si>
    <t>Profit of Rs.4/-</t>
  </si>
  <si>
    <t>16</t>
  </si>
  <si>
    <t>Loss of Rs. 16/-</t>
  </si>
  <si>
    <t>33</t>
  </si>
  <si>
    <t>Profit of Rs.8/-</t>
  </si>
  <si>
    <t>55-65</t>
  </si>
  <si>
    <t>360</t>
  </si>
  <si>
    <t>100</t>
  </si>
  <si>
    <t>Profit of Rs. 110/-</t>
  </si>
  <si>
    <t>FINNIFTY 20200 CE 11-JUL</t>
  </si>
  <si>
    <t xml:space="preserve">SRF 2300 CE 27-JUL </t>
  </si>
  <si>
    <t>70-90</t>
  </si>
  <si>
    <t>HCLTECH 1180 CE JULY</t>
  </si>
  <si>
    <t>30-35</t>
  </si>
  <si>
    <t>4800-4850</t>
  </si>
  <si>
    <t>2780-2810</t>
  </si>
  <si>
    <t>5300-5400</t>
  </si>
  <si>
    <t>Profit of Rs.31/-</t>
  </si>
  <si>
    <t>Loss of Rs.250/-</t>
  </si>
  <si>
    <t>78</t>
  </si>
  <si>
    <t>24</t>
  </si>
  <si>
    <t>51</t>
  </si>
  <si>
    <t>28.5</t>
  </si>
  <si>
    <t>Loss of Rs. 11/-</t>
  </si>
  <si>
    <t>Loss of Rs. 13.5/-</t>
  </si>
  <si>
    <t>PIDILITIND 2640 CE 27-JUL</t>
  </si>
  <si>
    <t>Loss of Rs. 7/-</t>
  </si>
  <si>
    <t>39</t>
  </si>
  <si>
    <t xml:space="preserve">Buy </t>
  </si>
  <si>
    <t>330-335</t>
  </si>
  <si>
    <t>85-86</t>
  </si>
  <si>
    <t>TCS 3300 CE 27-JUL</t>
  </si>
  <si>
    <t>58</t>
  </si>
  <si>
    <t>90-110</t>
  </si>
  <si>
    <t>Profit of Rs.12/-</t>
  </si>
  <si>
    <t>210-215</t>
  </si>
  <si>
    <t>JSWSTEEL JULY FUT</t>
  </si>
  <si>
    <t>820-825</t>
  </si>
  <si>
    <t>Loss of Rs.42.5/-</t>
  </si>
  <si>
    <t>Profit of Rs.4.5/-</t>
  </si>
  <si>
    <t>2100-2200</t>
  </si>
  <si>
    <t>2400-2500</t>
  </si>
  <si>
    <t>FINNIFTY 20100 CE 11-JUL</t>
  </si>
  <si>
    <t>17.50</t>
  </si>
  <si>
    <t>46.5</t>
  </si>
  <si>
    <t>Profit of Rs.22/-</t>
  </si>
  <si>
    <t>FINNIFTY 20150 PE 11-JUL</t>
  </si>
  <si>
    <t>FEDERALBNK 140 CE JULY</t>
  </si>
  <si>
    <t>BHARTIARTL 890 CE JULY</t>
  </si>
  <si>
    <t>22-26</t>
  </si>
  <si>
    <t>04-05</t>
  </si>
  <si>
    <t>209-210</t>
  </si>
  <si>
    <t>13.5</t>
  </si>
  <si>
    <t>Profit of Rs.29.5/-</t>
  </si>
  <si>
    <t>Loss of Rs.10/-</t>
  </si>
  <si>
    <t>2.15</t>
  </si>
  <si>
    <t>Profit of Rs.0.5/-</t>
  </si>
  <si>
    <t>Profit of Rs.2/-</t>
  </si>
  <si>
    <t>Profit of Rs.10/-</t>
  </si>
  <si>
    <t>Loss of Rs.80/-</t>
  </si>
  <si>
    <t>Loss of Rs.125/-</t>
  </si>
  <si>
    <t>Profit of Rs.28/-</t>
  </si>
  <si>
    <t>LTIM&lt;&gt;</t>
  </si>
  <si>
    <t>LTIM 5000 CE JULY</t>
  </si>
  <si>
    <t>160-180</t>
  </si>
  <si>
    <t>1800-1900</t>
  </si>
  <si>
    <t>PVRINOX 1480 CE JUL</t>
  </si>
  <si>
    <t>26-28</t>
  </si>
  <si>
    <t>PVRINOX 1520 CE JUL</t>
  </si>
  <si>
    <t>16-18</t>
  </si>
  <si>
    <t>FINNIFTY 20100 CE 18-JUL</t>
  </si>
  <si>
    <t>150-180</t>
  </si>
  <si>
    <t>Profit of Rs.2.1/-</t>
  </si>
  <si>
    <t>SRF 2240 CE JULY</t>
  </si>
  <si>
    <t>50-60</t>
  </si>
  <si>
    <t>330-333</t>
  </si>
  <si>
    <t>345-355</t>
  </si>
  <si>
    <t>34</t>
  </si>
  <si>
    <t>DRREDDY 5250 CE JULY</t>
  </si>
  <si>
    <t>140-160</t>
  </si>
  <si>
    <t>126</t>
  </si>
  <si>
    <t>Profit of Rs.16.5/-</t>
  </si>
  <si>
    <t>BRITANNIA 5100 CE JULY</t>
  </si>
  <si>
    <t>Loss of Rs.160/-</t>
  </si>
  <si>
    <t>MANSI SHARE AND STOCK ADVISORS PVT LTD</t>
  </si>
  <si>
    <t>125-129</t>
  </si>
  <si>
    <t>250-260</t>
  </si>
  <si>
    <t>1445-1485</t>
  </si>
  <si>
    <t>1355-1425</t>
  </si>
  <si>
    <t>1595-1655</t>
  </si>
  <si>
    <t>Loss of Rs.52.5/-</t>
  </si>
  <si>
    <t>86</t>
  </si>
  <si>
    <t>2.20</t>
  </si>
  <si>
    <t>Loss of Rs.1.2/-</t>
  </si>
  <si>
    <t>2300-2325</t>
  </si>
  <si>
    <t>65-75</t>
  </si>
  <si>
    <t>BANKNIFTY 44900 PE 13-JUL</t>
  </si>
  <si>
    <t>Profit of Rs.49.5/-</t>
  </si>
  <si>
    <t>77.5</t>
  </si>
  <si>
    <t>105.5-109.5</t>
  </si>
  <si>
    <t>118-122</t>
  </si>
  <si>
    <t>47.5</t>
  </si>
  <si>
    <t>Loss of Rs.13.5/-</t>
  </si>
  <si>
    <t>140-170</t>
  </si>
  <si>
    <t>320-340</t>
  </si>
  <si>
    <t>TECHM 1190 CE JULY</t>
  </si>
  <si>
    <t>40-44</t>
  </si>
  <si>
    <t>31</t>
  </si>
  <si>
    <t>Loss of Rs.7/-</t>
  </si>
  <si>
    <t>MINDACORP</t>
  </si>
  <si>
    <t>MANKIND</t>
  </si>
  <si>
    <t>MISTERKAPOORKESHRI</t>
  </si>
  <si>
    <t>KARANKUMAR KANUJI THAKOR</t>
  </si>
  <si>
    <t>JANUSCORP</t>
  </si>
  <si>
    <t>KAMLESH NAVINCHANDRA SHAH</t>
  </si>
  <si>
    <t>LINKPH</t>
  </si>
  <si>
    <t>HARDIKKUMAR MAIYAJIBHAI DESAI</t>
  </si>
  <si>
    <t>RESGEN</t>
  </si>
  <si>
    <t>VINCENT COMMERCIAL COMPANY LIMITED</t>
  </si>
  <si>
    <t>SOMANI VENTURES AND INNOVATIONS LIMITED</t>
  </si>
  <si>
    <t>YUGA STOCKS AND COMMODITIES PRIVATE LIMITED  .</t>
  </si>
  <si>
    <t>88</t>
  </si>
  <si>
    <t>92</t>
  </si>
  <si>
    <t>Loss of Rs.43/-</t>
  </si>
  <si>
    <t>SRF 2220 CE JUL</t>
  </si>
  <si>
    <t>SRF 2260 CE JUL</t>
  </si>
  <si>
    <t>650-655</t>
  </si>
  <si>
    <t>325-330</t>
  </si>
  <si>
    <t>FINNIFTY 20000 CE 18-JUL</t>
  </si>
  <si>
    <t>140-147</t>
  </si>
  <si>
    <t>NTPC JULY FUT</t>
  </si>
  <si>
    <t>192-194</t>
  </si>
  <si>
    <t>92.5</t>
  </si>
  <si>
    <t>TIA ENTERPRISES PRIVATE LIMITED</t>
  </si>
  <si>
    <t>HILIKS</t>
  </si>
  <si>
    <t>ARITAKULA BRAHMAJI</t>
  </si>
  <si>
    <t>MRCAGRO</t>
  </si>
  <si>
    <t>VASUDHAGAM</t>
  </si>
  <si>
    <t>DIVYA HITESH RAMBHIA</t>
  </si>
  <si>
    <t>VEL</t>
  </si>
  <si>
    <t>ASHOKBHAI MADHUBHAI KORAT</t>
  </si>
  <si>
    <t>SHANI BHATI</t>
  </si>
  <si>
    <t>UMA AGARWAL</t>
  </si>
  <si>
    <t>VEENA RAJESH SHAH</t>
  </si>
  <si>
    <t>AMBICAAGAR</t>
  </si>
  <si>
    <t>Ambica Agar &amp; AromaIndLtd</t>
  </si>
  <si>
    <t>MITHUN SECURITIES PVT. LTD.</t>
  </si>
  <si>
    <t>SATIN</t>
  </si>
  <si>
    <t>Satin Credit Net Ltd</t>
  </si>
  <si>
    <t>MARWADI CHANDARANA INTERMEDIARIES BROKERS PRIVATE LIMITED</t>
  </si>
  <si>
    <t>SUBEXLTD</t>
  </si>
  <si>
    <t>Subex Ltd</t>
  </si>
  <si>
    <t>634</t>
  </si>
  <si>
    <t>LT 2480 CE 27-JUL</t>
  </si>
  <si>
    <t>32-34</t>
  </si>
  <si>
    <t>100-130</t>
  </si>
  <si>
    <t>44</t>
  </si>
  <si>
    <t>Profit of Rs.3/-</t>
  </si>
  <si>
    <t>Profit of Rs.28.5/-</t>
  </si>
  <si>
    <t>Profit of Rs.8.5/-</t>
  </si>
  <si>
    <t>Profit of Rs.9.5/-</t>
  </si>
  <si>
    <t>Profit of Rs.62.5/-</t>
  </si>
  <si>
    <t>33-35</t>
  </si>
  <si>
    <t>50</t>
  </si>
  <si>
    <t>Profit of Rs.18/-</t>
  </si>
  <si>
    <t>HINDUNILVR 2700 CE 27-JUL</t>
  </si>
  <si>
    <t>35-37</t>
  </si>
  <si>
    <t>MARUTI 9800 CE 27-JUL</t>
  </si>
  <si>
    <t>93-97</t>
  </si>
  <si>
    <t>AAPLUSTRAD</t>
  </si>
  <si>
    <t>AJAY SALVI</t>
  </si>
  <si>
    <t>MALTI SALVI</t>
  </si>
  <si>
    <t>BI</t>
  </si>
  <si>
    <t>NAGARAJA NAIDU VADLAMUDI</t>
  </si>
  <si>
    <t>BNL</t>
  </si>
  <si>
    <t>VARSHA SATISH TANDLEKAR</t>
  </si>
  <si>
    <t>CITADEL</t>
  </si>
  <si>
    <t>VIBHU GUPTA</t>
  </si>
  <si>
    <t>DARJEELING</t>
  </si>
  <si>
    <t>SHASHIKANT CHINUBHAI KAPADIA</t>
  </si>
  <si>
    <t>DEVANSH GUPTA</t>
  </si>
  <si>
    <t>DHYAANI</t>
  </si>
  <si>
    <t>ELEFLOR</t>
  </si>
  <si>
    <t>KINSHUK SIHARE</t>
  </si>
  <si>
    <t>GMPL</t>
  </si>
  <si>
    <t>SHERWOOD SECURITIES PVT LTD</t>
  </si>
  <si>
    <t>VEDANKIT TRADERS PRIVATE LIMITED</t>
  </si>
  <si>
    <t>HBSTOCK</t>
  </si>
  <si>
    <t>SANDEEP PRAKASHCHANDRA JAIN (HUF)</t>
  </si>
  <si>
    <t>JAYA BHARATHI RAPARLA</t>
  </si>
  <si>
    <t>IFL</t>
  </si>
  <si>
    <t>MONEYSTAR TRADELINK PRIVATE LIMITED</t>
  </si>
  <si>
    <t>BANKE TRADELINK PRIVATE LIMITED</t>
  </si>
  <si>
    <t>INTECH</t>
  </si>
  <si>
    <t>MULTIPLIER SHARE &amp; STOCK ADVISORS PRIVATE LIMITED</t>
  </si>
  <si>
    <t>NAVIN TEXTILE MARKETING PRIVATE LIMITED</t>
  </si>
  <si>
    <t>SULEKHA RANI</t>
  </si>
  <si>
    <t>MOHIT KUMAR</t>
  </si>
  <si>
    <t>AASHIMA .</t>
  </si>
  <si>
    <t>JAI VINAYAK SECURITIES</t>
  </si>
  <si>
    <t>RAMESH GOVINDRAO FUKE</t>
  </si>
  <si>
    <t>NATURAL</t>
  </si>
  <si>
    <t>VIJAYKUMAR JAYANTILAL THAKKAR</t>
  </si>
  <si>
    <t>OMKAR</t>
  </si>
  <si>
    <t>RENI CONSULTANTS PRIVATE LIMITED</t>
  </si>
  <si>
    <t>ADVANCED ENERGY SYSTEMS LLP</t>
  </si>
  <si>
    <t>OMNIAX</t>
  </si>
  <si>
    <t>AGROFTER VENTURES PRIVATE LIMITED</t>
  </si>
  <si>
    <t>PGCRL</t>
  </si>
  <si>
    <t>HANSRAJ COMMOSALES LLP</t>
  </si>
  <si>
    <t>QUASAR</t>
  </si>
  <si>
    <t>OMLATA GOYAL</t>
  </si>
  <si>
    <t>BLUESKY INFRA DEVELOPERS PRIVATE LIMITED</t>
  </si>
  <si>
    <t>PARMOD KUMAR MITTAL</t>
  </si>
  <si>
    <t>ANJU</t>
  </si>
  <si>
    <t>SUNITAGOYAL</t>
  </si>
  <si>
    <t>LAXMIGOYAL</t>
  </si>
  <si>
    <t>RELICAB</t>
  </si>
  <si>
    <t>RUDRA</t>
  </si>
  <si>
    <t>ABHINAV KUMAR</t>
  </si>
  <si>
    <t>SAHLIBHFI</t>
  </si>
  <si>
    <t>ANAND KISHOR SHAH</t>
  </si>
  <si>
    <t>NORDIC MICROFINANCE INITIATIVE FUND III KS</t>
  </si>
  <si>
    <t>SHEETAL</t>
  </si>
  <si>
    <t>NAV CAPITAL VCC - NAV CAPITAL EMERGING STAR FUND</t>
  </si>
  <si>
    <t>RAJMISH TRADERS LLP</t>
  </si>
  <si>
    <t>SONU LAL SAHEB CHAUDHARY</t>
  </si>
  <si>
    <t>SHREESHAY</t>
  </si>
  <si>
    <t>WAJID AHMED</t>
  </si>
  <si>
    <t>SRUSTEELS</t>
  </si>
  <si>
    <t>OSWAL INDUSTRIES LIMITED</t>
  </si>
  <si>
    <t>TAAZAINT</t>
  </si>
  <si>
    <t>SARATH KUMAR CHENNUPATI</t>
  </si>
  <si>
    <t>ASHIKA LALITKUMAR JAIN</t>
  </si>
  <si>
    <t>VEDAVAAG</t>
  </si>
  <si>
    <t>KAUSALYA JITENDRA PANDIT</t>
  </si>
  <si>
    <t>VEERKRUPA</t>
  </si>
  <si>
    <t>SAROJDEVI SATYANARAYAN KABRA</t>
  </si>
  <si>
    <t>MRUGESH NATWARLAL RUPAREL</t>
  </si>
  <si>
    <t>BAROT JAYESHKUMAR CHHOTALAL</t>
  </si>
  <si>
    <t>SANTOSH KUMAR AGARWAL</t>
  </si>
  <si>
    <t>JAYDEEPA BHUPENDRASINH RATHOD</t>
  </si>
  <si>
    <t>AKASH GIRISHKUMAR THAKKAR</t>
  </si>
  <si>
    <t>BHATI SHANI</t>
  </si>
  <si>
    <t>YURANUS</t>
  </si>
  <si>
    <t>VIVEK KANDA</t>
  </si>
  <si>
    <t>SYKES AND RAY EQUITIES (INDIA) LIMITED</t>
  </si>
  <si>
    <t>AGARIND</t>
  </si>
  <si>
    <t>Agarwal Inds Corp Ltd.</t>
  </si>
  <si>
    <t>AMJLAND</t>
  </si>
  <si>
    <t>AMJ Land Holdings Limited</t>
  </si>
  <si>
    <t>MITTAL RIMPY</t>
  </si>
  <si>
    <t>ATALREAL</t>
  </si>
  <si>
    <t>Atal Realtech Limited</t>
  </si>
  <si>
    <t>KAUSHIK MAHESHBHAI WAGHELA</t>
  </si>
  <si>
    <t>VINODKUMAR MANILAL GALA</t>
  </si>
  <si>
    <t>ATULAUTO</t>
  </si>
  <si>
    <t>Atul Auto Limited</t>
  </si>
  <si>
    <t>Cochin Shipyard Limited</t>
  </si>
  <si>
    <t>DANGEE</t>
  </si>
  <si>
    <t>Dangee Dums Limited</t>
  </si>
  <si>
    <t>SHAH SANDIP JAYSHUKHLAL</t>
  </si>
  <si>
    <t>JAINAM BROKING LIMITED</t>
  </si>
  <si>
    <t>VIKRAMKUMAR KARANRAJ SAKARIA HUF DAKSH CORPORATION</t>
  </si>
  <si>
    <t>GENCON</t>
  </si>
  <si>
    <t>Generic Eng Cons Proj Ltd</t>
  </si>
  <si>
    <t>B.W.TRADERS</t>
  </si>
  <si>
    <t>GODHA</t>
  </si>
  <si>
    <t>Godha Cabcon Insulat Ltd</t>
  </si>
  <si>
    <t>ANKITA VISHAL SHAH</t>
  </si>
  <si>
    <t>HBSL</t>
  </si>
  <si>
    <t>HB Stockholdings Limited</t>
  </si>
  <si>
    <t>HERCULES</t>
  </si>
  <si>
    <t>Hercules Hoists Limited</t>
  </si>
  <si>
    <t>JAIBALAJI</t>
  </si>
  <si>
    <t>Jai Balaji Industries Ltd</t>
  </si>
  <si>
    <t>S M NIRYAT PRIVATE LIMITED</t>
  </si>
  <si>
    <t>ANUPRIYA CONSULTANTS PVT LTD</t>
  </si>
  <si>
    <t>ASHIKA GLOBAL FINANCE PRIVATE LIMITED</t>
  </si>
  <si>
    <t>ONWARDTEC</t>
  </si>
  <si>
    <t>Onward Technologies Ltd</t>
  </si>
  <si>
    <t>PENTAGON</t>
  </si>
  <si>
    <t>Pentagon Rubber Limited</t>
  </si>
  <si>
    <t>PIXTRANS</t>
  </si>
  <si>
    <t>Pix Transmissions Limited</t>
  </si>
  <si>
    <t>RBL Bank Limited</t>
  </si>
  <si>
    <t>HRTI PRIVATE LIMITED</t>
  </si>
  <si>
    <t>ROUTE MOBILE LIMITED</t>
  </si>
  <si>
    <t>SOTAC</t>
  </si>
  <si>
    <t>Sotac Pharmaceuticals Ltd</t>
  </si>
  <si>
    <t>MINERVA VENTURES FUND</t>
  </si>
  <si>
    <t>SRPL-RE</t>
  </si>
  <si>
    <t>Shree Ram Proteins Ltd</t>
  </si>
  <si>
    <t>RADHA RANI TIPPANA</t>
  </si>
  <si>
    <t>RAMESH DANDALA</t>
  </si>
  <si>
    <t>QE SECURITIES</t>
  </si>
  <si>
    <t>Strlng &amp; Wil Ren Ene Ltd</t>
  </si>
  <si>
    <t>TFCILTD</t>
  </si>
  <si>
    <t>Tourism Finance Corp</t>
  </si>
  <si>
    <t>BONANZA COMMODITY BROKERS PRIVATE LIMITED</t>
  </si>
  <si>
    <t>SAHASTRAA ADVISORS PRIVATE LIMITED</t>
  </si>
  <si>
    <t>VENKEYS</t>
  </si>
  <si>
    <t>Venky's (India) Limited</t>
  </si>
  <si>
    <t>VIKASECO</t>
  </si>
  <si>
    <t>Vikas EcoTech Limited</t>
  </si>
  <si>
    <t>VISHWAS FINCAP SERVICES PRIVATE LIMITED</t>
  </si>
  <si>
    <t>E2E</t>
  </si>
  <si>
    <t>E2E Networks Limited</t>
  </si>
  <si>
    <t>BLUME VENTURES FUND I</t>
  </si>
  <si>
    <t>EARC TRUST SC 301</t>
  </si>
  <si>
    <t>EARC TRUST SC 302</t>
  </si>
  <si>
    <t>JINDALSAW</t>
  </si>
  <si>
    <t>Jindal Saw Limited</t>
  </si>
  <si>
    <t>CRESTA FUND LTD</t>
  </si>
  <si>
    <t>SAHANA</t>
  </si>
  <si>
    <t>Sahana System Limited</t>
  </si>
  <si>
    <t>FORBES EMF</t>
  </si>
  <si>
    <t>SHAIK AMZAD</t>
  </si>
  <si>
    <t>THE INDIAMAN FUND (MAURITIUS)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</si>
</sst>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Calibri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5B8B7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3">
    <xf numFmtId="0" fontId="0" fillId="0" borderId="0"/>
    <xf numFmtId="9" fontId="41" fillId="0" borderId="0" applyFont="0" applyFill="0" applyBorder="0" applyAlignment="0" applyProtection="0"/>
    <xf numFmtId="0" fontId="1" fillId="0" borderId="24"/>
  </cellStyleXfs>
  <cellXfs count="424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15" fontId="4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2" xfId="0" applyFont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8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2" xfId="0" applyFont="1" applyFill="1" applyBorder="1"/>
    <xf numFmtId="10" fontId="1" fillId="2" borderId="1" xfId="0" applyNumberFormat="1" applyFont="1" applyFill="1" applyBorder="1"/>
    <xf numFmtId="0" fontId="1" fillId="3" borderId="1" xfId="0" applyFont="1" applyFill="1" applyBorder="1"/>
    <xf numFmtId="0" fontId="9" fillId="5" borderId="1" xfId="0" applyFont="1" applyFill="1" applyBorder="1" applyAlignment="1">
      <alignment wrapText="1"/>
    </xf>
    <xf numFmtId="0" fontId="4" fillId="2" borderId="1" xfId="0" applyFont="1" applyFill="1" applyBorder="1"/>
    <xf numFmtId="0" fontId="10" fillId="2" borderId="1" xfId="0" applyFont="1" applyFill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0" xfId="0" applyFont="1" applyBorder="1"/>
    <xf numFmtId="15" fontId="1" fillId="0" borderId="2" xfId="0" applyNumberFormat="1" applyFont="1" applyBorder="1"/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1" xfId="0" applyFont="1" applyBorder="1" applyAlignment="1">
      <alignment horizontal="left"/>
    </xf>
    <xf numFmtId="0" fontId="1" fillId="0" borderId="0" xfId="0" applyFont="1"/>
    <xf numFmtId="0" fontId="14" fillId="0" borderId="20" xfId="0" applyFont="1" applyBorder="1"/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4" fillId="4" borderId="15" xfId="0" applyNumberFormat="1" applyFont="1" applyFill="1" applyBorder="1" applyAlignment="1">
      <alignment horizontal="center" vertical="center" wrapText="1"/>
    </xf>
    <xf numFmtId="2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4" fillId="0" borderId="2" xfId="0" applyFont="1" applyBorder="1"/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2" fontId="1" fillId="0" borderId="17" xfId="0" applyNumberFormat="1" applyFont="1" applyBorder="1"/>
    <xf numFmtId="0" fontId="1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4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32" fillId="2" borderId="2" xfId="0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4" fillId="2" borderId="1" xfId="0" applyNumberFormat="1" applyFont="1" applyFill="1" applyBorder="1" applyAlignment="1">
      <alignment horizontal="center"/>
    </xf>
    <xf numFmtId="0" fontId="30" fillId="2" borderId="26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1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/>
    <xf numFmtId="43" fontId="36" fillId="0" borderId="2" xfId="0" applyNumberFormat="1" applyFont="1" applyBorder="1" applyAlignment="1">
      <alignment horizontal="center" vertical="top"/>
    </xf>
    <xf numFmtId="0" fontId="36" fillId="0" borderId="2" xfId="0" applyFont="1" applyBorder="1" applyAlignment="1">
      <alignment horizontal="center" vertical="top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10" fontId="37" fillId="0" borderId="2" xfId="0" applyNumberFormat="1" applyFont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5" fontId="36" fillId="6" borderId="2" xfId="0" applyNumberFormat="1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10" fontId="37" fillId="6" borderId="2" xfId="0" applyNumberFormat="1" applyFont="1" applyFill="1" applyBorder="1" applyAlignment="1">
      <alignment horizontal="center" vertical="center" wrapText="1"/>
    </xf>
    <xf numFmtId="16" fontId="37" fillId="6" borderId="27" xfId="0" applyNumberFormat="1" applyFont="1" applyFill="1" applyBorder="1" applyAlignment="1">
      <alignment horizontal="center" vertical="center"/>
    </xf>
    <xf numFmtId="2" fontId="37" fillId="0" borderId="17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5" fontId="36" fillId="2" borderId="2" xfId="0" applyNumberFormat="1" applyFont="1" applyFill="1" applyBorder="1" applyAlignment="1">
      <alignment horizontal="center" vertical="center"/>
    </xf>
    <xf numFmtId="15" fontId="1" fillId="2" borderId="2" xfId="0" applyNumberFormat="1" applyFont="1" applyFill="1" applyBorder="1" applyAlignment="1">
      <alignment horizontal="center" vertical="center"/>
    </xf>
    <xf numFmtId="43" fontId="1" fillId="2" borderId="2" xfId="0" applyNumberFormat="1" applyFont="1" applyFill="1" applyBorder="1" applyAlignment="1">
      <alignment horizontal="center" vertical="top"/>
    </xf>
    <xf numFmtId="43" fontId="14" fillId="2" borderId="2" xfId="0" applyNumberFormat="1" applyFont="1" applyFill="1" applyBorder="1" applyAlignment="1">
      <alignment horizontal="center" vertical="center"/>
    </xf>
    <xf numFmtId="2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/>
    </xf>
    <xf numFmtId="16" fontId="14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30" fillId="0" borderId="28" xfId="0" applyFont="1" applyBorder="1"/>
    <xf numFmtId="0" fontId="4" fillId="4" borderId="3" xfId="0" applyFont="1" applyFill="1" applyBorder="1" applyAlignment="1">
      <alignment horizontal="center" wrapText="1"/>
    </xf>
    <xf numFmtId="166" fontId="36" fillId="6" borderId="2" xfId="0" applyNumberFormat="1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0" fontId="36" fillId="0" borderId="2" xfId="0" applyFont="1" applyBorder="1"/>
    <xf numFmtId="0" fontId="37" fillId="0" borderId="17" xfId="0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16" fontId="37" fillId="0" borderId="17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0" fillId="2" borderId="2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 wrapText="1"/>
    </xf>
    <xf numFmtId="10" fontId="1" fillId="9" borderId="2" xfId="0" applyNumberFormat="1" applyFont="1" applyFill="1" applyBorder="1" applyAlignment="1">
      <alignment horizontal="center" vertical="center" wrapText="1"/>
    </xf>
    <xf numFmtId="167" fontId="1" fillId="9" borderId="2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left"/>
    </xf>
    <xf numFmtId="1" fontId="1" fillId="10" borderId="2" xfId="0" applyNumberFormat="1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 wrapText="1"/>
    </xf>
    <xf numFmtId="10" fontId="1" fillId="10" borderId="2" xfId="0" applyNumberFormat="1" applyFont="1" applyFill="1" applyBorder="1" applyAlignment="1">
      <alignment horizontal="center" vertical="center" wrapText="1"/>
    </xf>
    <xf numFmtId="0" fontId="1" fillId="10" borderId="2" xfId="0" applyFont="1" applyFill="1" applyBorder="1"/>
    <xf numFmtId="9" fontId="1" fillId="10" borderId="2" xfId="0" applyNumberFormat="1" applyFont="1" applyFill="1" applyBorder="1" applyAlignment="1">
      <alignment horizontal="center"/>
    </xf>
    <xf numFmtId="168" fontId="1" fillId="10" borderId="2" xfId="0" applyNumberFormat="1" applyFont="1" applyFill="1" applyBorder="1" applyAlignment="1">
      <alignment horizontal="center" vertical="center" wrapText="1"/>
    </xf>
    <xf numFmtId="15" fontId="1" fillId="10" borderId="2" xfId="0" applyNumberFormat="1" applyFont="1" applyFill="1" applyBorder="1"/>
    <xf numFmtId="1" fontId="1" fillId="8" borderId="2" xfId="0" applyNumberFormat="1" applyFont="1" applyFill="1" applyBorder="1" applyAlignment="1">
      <alignment horizontal="center" vertical="center" wrapText="1"/>
    </xf>
    <xf numFmtId="167" fontId="1" fillId="8" borderId="2" xfId="0" applyNumberFormat="1" applyFont="1" applyFill="1" applyBorder="1" applyAlignment="1">
      <alignment horizontal="center" vertical="center" wrapText="1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 wrapText="1"/>
    </xf>
    <xf numFmtId="9" fontId="1" fillId="8" borderId="2" xfId="0" applyNumberFormat="1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2" fontId="1" fillId="9" borderId="3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10" fontId="1" fillId="9" borderId="3" xfId="0" applyNumberFormat="1" applyFont="1" applyFill="1" applyBorder="1" applyAlignment="1">
      <alignment horizontal="center" vertical="center" wrapText="1"/>
    </xf>
    <xf numFmtId="167" fontId="1" fillId="9" borderId="3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center" vertical="center"/>
    </xf>
    <xf numFmtId="2" fontId="1" fillId="10" borderId="2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 vertical="center" wrapText="1"/>
    </xf>
    <xf numFmtId="1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center" vertic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center"/>
    </xf>
    <xf numFmtId="2" fontId="1" fillId="10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 wrapText="1"/>
    </xf>
    <xf numFmtId="167" fontId="1" fillId="2" borderId="3" xfId="0" applyNumberFormat="1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2" fontId="1" fillId="2" borderId="30" xfId="0" applyNumberFormat="1" applyFont="1" applyFill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2" fontId="37" fillId="0" borderId="27" xfId="0" applyNumberFormat="1" applyFont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7" fillId="11" borderId="2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left" vertical="center"/>
    </xf>
    <xf numFmtId="0" fontId="36" fillId="12" borderId="2" xfId="0" applyFont="1" applyFill="1" applyBorder="1" applyAlignment="1">
      <alignment horizontal="center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/>
    <xf numFmtId="0" fontId="37" fillId="12" borderId="2" xfId="0" applyFont="1" applyFill="1" applyBorder="1" applyAlignment="1">
      <alignment horizontal="center" vertical="center"/>
    </xf>
    <xf numFmtId="165" fontId="36" fillId="12" borderId="2" xfId="0" applyNumberFormat="1" applyFont="1" applyFill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43" fontId="39" fillId="2" borderId="2" xfId="0" applyNumberFormat="1" applyFont="1" applyFill="1" applyBorder="1" applyAlignment="1">
      <alignment horizontal="center" vertical="top"/>
    </xf>
    <xf numFmtId="0" fontId="39" fillId="2" borderId="2" xfId="0" applyFont="1" applyFill="1" applyBorder="1" applyAlignment="1">
      <alignment horizontal="center" vertical="center"/>
    </xf>
    <xf numFmtId="43" fontId="40" fillId="2" borderId="2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left"/>
    </xf>
    <xf numFmtId="15" fontId="36" fillId="12" borderId="2" xfId="0" applyNumberFormat="1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left" vertical="center"/>
    </xf>
    <xf numFmtId="0" fontId="37" fillId="13" borderId="2" xfId="0" applyFont="1" applyFill="1" applyBorder="1" applyAlignment="1">
      <alignment horizontal="center" vertical="center"/>
    </xf>
    <xf numFmtId="43" fontId="36" fillId="12" borderId="2" xfId="0" applyNumberFormat="1" applyFont="1" applyFill="1" applyBorder="1" applyAlignment="1">
      <alignment horizontal="center" vertical="top"/>
    </xf>
    <xf numFmtId="49" fontId="37" fillId="12" borderId="31" xfId="0" applyNumberFormat="1" applyFont="1" applyFill="1" applyBorder="1" applyAlignment="1">
      <alignment horizontal="center" vertical="center"/>
    </xf>
    <xf numFmtId="49" fontId="37" fillId="11" borderId="31" xfId="0" applyNumberFormat="1" applyFont="1" applyFill="1" applyBorder="1" applyAlignment="1">
      <alignment horizontal="center" vertical="center"/>
    </xf>
    <xf numFmtId="0" fontId="37" fillId="12" borderId="2" xfId="0" applyFont="1" applyFill="1" applyBorder="1"/>
    <xf numFmtId="0" fontId="36" fillId="12" borderId="2" xfId="0" applyFont="1" applyFill="1" applyBorder="1" applyAlignment="1">
      <alignment horizontal="center" vertical="top"/>
    </xf>
    <xf numFmtId="2" fontId="36" fillId="11" borderId="2" xfId="0" applyNumberFormat="1" applyFont="1" applyFill="1" applyBorder="1" applyAlignment="1">
      <alignment horizontal="center" vertical="center"/>
    </xf>
    <xf numFmtId="166" fontId="36" fillId="11" borderId="2" xfId="0" applyNumberFormat="1" applyFont="1" applyFill="1" applyBorder="1" applyAlignment="1">
      <alignment horizontal="center" vertical="center"/>
    </xf>
    <xf numFmtId="165" fontId="36" fillId="11" borderId="2" xfId="0" applyNumberFormat="1" applyFont="1" applyFill="1" applyBorder="1" applyAlignment="1">
      <alignment horizontal="center" vertical="center"/>
    </xf>
    <xf numFmtId="0" fontId="37" fillId="12" borderId="7" xfId="0" applyFont="1" applyFill="1" applyBorder="1" applyAlignment="1">
      <alignment horizontal="center" vertical="center"/>
    </xf>
    <xf numFmtId="0" fontId="36" fillId="12" borderId="7" xfId="0" applyFont="1" applyFill="1" applyBorder="1" applyAlignment="1">
      <alignment horizontal="center" vertical="center"/>
    </xf>
    <xf numFmtId="2" fontId="36" fillId="12" borderId="7" xfId="0" applyNumberFormat="1" applyFont="1" applyFill="1" applyBorder="1" applyAlignment="1">
      <alignment horizontal="center" vertical="center"/>
    </xf>
    <xf numFmtId="166" fontId="36" fillId="12" borderId="7" xfId="0" applyNumberFormat="1" applyFont="1" applyFill="1" applyBorder="1" applyAlignment="1">
      <alignment horizontal="center" vertical="center"/>
    </xf>
    <xf numFmtId="165" fontId="36" fillId="12" borderId="7" xfId="0" applyNumberFormat="1" applyFont="1" applyFill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165" fontId="36" fillId="0" borderId="31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49" fontId="37" fillId="0" borderId="31" xfId="0" applyNumberFormat="1" applyFont="1" applyBorder="1" applyAlignment="1">
      <alignment horizontal="center" vertical="center"/>
    </xf>
    <xf numFmtId="2" fontId="36" fillId="0" borderId="31" xfId="0" applyNumberFormat="1" applyFont="1" applyBorder="1" applyAlignment="1">
      <alignment horizontal="center" vertical="center"/>
    </xf>
    <xf numFmtId="166" fontId="36" fillId="0" borderId="31" xfId="0" applyNumberFormat="1" applyFont="1" applyBorder="1" applyAlignment="1">
      <alignment horizontal="center" vertical="center"/>
    </xf>
    <xf numFmtId="49" fontId="36" fillId="11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5" fontId="1" fillId="0" borderId="2" xfId="0" applyNumberFormat="1" applyFont="1" applyBorder="1" applyAlignment="1">
      <alignment horizontal="center" vertical="center"/>
    </xf>
    <xf numFmtId="0" fontId="39" fillId="0" borderId="2" xfId="0" applyFont="1" applyBorder="1" applyAlignment="1">
      <alignment horizontal="left"/>
    </xf>
    <xf numFmtId="16" fontId="37" fillId="0" borderId="27" xfId="0" applyNumberFormat="1" applyFont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165" fontId="36" fillId="12" borderId="31" xfId="0" applyNumberFormat="1" applyFont="1" applyFill="1" applyBorder="1" applyAlignment="1">
      <alignment horizontal="center" vertical="center"/>
    </xf>
    <xf numFmtId="16" fontId="37" fillId="11" borderId="33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12" fillId="0" borderId="20" xfId="0" applyFont="1" applyBorder="1"/>
    <xf numFmtId="0" fontId="13" fillId="0" borderId="20" xfId="0" applyFont="1" applyBorder="1"/>
    <xf numFmtId="9" fontId="0" fillId="0" borderId="31" xfId="1" applyFont="1" applyBorder="1"/>
    <xf numFmtId="9" fontId="41" fillId="0" borderId="31" xfId="1" applyFont="1" applyBorder="1"/>
    <xf numFmtId="0" fontId="14" fillId="0" borderId="0" xfId="0" applyFont="1"/>
    <xf numFmtId="0" fontId="1" fillId="0" borderId="1" xfId="0" applyFont="1" applyBorder="1"/>
    <xf numFmtId="0" fontId="36" fillId="14" borderId="31" xfId="0" applyFont="1" applyFill="1" applyBorder="1" applyAlignment="1">
      <alignment horizontal="center" vertical="center"/>
    </xf>
    <xf numFmtId="165" fontId="36" fillId="14" borderId="31" xfId="0" applyNumberFormat="1" applyFont="1" applyFill="1" applyBorder="1" applyAlignment="1">
      <alignment horizontal="center" vertical="center"/>
    </xf>
    <xf numFmtId="0" fontId="37" fillId="14" borderId="31" xfId="0" applyFont="1" applyFill="1" applyBorder="1" applyAlignment="1">
      <alignment horizontal="center" vertical="center"/>
    </xf>
    <xf numFmtId="0" fontId="37" fillId="14" borderId="31" xfId="0" applyFont="1" applyFill="1" applyBorder="1" applyAlignment="1">
      <alignment horizontal="left" vertical="center"/>
    </xf>
    <xf numFmtId="49" fontId="37" fillId="14" borderId="31" xfId="0" applyNumberFormat="1" applyFont="1" applyFill="1" applyBorder="1" applyAlignment="1">
      <alignment horizontal="center" vertical="center"/>
    </xf>
    <xf numFmtId="0" fontId="37" fillId="11" borderId="7" xfId="0" applyFont="1" applyFill="1" applyBorder="1" applyAlignment="1">
      <alignment horizontal="center" vertical="center"/>
    </xf>
    <xf numFmtId="0" fontId="37" fillId="13" borderId="7" xfId="0" applyFont="1" applyFill="1" applyBorder="1" applyAlignment="1">
      <alignment horizontal="center" vertical="center"/>
    </xf>
    <xf numFmtId="165" fontId="36" fillId="11" borderId="7" xfId="0" applyNumberFormat="1" applyFont="1" applyFill="1" applyBorder="1" applyAlignment="1">
      <alignment horizontal="center" vertical="center"/>
    </xf>
    <xf numFmtId="2" fontId="36" fillId="14" borderId="31" xfId="0" applyNumberFormat="1" applyFont="1" applyFill="1" applyBorder="1" applyAlignment="1">
      <alignment horizontal="center" vertical="center"/>
    </xf>
    <xf numFmtId="166" fontId="36" fillId="14" borderId="31" xfId="0" applyNumberFormat="1" applyFont="1" applyFill="1" applyBorder="1" applyAlignment="1">
      <alignment horizontal="center" vertical="center"/>
    </xf>
    <xf numFmtId="16" fontId="37" fillId="0" borderId="35" xfId="0" applyNumberFormat="1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10" fontId="37" fillId="0" borderId="27" xfId="0" applyNumberFormat="1" applyFont="1" applyBorder="1" applyAlignment="1">
      <alignment horizontal="center" vertical="center" wrapText="1"/>
    </xf>
    <xf numFmtId="2" fontId="37" fillId="0" borderId="31" xfId="0" applyNumberFormat="1" applyFont="1" applyBorder="1" applyAlignment="1">
      <alignment horizontal="center" vertical="center"/>
    </xf>
    <xf numFmtId="0" fontId="0" fillId="0" borderId="31" xfId="0" applyBorder="1"/>
    <xf numFmtId="0" fontId="36" fillId="0" borderId="2" xfId="0" applyFont="1" applyBorder="1" applyAlignment="1">
      <alignment horizontal="left"/>
    </xf>
    <xf numFmtId="0" fontId="37" fillId="6" borderId="20" xfId="0" applyFont="1" applyFill="1" applyBorder="1" applyAlignment="1">
      <alignment horizontal="center" vertical="center"/>
    </xf>
    <xf numFmtId="16" fontId="37" fillId="6" borderId="36" xfId="0" applyNumberFormat="1" applyFont="1" applyFill="1" applyBorder="1" applyAlignment="1">
      <alignment horizontal="center" vertical="center"/>
    </xf>
    <xf numFmtId="0" fontId="36" fillId="12" borderId="29" xfId="0" applyFont="1" applyFill="1" applyBorder="1" applyAlignment="1">
      <alignment horizontal="center" vertical="center"/>
    </xf>
    <xf numFmtId="49" fontId="36" fillId="12" borderId="7" xfId="0" applyNumberFormat="1" applyFont="1" applyFill="1" applyBorder="1" applyAlignment="1">
      <alignment horizontal="center" vertical="center"/>
    </xf>
    <xf numFmtId="0" fontId="36" fillId="12" borderId="34" xfId="0" applyFont="1" applyFill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16" fontId="37" fillId="6" borderId="31" xfId="0" applyNumberFormat="1" applyFont="1" applyFill="1" applyBorder="1" applyAlignment="1">
      <alignment horizontal="center" vertical="center"/>
    </xf>
    <xf numFmtId="0" fontId="1" fillId="15" borderId="2" xfId="0" applyFont="1" applyFill="1" applyBorder="1" applyAlignment="1">
      <alignment horizontal="center" vertical="center"/>
    </xf>
    <xf numFmtId="165" fontId="36" fillId="15" borderId="2" xfId="0" applyNumberFormat="1" applyFont="1" applyFill="1" applyBorder="1" applyAlignment="1">
      <alignment horizontal="center" vertical="center"/>
    </xf>
    <xf numFmtId="15" fontId="1" fillId="15" borderId="2" xfId="0" applyNumberFormat="1" applyFont="1" applyFill="1" applyBorder="1" applyAlignment="1">
      <alignment horizontal="center" vertical="center"/>
    </xf>
    <xf numFmtId="0" fontId="39" fillId="15" borderId="2" xfId="0" applyFont="1" applyFill="1" applyBorder="1" applyAlignment="1">
      <alignment horizontal="left"/>
    </xf>
    <xf numFmtId="43" fontId="36" fillId="15" borderId="2" xfId="0" applyNumberFormat="1" applyFont="1" applyFill="1" applyBorder="1" applyAlignment="1">
      <alignment horizontal="center" vertical="top"/>
    </xf>
    <xf numFmtId="0" fontId="36" fillId="15" borderId="2" xfId="0" applyFont="1" applyFill="1" applyBorder="1" applyAlignment="1">
      <alignment horizontal="center" vertical="center"/>
    </xf>
    <xf numFmtId="0" fontId="37" fillId="16" borderId="2" xfId="0" applyFont="1" applyFill="1" applyBorder="1" applyAlignment="1">
      <alignment horizontal="center" vertical="center"/>
    </xf>
    <xf numFmtId="2" fontId="37" fillId="16" borderId="2" xfId="0" applyNumberFormat="1" applyFont="1" applyFill="1" applyBorder="1" applyAlignment="1">
      <alignment horizontal="center" vertical="center"/>
    </xf>
    <xf numFmtId="10" fontId="37" fillId="16" borderId="2" xfId="0" applyNumberFormat="1" applyFont="1" applyFill="1" applyBorder="1" applyAlignment="1">
      <alignment horizontal="center" vertical="center" wrapText="1"/>
    </xf>
    <xf numFmtId="0" fontId="37" fillId="16" borderId="20" xfId="0" applyFont="1" applyFill="1" applyBorder="1" applyAlignment="1">
      <alignment horizontal="center" vertical="center"/>
    </xf>
    <xf numFmtId="16" fontId="37" fillId="16" borderId="31" xfId="0" applyNumberFormat="1" applyFont="1" applyFill="1" applyBorder="1" applyAlignment="1">
      <alignment horizontal="center" vertical="center"/>
    </xf>
    <xf numFmtId="0" fontId="37" fillId="16" borderId="5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5" fontId="36" fillId="0" borderId="7" xfId="0" applyNumberFormat="1" applyFont="1" applyBorder="1" applyAlignment="1">
      <alignment horizontal="center" vertical="center"/>
    </xf>
    <xf numFmtId="15" fontId="1" fillId="0" borderId="7" xfId="0" applyNumberFormat="1" applyFont="1" applyBorder="1" applyAlignment="1">
      <alignment horizontal="center" vertical="center"/>
    </xf>
    <xf numFmtId="0" fontId="39" fillId="0" borderId="7" xfId="0" applyFont="1" applyBorder="1" applyAlignment="1">
      <alignment horizontal="left"/>
    </xf>
    <xf numFmtId="43" fontId="36" fillId="0" borderId="7" xfId="0" applyNumberFormat="1" applyFont="1" applyBorder="1" applyAlignment="1">
      <alignment horizontal="center" vertical="top"/>
    </xf>
    <xf numFmtId="0" fontId="36" fillId="0" borderId="7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15" fontId="1" fillId="0" borderId="31" xfId="0" applyNumberFormat="1" applyFont="1" applyBorder="1" applyAlignment="1">
      <alignment horizontal="center" vertical="center"/>
    </xf>
    <xf numFmtId="0" fontId="39" fillId="0" borderId="31" xfId="0" applyFont="1" applyBorder="1" applyAlignment="1">
      <alignment horizontal="left"/>
    </xf>
    <xf numFmtId="43" fontId="36" fillId="0" borderId="31" xfId="0" applyNumberFormat="1" applyFont="1" applyBorder="1" applyAlignment="1">
      <alignment horizontal="center" vertical="top"/>
    </xf>
    <xf numFmtId="10" fontId="37" fillId="0" borderId="31" xfId="0" applyNumberFormat="1" applyFont="1" applyBorder="1" applyAlignment="1">
      <alignment horizontal="center" vertical="center" wrapText="1"/>
    </xf>
    <xf numFmtId="16" fontId="37" fillId="0" borderId="31" xfId="0" applyNumberFormat="1" applyFont="1" applyBorder="1" applyAlignment="1">
      <alignment horizontal="center" vertical="center"/>
    </xf>
    <xf numFmtId="0" fontId="1" fillId="0" borderId="24" xfId="0" applyFont="1" applyBorder="1"/>
    <xf numFmtId="0" fontId="36" fillId="11" borderId="34" xfId="0" applyFont="1" applyFill="1" applyBorder="1" applyAlignment="1">
      <alignment horizontal="center" vertical="center"/>
    </xf>
    <xf numFmtId="165" fontId="36" fillId="11" borderId="34" xfId="0" applyNumberFormat="1" applyFont="1" applyFill="1" applyBorder="1" applyAlignment="1">
      <alignment horizontal="center" vertical="center"/>
    </xf>
    <xf numFmtId="0" fontId="36" fillId="17" borderId="34" xfId="0" applyFont="1" applyFill="1" applyBorder="1" applyAlignment="1">
      <alignment horizontal="center" vertical="center"/>
    </xf>
    <xf numFmtId="165" fontId="36" fillId="17" borderId="34" xfId="0" applyNumberFormat="1" applyFont="1" applyFill="1" applyBorder="1" applyAlignment="1">
      <alignment horizontal="center" vertical="center"/>
    </xf>
    <xf numFmtId="0" fontId="37" fillId="17" borderId="31" xfId="0" applyFont="1" applyFill="1" applyBorder="1" applyAlignment="1">
      <alignment horizontal="center" vertical="center"/>
    </xf>
    <xf numFmtId="0" fontId="37" fillId="17" borderId="31" xfId="0" applyFont="1" applyFill="1" applyBorder="1" applyAlignment="1">
      <alignment horizontal="left" vertical="center"/>
    </xf>
    <xf numFmtId="49" fontId="37" fillId="17" borderId="31" xfId="0" applyNumberFormat="1" applyFont="1" applyFill="1" applyBorder="1" applyAlignment="1">
      <alignment horizontal="center" vertical="center"/>
    </xf>
    <xf numFmtId="49" fontId="36" fillId="17" borderId="31" xfId="0" applyNumberFormat="1" applyFont="1" applyFill="1" applyBorder="1" applyAlignment="1">
      <alignment horizontal="center" vertical="center"/>
    </xf>
    <xf numFmtId="2" fontId="36" fillId="17" borderId="31" xfId="0" applyNumberFormat="1" applyFont="1" applyFill="1" applyBorder="1" applyAlignment="1">
      <alignment horizontal="center" vertical="center"/>
    </xf>
    <xf numFmtId="166" fontId="36" fillId="17" borderId="31" xfId="0" applyNumberFormat="1" applyFont="1" applyFill="1" applyBorder="1" applyAlignment="1">
      <alignment horizontal="center" vertical="center"/>
    </xf>
    <xf numFmtId="0" fontId="36" fillId="17" borderId="31" xfId="0" applyFont="1" applyFill="1" applyBorder="1" applyAlignment="1">
      <alignment horizontal="center" vertical="center"/>
    </xf>
    <xf numFmtId="0" fontId="37" fillId="18" borderId="31" xfId="0" applyFont="1" applyFill="1" applyBorder="1" applyAlignment="1">
      <alignment horizontal="center" vertical="center"/>
    </xf>
    <xf numFmtId="165" fontId="36" fillId="17" borderId="31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36" fillId="16" borderId="2" xfId="0" applyFont="1" applyFill="1" applyBorder="1" applyAlignment="1">
      <alignment horizontal="center" vertical="center"/>
    </xf>
    <xf numFmtId="166" fontId="36" fillId="16" borderId="2" xfId="0" applyNumberFormat="1" applyFont="1" applyFill="1" applyBorder="1" applyAlignment="1">
      <alignment horizontal="center" vertical="center"/>
    </xf>
    <xf numFmtId="165" fontId="36" fillId="16" borderId="2" xfId="0" applyNumberFormat="1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15" fontId="1" fillId="12" borderId="2" xfId="0" applyNumberFormat="1" applyFont="1" applyFill="1" applyBorder="1" applyAlignment="1">
      <alignment horizontal="center" vertical="center"/>
    </xf>
    <xf numFmtId="0" fontId="39" fillId="12" borderId="2" xfId="0" applyFont="1" applyFill="1" applyBorder="1" applyAlignment="1">
      <alignment horizontal="left"/>
    </xf>
    <xf numFmtId="166" fontId="36" fillId="12" borderId="25" xfId="0" applyNumberFormat="1" applyFont="1" applyFill="1" applyBorder="1" applyAlignment="1">
      <alignment horizontal="center" vertical="center"/>
    </xf>
    <xf numFmtId="0" fontId="36" fillId="11" borderId="27" xfId="0" applyFont="1" applyFill="1" applyBorder="1" applyAlignment="1">
      <alignment horizontal="center" vertical="center"/>
    </xf>
    <xf numFmtId="0" fontId="36" fillId="12" borderId="31" xfId="0" applyFont="1" applyFill="1" applyBorder="1" applyAlignment="1">
      <alignment vertical="center"/>
    </xf>
    <xf numFmtId="0" fontId="36" fillId="0" borderId="31" xfId="0" applyFont="1" applyBorder="1" applyAlignment="1">
      <alignment horizontal="left"/>
    </xf>
    <xf numFmtId="165" fontId="36" fillId="17" borderId="34" xfId="0" applyNumberFormat="1" applyFont="1" applyFill="1" applyBorder="1" applyAlignment="1">
      <alignment horizontal="center" vertical="center"/>
    </xf>
    <xf numFmtId="0" fontId="36" fillId="17" borderId="34" xfId="0" applyFont="1" applyFill="1" applyBorder="1" applyAlignment="1">
      <alignment horizontal="center" vertical="center"/>
    </xf>
    <xf numFmtId="165" fontId="36" fillId="12" borderId="7" xfId="0" applyNumberFormat="1" applyFont="1" applyFill="1" applyBorder="1" applyAlignment="1">
      <alignment horizontal="center" vertical="center"/>
    </xf>
    <xf numFmtId="0" fontId="36" fillId="12" borderId="34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11" fillId="0" borderId="14" xfId="0" applyFont="1" applyBorder="1"/>
    <xf numFmtId="0" fontId="4" fillId="4" borderId="9" xfId="0" applyFont="1" applyFill="1" applyBorder="1" applyAlignment="1">
      <alignment horizontal="center" vertical="center" wrapText="1"/>
    </xf>
    <xf numFmtId="0" fontId="11" fillId="0" borderId="16" xfId="0" applyFont="1" applyBorder="1"/>
    <xf numFmtId="0" fontId="4" fillId="4" borderId="10" xfId="0" applyFont="1" applyFill="1" applyBorder="1" applyAlignment="1">
      <alignment horizontal="left" vertical="center" wrapText="1"/>
    </xf>
    <xf numFmtId="0" fontId="11" fillId="0" borderId="17" xfId="0" applyFont="1" applyBorder="1"/>
    <xf numFmtId="0" fontId="11" fillId="0" borderId="22" xfId="0" applyFont="1" applyBorder="1"/>
    <xf numFmtId="0" fontId="11" fillId="0" borderId="21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25" fillId="2" borderId="23" xfId="0" applyFont="1" applyFill="1" applyBorder="1"/>
    <xf numFmtId="0" fontId="11" fillId="0" borderId="24" xfId="0" applyFont="1" applyBorder="1"/>
    <xf numFmtId="2" fontId="30" fillId="2" borderId="23" xfId="0" applyNumberFormat="1" applyFont="1" applyFill="1" applyBorder="1" applyAlignment="1">
      <alignment horizontal="left" wrapText="1"/>
    </xf>
    <xf numFmtId="0" fontId="36" fillId="12" borderId="32" xfId="0" applyFont="1" applyFill="1" applyBorder="1" applyAlignment="1">
      <alignment horizontal="center" vertical="center"/>
    </xf>
    <xf numFmtId="0" fontId="36" fillId="12" borderId="34" xfId="0" applyFont="1" applyFill="1" applyBorder="1" applyAlignment="1">
      <alignment horizontal="center" vertical="center"/>
    </xf>
    <xf numFmtId="165" fontId="36" fillId="12" borderId="37" xfId="0" applyNumberFormat="1" applyFont="1" applyFill="1" applyBorder="1" applyAlignment="1">
      <alignment horizontal="center" vertical="center"/>
    </xf>
    <xf numFmtId="165" fontId="36" fillId="12" borderId="38" xfId="0" applyNumberFormat="1" applyFont="1" applyFill="1" applyBorder="1" applyAlignment="1">
      <alignment horizontal="center" vertical="center"/>
    </xf>
    <xf numFmtId="165" fontId="36" fillId="12" borderId="32" xfId="0" applyNumberFormat="1" applyFont="1" applyFill="1" applyBorder="1" applyAlignment="1">
      <alignment horizontal="center" vertical="center"/>
    </xf>
    <xf numFmtId="165" fontId="36" fillId="12" borderId="42" xfId="0" applyNumberFormat="1" applyFont="1" applyFill="1" applyBorder="1" applyAlignment="1">
      <alignment horizontal="center" vertical="center"/>
    </xf>
    <xf numFmtId="0" fontId="37" fillId="12" borderId="29" xfId="0" applyFont="1" applyFill="1" applyBorder="1" applyAlignment="1">
      <alignment horizontal="center" vertical="center"/>
    </xf>
    <xf numFmtId="0" fontId="37" fillId="12" borderId="39" xfId="0" applyFont="1" applyFill="1" applyBorder="1" applyAlignment="1">
      <alignment horizontal="center" vertical="center"/>
    </xf>
    <xf numFmtId="165" fontId="36" fillId="12" borderId="7" xfId="0" applyNumberFormat="1" applyFont="1" applyFill="1" applyBorder="1" applyAlignment="1">
      <alignment horizontal="center" vertical="center"/>
    </xf>
    <xf numFmtId="165" fontId="36" fillId="12" borderId="27" xfId="0" applyNumberFormat="1" applyFont="1" applyFill="1" applyBorder="1" applyAlignment="1">
      <alignment horizontal="center" vertical="center"/>
    </xf>
    <xf numFmtId="165" fontId="36" fillId="12" borderId="34" xfId="0" applyNumberFormat="1" applyFont="1" applyFill="1" applyBorder="1" applyAlignment="1">
      <alignment horizontal="center" vertical="center"/>
    </xf>
    <xf numFmtId="0" fontId="37" fillId="12" borderId="37" xfId="0" applyFont="1" applyFill="1" applyBorder="1" applyAlignment="1">
      <alignment horizontal="center" vertical="center"/>
    </xf>
    <xf numFmtId="0" fontId="37" fillId="12" borderId="38" xfId="0" applyFont="1" applyFill="1" applyBorder="1" applyAlignment="1">
      <alignment horizontal="center" vertical="center"/>
    </xf>
    <xf numFmtId="0" fontId="37" fillId="17" borderId="32" xfId="0" applyFont="1" applyFill="1" applyBorder="1" applyAlignment="1">
      <alignment horizontal="center" vertical="center"/>
    </xf>
    <xf numFmtId="0" fontId="37" fillId="17" borderId="34" xfId="0" applyFont="1" applyFill="1" applyBorder="1" applyAlignment="1">
      <alignment horizontal="center" vertical="center"/>
    </xf>
    <xf numFmtId="165" fontId="36" fillId="17" borderId="32" xfId="0" applyNumberFormat="1" applyFont="1" applyFill="1" applyBorder="1" applyAlignment="1">
      <alignment horizontal="center" vertical="center"/>
    </xf>
    <xf numFmtId="165" fontId="36" fillId="17" borderId="34" xfId="0" applyNumberFormat="1" applyFont="1" applyFill="1" applyBorder="1" applyAlignment="1">
      <alignment horizontal="center" vertical="center"/>
    </xf>
    <xf numFmtId="0" fontId="36" fillId="17" borderId="32" xfId="0" applyFont="1" applyFill="1" applyBorder="1" applyAlignment="1">
      <alignment horizontal="center" vertical="center"/>
    </xf>
    <xf numFmtId="0" fontId="36" fillId="17" borderId="34" xfId="0" applyFont="1" applyFill="1" applyBorder="1" applyAlignment="1">
      <alignment horizontal="center" vertical="center"/>
    </xf>
    <xf numFmtId="0" fontId="37" fillId="12" borderId="40" xfId="0" applyFont="1" applyFill="1" applyBorder="1" applyAlignment="1">
      <alignment horizontal="center" vertical="center"/>
    </xf>
    <xf numFmtId="0" fontId="37" fillId="12" borderId="41" xfId="0" applyFont="1" applyFill="1" applyBorder="1" applyAlignment="1">
      <alignment horizontal="center" vertical="center"/>
    </xf>
  </cellXfs>
  <cellStyles count="3">
    <cellStyle name="Normal" xfId="0" builtinId="0"/>
    <cellStyle name="Normal 7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203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219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218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511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511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topLeftCell="A25" workbookViewId="0">
      <selection activeCell="D23" sqref="D23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45125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45125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93" t="s">
        <v>16</v>
      </c>
      <c r="B9" s="395" t="s">
        <v>17</v>
      </c>
      <c r="C9" s="395" t="s">
        <v>18</v>
      </c>
      <c r="D9" s="395" t="s">
        <v>19</v>
      </c>
      <c r="E9" s="26" t="s">
        <v>20</v>
      </c>
      <c r="F9" s="26" t="s">
        <v>21</v>
      </c>
      <c r="G9" s="390" t="s">
        <v>22</v>
      </c>
      <c r="H9" s="391"/>
      <c r="I9" s="392"/>
      <c r="J9" s="390" t="s">
        <v>23</v>
      </c>
      <c r="K9" s="391"/>
      <c r="L9" s="392"/>
      <c r="M9" s="26"/>
      <c r="N9" s="27"/>
      <c r="O9" s="27"/>
      <c r="P9" s="27"/>
    </row>
    <row r="10" spans="1:16" ht="38.25">
      <c r="A10" s="394"/>
      <c r="B10" s="396"/>
      <c r="C10" s="396"/>
      <c r="D10" s="396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930</v>
      </c>
    </row>
    <row r="11" spans="1:16" ht="12.75" customHeight="1">
      <c r="A11" s="31">
        <v>1</v>
      </c>
      <c r="B11" s="32" t="s">
        <v>34</v>
      </c>
      <c r="C11" s="33" t="s">
        <v>35</v>
      </c>
      <c r="D11" s="34">
        <v>45134</v>
      </c>
      <c r="E11" s="35">
        <v>19721.2</v>
      </c>
      <c r="F11" s="35">
        <v>19685.816666666666</v>
      </c>
      <c r="G11" s="36">
        <v>19632.633333333331</v>
      </c>
      <c r="H11" s="36">
        <v>19544.066666666666</v>
      </c>
      <c r="I11" s="36">
        <v>19490.883333333331</v>
      </c>
      <c r="J11" s="36">
        <v>19774.383333333331</v>
      </c>
      <c r="K11" s="36">
        <v>19827.566666666666</v>
      </c>
      <c r="L11" s="36">
        <v>19916.133333333331</v>
      </c>
      <c r="M11" s="37">
        <v>19739</v>
      </c>
      <c r="N11" s="37">
        <v>19597.25</v>
      </c>
      <c r="O11" s="306">
        <v>12810950</v>
      </c>
      <c r="P11" s="308">
        <v>3.3199454807932703E-2</v>
      </c>
    </row>
    <row r="12" spans="1:16" ht="12.75" customHeight="1">
      <c r="A12" s="31">
        <v>2</v>
      </c>
      <c r="B12" s="32" t="s">
        <v>34</v>
      </c>
      <c r="C12" s="33" t="s">
        <v>36</v>
      </c>
      <c r="D12" s="34">
        <v>45134</v>
      </c>
      <c r="E12" s="38">
        <v>45504.9</v>
      </c>
      <c r="F12" s="38">
        <v>45290.333333333336</v>
      </c>
      <c r="G12" s="39">
        <v>44992.466666666674</v>
      </c>
      <c r="H12" s="39">
        <v>44480.03333333334</v>
      </c>
      <c r="I12" s="39">
        <v>44182.166666666679</v>
      </c>
      <c r="J12" s="39">
        <v>45802.76666666667</v>
      </c>
      <c r="K12" s="39">
        <v>46100.633333333324</v>
      </c>
      <c r="L12" s="39">
        <v>46613.066666666666</v>
      </c>
      <c r="M12" s="31">
        <v>45588.2</v>
      </c>
      <c r="N12" s="31">
        <v>44777.9</v>
      </c>
      <c r="O12" s="307">
        <v>2878515</v>
      </c>
      <c r="P12" s="308">
        <v>0.15075467285516397</v>
      </c>
    </row>
    <row r="13" spans="1:16" ht="12.75" customHeight="1">
      <c r="A13" s="31">
        <v>3</v>
      </c>
      <c r="B13" s="32" t="s">
        <v>34</v>
      </c>
      <c r="C13" s="33" t="s">
        <v>37</v>
      </c>
      <c r="D13" s="34">
        <v>45132</v>
      </c>
      <c r="E13" s="38">
        <v>20318.5</v>
      </c>
      <c r="F13" s="38">
        <v>20226.383333333335</v>
      </c>
      <c r="G13" s="39">
        <v>20108.366666666669</v>
      </c>
      <c r="H13" s="39">
        <v>19898.233333333334</v>
      </c>
      <c r="I13" s="39">
        <v>19780.216666666667</v>
      </c>
      <c r="J13" s="39">
        <v>20436.51666666667</v>
      </c>
      <c r="K13" s="39">
        <v>20554.53333333334</v>
      </c>
      <c r="L13" s="39">
        <v>20764.666666666672</v>
      </c>
      <c r="M13" s="31">
        <v>20344.400000000001</v>
      </c>
      <c r="N13" s="31">
        <v>20016.25</v>
      </c>
      <c r="O13" s="307">
        <v>86280</v>
      </c>
      <c r="P13" s="309">
        <v>7.7422577422577424E-2</v>
      </c>
    </row>
    <row r="14" spans="1:16" ht="12.75" customHeight="1">
      <c r="A14" s="31">
        <v>4</v>
      </c>
      <c r="B14" s="32" t="s">
        <v>34</v>
      </c>
      <c r="C14" s="33" t="s">
        <v>38</v>
      </c>
      <c r="D14" s="34">
        <v>45133</v>
      </c>
      <c r="E14" s="38">
        <v>8359.5</v>
      </c>
      <c r="F14" s="38">
        <v>8371.85</v>
      </c>
      <c r="G14" s="39">
        <v>8332.7000000000007</v>
      </c>
      <c r="H14" s="39">
        <v>8305.9</v>
      </c>
      <c r="I14" s="39">
        <v>8266.75</v>
      </c>
      <c r="J14" s="39">
        <v>8398.6500000000015</v>
      </c>
      <c r="K14" s="39">
        <v>8437.7999999999993</v>
      </c>
      <c r="L14" s="39">
        <v>8464.6000000000022</v>
      </c>
      <c r="M14" s="31">
        <v>8411</v>
      </c>
      <c r="N14" s="31">
        <v>8345.0499999999993</v>
      </c>
      <c r="O14" s="307">
        <v>12825</v>
      </c>
      <c r="P14" s="309">
        <v>-0.34980988593155893</v>
      </c>
    </row>
    <row r="15" spans="1:16" ht="12.75" customHeight="1">
      <c r="A15" s="31">
        <v>5</v>
      </c>
      <c r="B15" s="32" t="s">
        <v>39</v>
      </c>
      <c r="C15" s="33" t="s">
        <v>40</v>
      </c>
      <c r="D15" s="34">
        <v>45134</v>
      </c>
      <c r="E15" s="38">
        <v>466.2</v>
      </c>
      <c r="F15" s="38">
        <v>463.26666666666665</v>
      </c>
      <c r="G15" s="39">
        <v>458.88333333333333</v>
      </c>
      <c r="H15" s="39">
        <v>451.56666666666666</v>
      </c>
      <c r="I15" s="39">
        <v>447.18333333333334</v>
      </c>
      <c r="J15" s="39">
        <v>470.58333333333331</v>
      </c>
      <c r="K15" s="39">
        <v>474.96666666666664</v>
      </c>
      <c r="L15" s="39">
        <v>482.2833333333333</v>
      </c>
      <c r="M15" s="31">
        <v>467.65</v>
      </c>
      <c r="N15" s="31">
        <v>455.95</v>
      </c>
      <c r="O15" s="307">
        <v>13236000</v>
      </c>
      <c r="P15" s="308">
        <v>-1.6203359595659283E-2</v>
      </c>
    </row>
    <row r="16" spans="1:16" ht="12.75" customHeight="1">
      <c r="A16" s="31">
        <v>6</v>
      </c>
      <c r="B16" s="32" t="s">
        <v>41</v>
      </c>
      <c r="C16" s="33" t="s">
        <v>42</v>
      </c>
      <c r="D16" s="34">
        <v>45134</v>
      </c>
      <c r="E16" s="38">
        <v>4436.25</v>
      </c>
      <c r="F16" s="38">
        <v>4431.0999999999995</v>
      </c>
      <c r="G16" s="39">
        <v>4400.1999999999989</v>
      </c>
      <c r="H16" s="39">
        <v>4364.1499999999996</v>
      </c>
      <c r="I16" s="39">
        <v>4333.2499999999991</v>
      </c>
      <c r="J16" s="39">
        <v>4467.1499999999987</v>
      </c>
      <c r="K16" s="39">
        <v>4498.0499999999984</v>
      </c>
      <c r="L16" s="39">
        <v>4534.0999999999985</v>
      </c>
      <c r="M16" s="31">
        <v>4462</v>
      </c>
      <c r="N16" s="31">
        <v>4395.05</v>
      </c>
      <c r="O16" s="307">
        <v>1358500</v>
      </c>
      <c r="P16" s="308">
        <v>-1.1101000909918108E-2</v>
      </c>
    </row>
    <row r="17" spans="1:17" ht="12.75" customHeight="1">
      <c r="A17" s="31">
        <v>7</v>
      </c>
      <c r="B17" s="32" t="s">
        <v>43</v>
      </c>
      <c r="C17" s="33" t="s">
        <v>44</v>
      </c>
      <c r="D17" s="34">
        <v>45134</v>
      </c>
      <c r="E17" s="38">
        <v>22936.55</v>
      </c>
      <c r="F17" s="38">
        <v>23013.583333333332</v>
      </c>
      <c r="G17" s="39">
        <v>22778.166666666664</v>
      </c>
      <c r="H17" s="39">
        <v>22619.783333333333</v>
      </c>
      <c r="I17" s="39">
        <v>22384.366666666665</v>
      </c>
      <c r="J17" s="39">
        <v>23171.966666666664</v>
      </c>
      <c r="K17" s="39">
        <v>23407.383333333328</v>
      </c>
      <c r="L17" s="39">
        <v>23565.766666666663</v>
      </c>
      <c r="M17" s="31">
        <v>23249</v>
      </c>
      <c r="N17" s="31">
        <v>22855.200000000001</v>
      </c>
      <c r="O17" s="307">
        <v>63080</v>
      </c>
      <c r="P17" s="308">
        <v>9.8189415041782732E-2</v>
      </c>
    </row>
    <row r="18" spans="1:17" ht="12.75" customHeight="1">
      <c r="A18" s="31">
        <v>8</v>
      </c>
      <c r="B18" s="32" t="s">
        <v>45</v>
      </c>
      <c r="C18" s="33" t="s">
        <v>46</v>
      </c>
      <c r="D18" s="34">
        <v>45134</v>
      </c>
      <c r="E18" s="38">
        <v>188</v>
      </c>
      <c r="F18" s="38">
        <v>187.79999999999998</v>
      </c>
      <c r="G18" s="39">
        <v>184.94999999999996</v>
      </c>
      <c r="H18" s="39">
        <v>181.89999999999998</v>
      </c>
      <c r="I18" s="39">
        <v>179.04999999999995</v>
      </c>
      <c r="J18" s="39">
        <v>190.84999999999997</v>
      </c>
      <c r="K18" s="39">
        <v>193.7</v>
      </c>
      <c r="L18" s="39">
        <v>196.74999999999997</v>
      </c>
      <c r="M18" s="31">
        <v>190.65</v>
      </c>
      <c r="N18" s="31">
        <v>184.75</v>
      </c>
      <c r="O18" s="307">
        <v>26319600</v>
      </c>
      <c r="P18" s="308">
        <v>-1.1559521395254513E-2</v>
      </c>
      <c r="Q18">
        <v>100</v>
      </c>
    </row>
    <row r="19" spans="1:17" ht="12.75" customHeight="1">
      <c r="A19" s="31">
        <v>9</v>
      </c>
      <c r="B19" s="32" t="s">
        <v>47</v>
      </c>
      <c r="C19" s="33" t="s">
        <v>48</v>
      </c>
      <c r="D19" s="34">
        <v>45134</v>
      </c>
      <c r="E19" s="38">
        <v>216</v>
      </c>
      <c r="F19" s="38">
        <v>215.98333333333335</v>
      </c>
      <c r="G19" s="39">
        <v>214.66666666666669</v>
      </c>
      <c r="H19" s="39">
        <v>213.33333333333334</v>
      </c>
      <c r="I19" s="39">
        <v>212.01666666666668</v>
      </c>
      <c r="J19" s="39">
        <v>217.31666666666669</v>
      </c>
      <c r="K19" s="39">
        <v>218.63333333333335</v>
      </c>
      <c r="L19" s="39">
        <v>219.9666666666667</v>
      </c>
      <c r="M19" s="31">
        <v>217.3</v>
      </c>
      <c r="N19" s="31">
        <v>214.65</v>
      </c>
      <c r="O19" s="307">
        <v>31722600</v>
      </c>
      <c r="P19" s="308">
        <v>9.4316207495656491E-3</v>
      </c>
    </row>
    <row r="20" spans="1:17" ht="12.75" customHeight="1">
      <c r="A20" s="31">
        <v>10</v>
      </c>
      <c r="B20" s="32" t="s">
        <v>49</v>
      </c>
      <c r="C20" s="33" t="s">
        <v>50</v>
      </c>
      <c r="D20" s="34">
        <v>45134</v>
      </c>
      <c r="E20" s="38">
        <v>1812.75</v>
      </c>
      <c r="F20" s="38">
        <v>1804.5999999999997</v>
      </c>
      <c r="G20" s="39">
        <v>1788.4999999999993</v>
      </c>
      <c r="H20" s="39">
        <v>1764.2499999999995</v>
      </c>
      <c r="I20" s="39">
        <v>1748.1499999999992</v>
      </c>
      <c r="J20" s="39">
        <v>1828.8499999999995</v>
      </c>
      <c r="K20" s="39">
        <v>1844.9499999999998</v>
      </c>
      <c r="L20" s="39">
        <v>1869.1999999999996</v>
      </c>
      <c r="M20" s="31">
        <v>1820.7</v>
      </c>
      <c r="N20" s="31">
        <v>1780.35</v>
      </c>
      <c r="O20" s="307">
        <v>4410000</v>
      </c>
      <c r="P20" s="308">
        <v>-7.4944298156775372E-3</v>
      </c>
    </row>
    <row r="21" spans="1:17" ht="12.75" customHeight="1">
      <c r="A21" s="31">
        <v>11</v>
      </c>
      <c r="B21" s="32" t="s">
        <v>45</v>
      </c>
      <c r="C21" s="33" t="s">
        <v>51</v>
      </c>
      <c r="D21" s="34">
        <v>45134</v>
      </c>
      <c r="E21" s="38">
        <v>2419.4</v>
      </c>
      <c r="F21" s="38">
        <v>2428.3500000000004</v>
      </c>
      <c r="G21" s="39">
        <v>2386.9000000000005</v>
      </c>
      <c r="H21" s="39">
        <v>2354.4</v>
      </c>
      <c r="I21" s="39">
        <v>2312.9500000000003</v>
      </c>
      <c r="J21" s="39">
        <v>2460.8500000000008</v>
      </c>
      <c r="K21" s="39">
        <v>2502.3000000000006</v>
      </c>
      <c r="L21" s="39">
        <v>2534.8000000000011</v>
      </c>
      <c r="M21" s="31">
        <v>2469.8000000000002</v>
      </c>
      <c r="N21" s="31">
        <v>2395.85</v>
      </c>
      <c r="O21" s="307">
        <v>11082900</v>
      </c>
      <c r="P21" s="308">
        <v>7.3074301295160187E-3</v>
      </c>
    </row>
    <row r="22" spans="1:17" ht="12.75" customHeight="1">
      <c r="A22" s="31">
        <v>12</v>
      </c>
      <c r="B22" s="32" t="s">
        <v>45</v>
      </c>
      <c r="C22" s="33" t="s">
        <v>52</v>
      </c>
      <c r="D22" s="34">
        <v>45134</v>
      </c>
      <c r="E22" s="38">
        <v>733.6</v>
      </c>
      <c r="F22" s="38">
        <v>735.83333333333337</v>
      </c>
      <c r="G22" s="39">
        <v>727.66666666666674</v>
      </c>
      <c r="H22" s="39">
        <v>721.73333333333335</v>
      </c>
      <c r="I22" s="39">
        <v>713.56666666666672</v>
      </c>
      <c r="J22" s="39">
        <v>741.76666666666677</v>
      </c>
      <c r="K22" s="39">
        <v>749.93333333333351</v>
      </c>
      <c r="L22" s="39">
        <v>755.86666666666679</v>
      </c>
      <c r="M22" s="31">
        <v>744</v>
      </c>
      <c r="N22" s="31">
        <v>729.9</v>
      </c>
      <c r="O22" s="307">
        <v>33528000</v>
      </c>
      <c r="P22" s="308">
        <v>2.0751132544205759E-2</v>
      </c>
    </row>
    <row r="23" spans="1:17" ht="12.75" customHeight="1">
      <c r="A23" s="31">
        <v>13</v>
      </c>
      <c r="B23" s="32" t="s">
        <v>43</v>
      </c>
      <c r="C23" s="33" t="s">
        <v>53</v>
      </c>
      <c r="D23" s="34">
        <v>45134</v>
      </c>
      <c r="E23" s="38">
        <v>3641.6</v>
      </c>
      <c r="F23" s="38">
        <v>3603.6333333333332</v>
      </c>
      <c r="G23" s="39">
        <v>3548.5666666666666</v>
      </c>
      <c r="H23" s="39">
        <v>3455.5333333333333</v>
      </c>
      <c r="I23" s="39">
        <v>3400.4666666666667</v>
      </c>
      <c r="J23" s="39">
        <v>3696.6666666666665</v>
      </c>
      <c r="K23" s="39">
        <v>3751.7333333333331</v>
      </c>
      <c r="L23" s="39">
        <v>3844.7666666666664</v>
      </c>
      <c r="M23" s="31">
        <v>3658.7</v>
      </c>
      <c r="N23" s="31">
        <v>3510.6</v>
      </c>
      <c r="O23" s="307">
        <v>792600</v>
      </c>
      <c r="P23" s="308">
        <v>1.5893360676749551E-2</v>
      </c>
    </row>
    <row r="24" spans="1:17" ht="12.75" customHeight="1">
      <c r="A24" s="31">
        <v>14</v>
      </c>
      <c r="B24" s="32" t="s">
        <v>49</v>
      </c>
      <c r="C24" s="33" t="s">
        <v>54</v>
      </c>
      <c r="D24" s="34">
        <v>45134</v>
      </c>
      <c r="E24" s="38">
        <v>418.55</v>
      </c>
      <c r="F24" s="38">
        <v>419.8</v>
      </c>
      <c r="G24" s="39">
        <v>415.35</v>
      </c>
      <c r="H24" s="39">
        <v>412.15000000000003</v>
      </c>
      <c r="I24" s="39">
        <v>407.70000000000005</v>
      </c>
      <c r="J24" s="39">
        <v>423</v>
      </c>
      <c r="K24" s="39">
        <v>427.44999999999993</v>
      </c>
      <c r="L24" s="39">
        <v>430.65</v>
      </c>
      <c r="M24" s="31">
        <v>424.25</v>
      </c>
      <c r="N24" s="31">
        <v>416.6</v>
      </c>
      <c r="O24" s="307">
        <v>58476600</v>
      </c>
      <c r="P24" s="308">
        <v>1.7094017094017096E-2</v>
      </c>
    </row>
    <row r="25" spans="1:17" ht="12.75" customHeight="1">
      <c r="A25" s="31">
        <v>15</v>
      </c>
      <c r="B25" s="40" t="s">
        <v>45</v>
      </c>
      <c r="C25" s="33" t="s">
        <v>55</v>
      </c>
      <c r="D25" s="34">
        <v>45134</v>
      </c>
      <c r="E25" s="38">
        <v>5225.55</v>
      </c>
      <c r="F25" s="38">
        <v>5244.7666666666664</v>
      </c>
      <c r="G25" s="39">
        <v>5165.5333333333328</v>
      </c>
      <c r="H25" s="39">
        <v>5105.5166666666664</v>
      </c>
      <c r="I25" s="39">
        <v>5026.2833333333328</v>
      </c>
      <c r="J25" s="39">
        <v>5304.7833333333328</v>
      </c>
      <c r="K25" s="39">
        <v>5384.0166666666664</v>
      </c>
      <c r="L25" s="39">
        <v>5444.0333333333328</v>
      </c>
      <c r="M25" s="31">
        <v>5324</v>
      </c>
      <c r="N25" s="31">
        <v>5184.75</v>
      </c>
      <c r="O25" s="307">
        <v>1864750</v>
      </c>
      <c r="P25" s="308">
        <v>-1.6482067510548523E-2</v>
      </c>
    </row>
    <row r="26" spans="1:17" ht="12.75" customHeight="1">
      <c r="A26" s="31">
        <v>16</v>
      </c>
      <c r="B26" s="32" t="s">
        <v>56</v>
      </c>
      <c r="C26" s="33" t="s">
        <v>57</v>
      </c>
      <c r="D26" s="34">
        <v>45134</v>
      </c>
      <c r="E26" s="38">
        <v>417.1</v>
      </c>
      <c r="F26" s="38">
        <v>416.38333333333338</v>
      </c>
      <c r="G26" s="39">
        <v>413.76666666666677</v>
      </c>
      <c r="H26" s="39">
        <v>410.43333333333339</v>
      </c>
      <c r="I26" s="39">
        <v>407.81666666666678</v>
      </c>
      <c r="J26" s="39">
        <v>419.71666666666675</v>
      </c>
      <c r="K26" s="39">
        <v>422.33333333333343</v>
      </c>
      <c r="L26" s="39">
        <v>425.66666666666674</v>
      </c>
      <c r="M26" s="31">
        <v>419</v>
      </c>
      <c r="N26" s="31">
        <v>413.05</v>
      </c>
      <c r="O26" s="307">
        <v>11471600</v>
      </c>
      <c r="P26" s="308">
        <v>-1.1426897157925579E-2</v>
      </c>
    </row>
    <row r="27" spans="1:17" ht="12.75" customHeight="1">
      <c r="A27" s="31">
        <v>17</v>
      </c>
      <c r="B27" s="32" t="s">
        <v>56</v>
      </c>
      <c r="C27" s="33" t="s">
        <v>58</v>
      </c>
      <c r="D27" s="34">
        <v>45134</v>
      </c>
      <c r="E27" s="38">
        <v>173.2</v>
      </c>
      <c r="F27" s="38">
        <v>173.66666666666666</v>
      </c>
      <c r="G27" s="39">
        <v>171.93333333333331</v>
      </c>
      <c r="H27" s="39">
        <v>170.66666666666666</v>
      </c>
      <c r="I27" s="39">
        <v>168.93333333333331</v>
      </c>
      <c r="J27" s="39">
        <v>174.93333333333331</v>
      </c>
      <c r="K27" s="39">
        <v>176.66666666666666</v>
      </c>
      <c r="L27" s="39">
        <v>177.93333333333331</v>
      </c>
      <c r="M27" s="31">
        <v>175.4</v>
      </c>
      <c r="N27" s="31">
        <v>172.4</v>
      </c>
      <c r="O27" s="307">
        <v>84805000</v>
      </c>
      <c r="P27" s="308">
        <v>8.8918849512069853E-2</v>
      </c>
    </row>
    <row r="28" spans="1:17" ht="12.75" customHeight="1">
      <c r="A28" s="31">
        <v>18</v>
      </c>
      <c r="B28" s="32" t="s">
        <v>59</v>
      </c>
      <c r="C28" s="33" t="s">
        <v>60</v>
      </c>
      <c r="D28" s="34">
        <v>45134</v>
      </c>
      <c r="E28" s="38">
        <v>3467.4</v>
      </c>
      <c r="F28" s="38">
        <v>3459.2833333333333</v>
      </c>
      <c r="G28" s="39">
        <v>3433.6166666666668</v>
      </c>
      <c r="H28" s="39">
        <v>3399.8333333333335</v>
      </c>
      <c r="I28" s="39">
        <v>3374.166666666667</v>
      </c>
      <c r="J28" s="39">
        <v>3493.0666666666666</v>
      </c>
      <c r="K28" s="39">
        <v>3518.7333333333336</v>
      </c>
      <c r="L28" s="39">
        <v>3552.5166666666664</v>
      </c>
      <c r="M28" s="31">
        <v>3484.95</v>
      </c>
      <c r="N28" s="31">
        <v>3425.5</v>
      </c>
      <c r="O28" s="307">
        <v>4794400</v>
      </c>
      <c r="P28" s="308">
        <v>3.5149840227998962E-2</v>
      </c>
    </row>
    <row r="29" spans="1:17" ht="12.75" customHeight="1">
      <c r="A29" s="31">
        <v>19</v>
      </c>
      <c r="B29" s="32" t="s">
        <v>45</v>
      </c>
      <c r="C29" s="33" t="s">
        <v>61</v>
      </c>
      <c r="D29" s="34">
        <v>45134</v>
      </c>
      <c r="E29" s="38">
        <v>1841.75</v>
      </c>
      <c r="F29" s="38">
        <v>1848.05</v>
      </c>
      <c r="G29" s="39">
        <v>1830.6499999999999</v>
      </c>
      <c r="H29" s="39">
        <v>1819.55</v>
      </c>
      <c r="I29" s="39">
        <v>1802.1499999999999</v>
      </c>
      <c r="J29" s="39">
        <v>1859.1499999999999</v>
      </c>
      <c r="K29" s="39">
        <v>1876.55</v>
      </c>
      <c r="L29" s="39">
        <v>1887.6499999999999</v>
      </c>
      <c r="M29" s="31">
        <v>1865.45</v>
      </c>
      <c r="N29" s="31">
        <v>1836.95</v>
      </c>
      <c r="O29" s="307">
        <v>2097405</v>
      </c>
      <c r="P29" s="308">
        <v>-2.056555269922879E-2</v>
      </c>
    </row>
    <row r="30" spans="1:17" ht="12.75" customHeight="1">
      <c r="A30" s="31">
        <v>20</v>
      </c>
      <c r="B30" s="32" t="s">
        <v>45</v>
      </c>
      <c r="C30" s="33" t="s">
        <v>62</v>
      </c>
      <c r="D30" s="34">
        <v>45134</v>
      </c>
      <c r="E30" s="38">
        <v>6591.35</v>
      </c>
      <c r="F30" s="38">
        <v>6575.916666666667</v>
      </c>
      <c r="G30" s="39">
        <v>6509.4833333333336</v>
      </c>
      <c r="H30" s="39">
        <v>6427.6166666666668</v>
      </c>
      <c r="I30" s="39">
        <v>6361.1833333333334</v>
      </c>
      <c r="J30" s="39">
        <v>6657.7833333333338</v>
      </c>
      <c r="K30" s="39">
        <v>6724.2166666666662</v>
      </c>
      <c r="L30" s="39">
        <v>6806.0833333333339</v>
      </c>
      <c r="M30" s="31">
        <v>6642.35</v>
      </c>
      <c r="N30" s="31">
        <v>6494.05</v>
      </c>
      <c r="O30" s="307">
        <v>623550</v>
      </c>
      <c r="P30" s="308">
        <v>4.9482453925776319E-2</v>
      </c>
    </row>
    <row r="31" spans="1:17" ht="12.75" customHeight="1">
      <c r="A31" s="31">
        <v>21</v>
      </c>
      <c r="B31" s="32" t="s">
        <v>63</v>
      </c>
      <c r="C31" s="33" t="s">
        <v>64</v>
      </c>
      <c r="D31" s="34">
        <v>45134</v>
      </c>
      <c r="E31" s="38">
        <v>766.75</v>
      </c>
      <c r="F31" s="38">
        <v>771.88333333333333</v>
      </c>
      <c r="G31" s="39">
        <v>756.26666666666665</v>
      </c>
      <c r="H31" s="39">
        <v>745.7833333333333</v>
      </c>
      <c r="I31" s="39">
        <v>730.16666666666663</v>
      </c>
      <c r="J31" s="39">
        <v>782.36666666666667</v>
      </c>
      <c r="K31" s="39">
        <v>797.98333333333323</v>
      </c>
      <c r="L31" s="39">
        <v>808.4666666666667</v>
      </c>
      <c r="M31" s="31">
        <v>787.5</v>
      </c>
      <c r="N31" s="31">
        <v>761.4</v>
      </c>
      <c r="O31" s="307">
        <v>12491000</v>
      </c>
      <c r="P31" s="308">
        <v>7.978907330567081E-2</v>
      </c>
    </row>
    <row r="32" spans="1:17" ht="12.75" customHeight="1">
      <c r="A32" s="31">
        <v>22</v>
      </c>
      <c r="B32" s="32" t="s">
        <v>43</v>
      </c>
      <c r="C32" s="33" t="s">
        <v>65</v>
      </c>
      <c r="D32" s="34">
        <v>45134</v>
      </c>
      <c r="E32" s="38">
        <v>739.95</v>
      </c>
      <c r="F32" s="38">
        <v>741.7833333333333</v>
      </c>
      <c r="G32" s="39">
        <v>735.41666666666663</v>
      </c>
      <c r="H32" s="39">
        <v>730.88333333333333</v>
      </c>
      <c r="I32" s="39">
        <v>724.51666666666665</v>
      </c>
      <c r="J32" s="39">
        <v>746.31666666666661</v>
      </c>
      <c r="K32" s="39">
        <v>752.68333333333339</v>
      </c>
      <c r="L32" s="39">
        <v>757.21666666666658</v>
      </c>
      <c r="M32" s="31">
        <v>748.15</v>
      </c>
      <c r="N32" s="31">
        <v>737.25</v>
      </c>
      <c r="O32" s="307">
        <v>13524500</v>
      </c>
      <c r="P32" s="308">
        <v>-5.9826986821893439E-3</v>
      </c>
    </row>
    <row r="33" spans="1:16" ht="12.75" customHeight="1">
      <c r="A33" s="31">
        <v>23</v>
      </c>
      <c r="B33" s="32" t="s">
        <v>63</v>
      </c>
      <c r="C33" s="33" t="s">
        <v>66</v>
      </c>
      <c r="D33" s="34">
        <v>45134</v>
      </c>
      <c r="E33" s="38">
        <v>968.2</v>
      </c>
      <c r="F33" s="38">
        <v>964.46666666666658</v>
      </c>
      <c r="G33" s="39">
        <v>957.53333333333319</v>
      </c>
      <c r="H33" s="39">
        <v>946.86666666666656</v>
      </c>
      <c r="I33" s="39">
        <v>939.93333333333317</v>
      </c>
      <c r="J33" s="39">
        <v>975.13333333333321</v>
      </c>
      <c r="K33" s="39">
        <v>982.06666666666661</v>
      </c>
      <c r="L33" s="39">
        <v>992.73333333333323</v>
      </c>
      <c r="M33" s="31">
        <v>971.4</v>
      </c>
      <c r="N33" s="31">
        <v>953.8</v>
      </c>
      <c r="O33" s="307">
        <v>55504375</v>
      </c>
      <c r="P33" s="308">
        <v>-9.1125911259112586E-4</v>
      </c>
    </row>
    <row r="34" spans="1:16" ht="12.75" customHeight="1">
      <c r="A34" s="31">
        <v>24</v>
      </c>
      <c r="B34" s="32" t="s">
        <v>56</v>
      </c>
      <c r="C34" s="33" t="s">
        <v>67</v>
      </c>
      <c r="D34" s="34">
        <v>45134</v>
      </c>
      <c r="E34" s="38">
        <v>4840.45</v>
      </c>
      <c r="F34" s="38">
        <v>4860.45</v>
      </c>
      <c r="G34" s="39">
        <v>4811.0499999999993</v>
      </c>
      <c r="H34" s="39">
        <v>4781.6499999999996</v>
      </c>
      <c r="I34" s="39">
        <v>4732.2499999999991</v>
      </c>
      <c r="J34" s="39">
        <v>4889.8499999999995</v>
      </c>
      <c r="K34" s="39">
        <v>4939.2499999999991</v>
      </c>
      <c r="L34" s="39">
        <v>4968.6499999999996</v>
      </c>
      <c r="M34" s="31">
        <v>4909.8500000000004</v>
      </c>
      <c r="N34" s="31">
        <v>4831.05</v>
      </c>
      <c r="O34" s="307">
        <v>2500500</v>
      </c>
      <c r="P34" s="308">
        <v>-2.5526110678098207E-2</v>
      </c>
    </row>
    <row r="35" spans="1:16" ht="12.75" customHeight="1">
      <c r="A35" s="31">
        <v>25</v>
      </c>
      <c r="B35" s="32" t="s">
        <v>68</v>
      </c>
      <c r="C35" s="33" t="s">
        <v>69</v>
      </c>
      <c r="D35" s="34">
        <v>45134</v>
      </c>
      <c r="E35" s="38">
        <v>1615.25</v>
      </c>
      <c r="F35" s="38">
        <v>1614.8333333333333</v>
      </c>
      <c r="G35" s="39">
        <v>1604.7666666666664</v>
      </c>
      <c r="H35" s="39">
        <v>1594.2833333333331</v>
      </c>
      <c r="I35" s="39">
        <v>1584.2166666666662</v>
      </c>
      <c r="J35" s="39">
        <v>1625.3166666666666</v>
      </c>
      <c r="K35" s="39">
        <v>1635.3833333333337</v>
      </c>
      <c r="L35" s="39">
        <v>1645.8666666666668</v>
      </c>
      <c r="M35" s="31">
        <v>1624.9</v>
      </c>
      <c r="N35" s="31">
        <v>1604.35</v>
      </c>
      <c r="O35" s="307">
        <v>8012000</v>
      </c>
      <c r="P35" s="308">
        <v>-4.3494469988815711E-3</v>
      </c>
    </row>
    <row r="36" spans="1:16" ht="12.75" customHeight="1">
      <c r="A36" s="31">
        <v>26</v>
      </c>
      <c r="B36" s="32" t="s">
        <v>68</v>
      </c>
      <c r="C36" s="33" t="s">
        <v>70</v>
      </c>
      <c r="D36" s="34">
        <v>45134</v>
      </c>
      <c r="E36" s="38">
        <v>7530.7</v>
      </c>
      <c r="F36" s="38">
        <v>7518.7</v>
      </c>
      <c r="G36" s="39">
        <v>7478.4</v>
      </c>
      <c r="H36" s="39">
        <v>7426.0999999999995</v>
      </c>
      <c r="I36" s="39">
        <v>7385.7999999999993</v>
      </c>
      <c r="J36" s="39">
        <v>7571</v>
      </c>
      <c r="K36" s="39">
        <v>7611.3000000000011</v>
      </c>
      <c r="L36" s="39">
        <v>7663.6</v>
      </c>
      <c r="M36" s="31">
        <v>7559</v>
      </c>
      <c r="N36" s="31">
        <v>7466.4</v>
      </c>
      <c r="O36" s="307">
        <v>4586250</v>
      </c>
      <c r="P36" s="308">
        <v>-6.0143042912873864E-3</v>
      </c>
    </row>
    <row r="37" spans="1:16" ht="12.75" customHeight="1">
      <c r="A37" s="31">
        <v>27</v>
      </c>
      <c r="B37" s="32" t="s">
        <v>56</v>
      </c>
      <c r="C37" s="33" t="s">
        <v>71</v>
      </c>
      <c r="D37" s="34">
        <v>45134</v>
      </c>
      <c r="E37" s="38">
        <v>2418.8000000000002</v>
      </c>
      <c r="F37" s="38">
        <v>2428.4333333333334</v>
      </c>
      <c r="G37" s="39">
        <v>2404.8666666666668</v>
      </c>
      <c r="H37" s="39">
        <v>2390.9333333333334</v>
      </c>
      <c r="I37" s="39">
        <v>2367.3666666666668</v>
      </c>
      <c r="J37" s="39">
        <v>2442.3666666666668</v>
      </c>
      <c r="K37" s="39">
        <v>2465.9333333333334</v>
      </c>
      <c r="L37" s="39">
        <v>2479.8666666666668</v>
      </c>
      <c r="M37" s="31">
        <v>2452</v>
      </c>
      <c r="N37" s="31">
        <v>2414.5</v>
      </c>
      <c r="O37" s="307">
        <v>1644000</v>
      </c>
      <c r="P37" s="308">
        <v>1.0510787387055135E-2</v>
      </c>
    </row>
    <row r="38" spans="1:16" ht="12.75" customHeight="1">
      <c r="A38" s="31">
        <v>28</v>
      </c>
      <c r="B38" s="32" t="s">
        <v>45</v>
      </c>
      <c r="C38" s="33" t="s">
        <v>72</v>
      </c>
      <c r="D38" s="34">
        <v>45134</v>
      </c>
      <c r="E38" s="38">
        <v>387.9</v>
      </c>
      <c r="F38" s="38">
        <v>385.90000000000003</v>
      </c>
      <c r="G38" s="39">
        <v>382.30000000000007</v>
      </c>
      <c r="H38" s="39">
        <v>376.70000000000005</v>
      </c>
      <c r="I38" s="39">
        <v>373.10000000000008</v>
      </c>
      <c r="J38" s="39">
        <v>391.50000000000006</v>
      </c>
      <c r="K38" s="39">
        <v>395.10000000000008</v>
      </c>
      <c r="L38" s="39">
        <v>400.70000000000005</v>
      </c>
      <c r="M38" s="31">
        <v>389.5</v>
      </c>
      <c r="N38" s="31">
        <v>380.3</v>
      </c>
      <c r="O38" s="307">
        <v>11190400</v>
      </c>
      <c r="P38" s="308">
        <v>-2.8514399771884802E-3</v>
      </c>
    </row>
    <row r="39" spans="1:16" ht="12.75" customHeight="1">
      <c r="A39" s="31">
        <v>29</v>
      </c>
      <c r="B39" s="32" t="s">
        <v>63</v>
      </c>
      <c r="C39" s="33" t="s">
        <v>73</v>
      </c>
      <c r="D39" s="34">
        <v>45134</v>
      </c>
      <c r="E39" s="38">
        <v>216.25</v>
      </c>
      <c r="F39" s="38">
        <v>217.86666666666667</v>
      </c>
      <c r="G39" s="39">
        <v>212.68333333333334</v>
      </c>
      <c r="H39" s="39">
        <v>209.11666666666667</v>
      </c>
      <c r="I39" s="39">
        <v>203.93333333333334</v>
      </c>
      <c r="J39" s="39">
        <v>221.43333333333334</v>
      </c>
      <c r="K39" s="39">
        <v>226.61666666666667</v>
      </c>
      <c r="L39" s="39">
        <v>230.18333333333334</v>
      </c>
      <c r="M39" s="31">
        <v>223.05</v>
      </c>
      <c r="N39" s="31">
        <v>214.3</v>
      </c>
      <c r="O39" s="307">
        <v>61637500</v>
      </c>
      <c r="P39" s="308">
        <v>8.3260105448154653E-2</v>
      </c>
    </row>
    <row r="40" spans="1:16" ht="12.75" customHeight="1">
      <c r="A40" s="31">
        <v>30</v>
      </c>
      <c r="B40" s="32" t="s">
        <v>63</v>
      </c>
      <c r="C40" s="33" t="s">
        <v>74</v>
      </c>
      <c r="D40" s="34">
        <v>45134</v>
      </c>
      <c r="E40" s="38">
        <v>202.1</v>
      </c>
      <c r="F40" s="38">
        <v>200.46666666666667</v>
      </c>
      <c r="G40" s="39">
        <v>198.53333333333333</v>
      </c>
      <c r="H40" s="39">
        <v>194.96666666666667</v>
      </c>
      <c r="I40" s="39">
        <v>193.03333333333333</v>
      </c>
      <c r="J40" s="39">
        <v>204.03333333333333</v>
      </c>
      <c r="K40" s="39">
        <v>205.96666666666667</v>
      </c>
      <c r="L40" s="39">
        <v>209.53333333333333</v>
      </c>
      <c r="M40" s="31">
        <v>202.4</v>
      </c>
      <c r="N40" s="31">
        <v>196.9</v>
      </c>
      <c r="O40" s="307">
        <v>106657200</v>
      </c>
      <c r="P40" s="308">
        <v>3.7382645803698433E-2</v>
      </c>
    </row>
    <row r="41" spans="1:16" ht="12.75" customHeight="1">
      <c r="A41" s="31">
        <v>31</v>
      </c>
      <c r="B41" s="32" t="s">
        <v>59</v>
      </c>
      <c r="C41" s="33" t="s">
        <v>75</v>
      </c>
      <c r="D41" s="34">
        <v>45134</v>
      </c>
      <c r="E41" s="38">
        <v>1679.45</v>
      </c>
      <c r="F41" s="38">
        <v>1679.25</v>
      </c>
      <c r="G41" s="39">
        <v>1669.1</v>
      </c>
      <c r="H41" s="39">
        <v>1658.75</v>
      </c>
      <c r="I41" s="39">
        <v>1648.6</v>
      </c>
      <c r="J41" s="39">
        <v>1689.6</v>
      </c>
      <c r="K41" s="39">
        <v>1699.75</v>
      </c>
      <c r="L41" s="39">
        <v>1710.1</v>
      </c>
      <c r="M41" s="31">
        <v>1689.4</v>
      </c>
      <c r="N41" s="31">
        <v>1668.9</v>
      </c>
      <c r="O41" s="307">
        <v>1731375</v>
      </c>
      <c r="P41" s="308">
        <v>-1.3039760581445061E-2</v>
      </c>
    </row>
    <row r="42" spans="1:16" ht="12.75" customHeight="1">
      <c r="A42" s="31">
        <v>32</v>
      </c>
      <c r="B42" s="32" t="s">
        <v>41</v>
      </c>
      <c r="C42" s="33" t="s">
        <v>76</v>
      </c>
      <c r="D42" s="34">
        <v>45134</v>
      </c>
      <c r="E42" s="38">
        <v>127.4</v>
      </c>
      <c r="F42" s="38">
        <v>127.45</v>
      </c>
      <c r="G42" s="39">
        <v>126.55000000000001</v>
      </c>
      <c r="H42" s="39">
        <v>125.7</v>
      </c>
      <c r="I42" s="39">
        <v>124.80000000000001</v>
      </c>
      <c r="J42" s="39">
        <v>128.30000000000001</v>
      </c>
      <c r="K42" s="39">
        <v>129.20000000000002</v>
      </c>
      <c r="L42" s="39">
        <v>130.05000000000001</v>
      </c>
      <c r="M42" s="31">
        <v>128.35</v>
      </c>
      <c r="N42" s="31">
        <v>126.6</v>
      </c>
      <c r="O42" s="307">
        <v>82655700</v>
      </c>
      <c r="P42" s="308">
        <v>-1.1587485515643106E-2</v>
      </c>
    </row>
    <row r="43" spans="1:16" ht="12.75" customHeight="1">
      <c r="A43" s="31">
        <v>33</v>
      </c>
      <c r="B43" s="32" t="s">
        <v>59</v>
      </c>
      <c r="C43" s="33" t="s">
        <v>77</v>
      </c>
      <c r="D43" s="34">
        <v>45134</v>
      </c>
      <c r="E43" s="38">
        <v>675.95</v>
      </c>
      <c r="F43" s="38">
        <v>677.85</v>
      </c>
      <c r="G43" s="39">
        <v>670.7</v>
      </c>
      <c r="H43" s="39">
        <v>665.45</v>
      </c>
      <c r="I43" s="39">
        <v>658.30000000000007</v>
      </c>
      <c r="J43" s="39">
        <v>683.1</v>
      </c>
      <c r="K43" s="39">
        <v>690.24999999999989</v>
      </c>
      <c r="L43" s="39">
        <v>695.5</v>
      </c>
      <c r="M43" s="31">
        <v>685</v>
      </c>
      <c r="N43" s="31">
        <v>672.6</v>
      </c>
      <c r="O43" s="307">
        <v>7401900</v>
      </c>
      <c r="P43" s="308">
        <v>-2.224199288256228E-3</v>
      </c>
    </row>
    <row r="44" spans="1:16" ht="12.75" customHeight="1">
      <c r="A44" s="31">
        <v>34</v>
      </c>
      <c r="B44" s="32" t="s">
        <v>56</v>
      </c>
      <c r="C44" s="33" t="s">
        <v>78</v>
      </c>
      <c r="D44" s="34">
        <v>45134</v>
      </c>
      <c r="E44" s="38">
        <v>868.95</v>
      </c>
      <c r="F44" s="38">
        <v>869.15</v>
      </c>
      <c r="G44" s="39">
        <v>865.3</v>
      </c>
      <c r="H44" s="39">
        <v>861.65</v>
      </c>
      <c r="I44" s="39">
        <v>857.8</v>
      </c>
      <c r="J44" s="39">
        <v>872.8</v>
      </c>
      <c r="K44" s="39">
        <v>876.65000000000009</v>
      </c>
      <c r="L44" s="39">
        <v>880.3</v>
      </c>
      <c r="M44" s="31">
        <v>873</v>
      </c>
      <c r="N44" s="31">
        <v>865.5</v>
      </c>
      <c r="O44" s="307">
        <v>7798000</v>
      </c>
      <c r="P44" s="308">
        <v>-2.0720833856586712E-2</v>
      </c>
    </row>
    <row r="45" spans="1:16" ht="12.75" customHeight="1">
      <c r="A45" s="31">
        <v>35</v>
      </c>
      <c r="B45" s="32" t="s">
        <v>79</v>
      </c>
      <c r="C45" s="33" t="s">
        <v>80</v>
      </c>
      <c r="D45" s="34">
        <v>45134</v>
      </c>
      <c r="E45" s="38">
        <v>881.05</v>
      </c>
      <c r="F45" s="38">
        <v>884.4</v>
      </c>
      <c r="G45" s="39">
        <v>876</v>
      </c>
      <c r="H45" s="39">
        <v>870.95</v>
      </c>
      <c r="I45" s="39">
        <v>862.55000000000007</v>
      </c>
      <c r="J45" s="39">
        <v>889.44999999999993</v>
      </c>
      <c r="K45" s="39">
        <v>897.8499999999998</v>
      </c>
      <c r="L45" s="39">
        <v>902.89999999999986</v>
      </c>
      <c r="M45" s="31">
        <v>892.8</v>
      </c>
      <c r="N45" s="31">
        <v>879.35</v>
      </c>
      <c r="O45" s="307">
        <v>39471550</v>
      </c>
      <c r="P45" s="308">
        <v>-1.1059021517009257E-3</v>
      </c>
    </row>
    <row r="46" spans="1:16" ht="12.75" customHeight="1">
      <c r="A46" s="31">
        <v>36</v>
      </c>
      <c r="B46" s="32" t="s">
        <v>41</v>
      </c>
      <c r="C46" s="33" t="s">
        <v>81</v>
      </c>
      <c r="D46" s="34">
        <v>45134</v>
      </c>
      <c r="E46" s="38">
        <v>93.4</v>
      </c>
      <c r="F46" s="38">
        <v>93.266666666666652</v>
      </c>
      <c r="G46" s="39">
        <v>92.483333333333306</v>
      </c>
      <c r="H46" s="39">
        <v>91.566666666666649</v>
      </c>
      <c r="I46" s="39">
        <v>90.783333333333303</v>
      </c>
      <c r="J46" s="39">
        <v>94.183333333333309</v>
      </c>
      <c r="K46" s="39">
        <v>94.966666666666669</v>
      </c>
      <c r="L46" s="39">
        <v>95.883333333333312</v>
      </c>
      <c r="M46" s="31">
        <v>94.05</v>
      </c>
      <c r="N46" s="31">
        <v>92.35</v>
      </c>
      <c r="O46" s="307">
        <v>102606000</v>
      </c>
      <c r="P46" s="308">
        <v>-4.4022696145568384E-2</v>
      </c>
    </row>
    <row r="47" spans="1:16" ht="12.75" customHeight="1">
      <c r="A47" s="31">
        <v>37</v>
      </c>
      <c r="B47" s="32" t="s">
        <v>43</v>
      </c>
      <c r="C47" s="33" t="s">
        <v>82</v>
      </c>
      <c r="D47" s="34">
        <v>45134</v>
      </c>
      <c r="E47" s="38">
        <v>265.7</v>
      </c>
      <c r="F47" s="38">
        <v>265.58333333333331</v>
      </c>
      <c r="G47" s="39">
        <v>262.96666666666664</v>
      </c>
      <c r="H47" s="39">
        <v>260.23333333333335</v>
      </c>
      <c r="I47" s="39">
        <v>257.61666666666667</v>
      </c>
      <c r="J47" s="39">
        <v>268.31666666666661</v>
      </c>
      <c r="K47" s="39">
        <v>270.93333333333328</v>
      </c>
      <c r="L47" s="39">
        <v>273.66666666666657</v>
      </c>
      <c r="M47" s="31">
        <v>268.2</v>
      </c>
      <c r="N47" s="31">
        <v>262.85000000000002</v>
      </c>
      <c r="O47" s="307">
        <v>33977500</v>
      </c>
      <c r="P47" s="308">
        <v>-9.2579093162268554E-3</v>
      </c>
    </row>
    <row r="48" spans="1:16" ht="12.75" customHeight="1">
      <c r="A48" s="31">
        <v>38</v>
      </c>
      <c r="B48" s="32" t="s">
        <v>56</v>
      </c>
      <c r="C48" s="33" t="s">
        <v>83</v>
      </c>
      <c r="D48" s="34">
        <v>45134</v>
      </c>
      <c r="E48" s="38">
        <v>19035.7</v>
      </c>
      <c r="F48" s="38">
        <v>19005.816666666669</v>
      </c>
      <c r="G48" s="39">
        <v>18936.733333333337</v>
      </c>
      <c r="H48" s="39">
        <v>18837.766666666666</v>
      </c>
      <c r="I48" s="39">
        <v>18768.683333333334</v>
      </c>
      <c r="J48" s="39">
        <v>19104.78333333334</v>
      </c>
      <c r="K48" s="39">
        <v>19173.866666666676</v>
      </c>
      <c r="L48" s="39">
        <v>19272.833333333343</v>
      </c>
      <c r="M48" s="31">
        <v>19074.900000000001</v>
      </c>
      <c r="N48" s="31">
        <v>18906.849999999999</v>
      </c>
      <c r="O48" s="307">
        <v>246850</v>
      </c>
      <c r="P48" s="308">
        <v>6.5846286701208984E-2</v>
      </c>
    </row>
    <row r="49" spans="1:16" ht="12.75" customHeight="1">
      <c r="A49" s="31">
        <v>39</v>
      </c>
      <c r="B49" s="32" t="s">
        <v>84</v>
      </c>
      <c r="C49" s="33" t="s">
        <v>85</v>
      </c>
      <c r="D49" s="34">
        <v>45134</v>
      </c>
      <c r="E49" s="38">
        <v>383.15</v>
      </c>
      <c r="F49" s="38">
        <v>382.7</v>
      </c>
      <c r="G49" s="39">
        <v>380.54999999999995</v>
      </c>
      <c r="H49" s="39">
        <v>377.95</v>
      </c>
      <c r="I49" s="39">
        <v>375.79999999999995</v>
      </c>
      <c r="J49" s="39">
        <v>385.29999999999995</v>
      </c>
      <c r="K49" s="39">
        <v>387.44999999999993</v>
      </c>
      <c r="L49" s="39">
        <v>390.04999999999995</v>
      </c>
      <c r="M49" s="31">
        <v>384.85</v>
      </c>
      <c r="N49" s="31">
        <v>380.1</v>
      </c>
      <c r="O49" s="307">
        <v>23391000</v>
      </c>
      <c r="P49" s="308">
        <v>1.041909649327424E-2</v>
      </c>
    </row>
    <row r="50" spans="1:16" ht="12.75" customHeight="1">
      <c r="A50" s="31">
        <v>40</v>
      </c>
      <c r="B50" s="32" t="s">
        <v>59</v>
      </c>
      <c r="C50" s="33" t="s">
        <v>86</v>
      </c>
      <c r="D50" s="34">
        <v>45134</v>
      </c>
      <c r="E50" s="38">
        <v>5148.6499999999996</v>
      </c>
      <c r="F50" s="38">
        <v>5159.5999999999995</v>
      </c>
      <c r="G50" s="39">
        <v>5114.0499999999993</v>
      </c>
      <c r="H50" s="39">
        <v>5079.45</v>
      </c>
      <c r="I50" s="39">
        <v>5033.8999999999996</v>
      </c>
      <c r="J50" s="39">
        <v>5194.1999999999989</v>
      </c>
      <c r="K50" s="39">
        <v>5239.75</v>
      </c>
      <c r="L50" s="39">
        <v>5274.3499999999985</v>
      </c>
      <c r="M50" s="31">
        <v>5205.1499999999996</v>
      </c>
      <c r="N50" s="31">
        <v>5125</v>
      </c>
      <c r="O50" s="307">
        <v>1466400</v>
      </c>
      <c r="P50" s="308">
        <v>-2.2660623833644363E-2</v>
      </c>
    </row>
    <row r="51" spans="1:16" ht="12.75" customHeight="1">
      <c r="A51" s="31">
        <v>41</v>
      </c>
      <c r="B51" s="32" t="s">
        <v>87</v>
      </c>
      <c r="C51" s="33" t="s">
        <v>88</v>
      </c>
      <c r="D51" s="34">
        <v>45134</v>
      </c>
      <c r="E51" s="38">
        <v>384.85</v>
      </c>
      <c r="F51" s="38">
        <v>385.5333333333333</v>
      </c>
      <c r="G51" s="39">
        <v>377.06666666666661</v>
      </c>
      <c r="H51" s="39">
        <v>369.2833333333333</v>
      </c>
      <c r="I51" s="39">
        <v>360.81666666666661</v>
      </c>
      <c r="J51" s="39">
        <v>393.31666666666661</v>
      </c>
      <c r="K51" s="39">
        <v>401.7833333333333</v>
      </c>
      <c r="L51" s="39">
        <v>409.56666666666661</v>
      </c>
      <c r="M51" s="31">
        <v>394</v>
      </c>
      <c r="N51" s="31">
        <v>377.75</v>
      </c>
      <c r="O51" s="307">
        <v>8180000</v>
      </c>
      <c r="P51" s="308">
        <v>1.0625154435384235E-2</v>
      </c>
    </row>
    <row r="52" spans="1:16" ht="12.75" customHeight="1">
      <c r="A52" s="31">
        <v>42</v>
      </c>
      <c r="B52" s="32" t="s">
        <v>63</v>
      </c>
      <c r="C52" s="33" t="s">
        <v>89</v>
      </c>
      <c r="D52" s="34">
        <v>45134</v>
      </c>
      <c r="E52" s="38">
        <v>335.05</v>
      </c>
      <c r="F52" s="38">
        <v>332.33333333333337</v>
      </c>
      <c r="G52" s="39">
        <v>328.56666666666672</v>
      </c>
      <c r="H52" s="39">
        <v>322.08333333333337</v>
      </c>
      <c r="I52" s="39">
        <v>318.31666666666672</v>
      </c>
      <c r="J52" s="39">
        <v>338.81666666666672</v>
      </c>
      <c r="K52" s="39">
        <v>342.58333333333337</v>
      </c>
      <c r="L52" s="39">
        <v>349.06666666666672</v>
      </c>
      <c r="M52" s="31">
        <v>336.1</v>
      </c>
      <c r="N52" s="31">
        <v>325.85000000000002</v>
      </c>
      <c r="O52" s="307">
        <v>55757700</v>
      </c>
      <c r="P52" s="308">
        <v>2.7004177441814204E-2</v>
      </c>
    </row>
    <row r="53" spans="1:16" ht="12.75" customHeight="1">
      <c r="A53" s="31">
        <v>43</v>
      </c>
      <c r="B53" s="32" t="s">
        <v>68</v>
      </c>
      <c r="C53" s="33" t="s">
        <v>90</v>
      </c>
      <c r="D53" s="34">
        <v>45134</v>
      </c>
      <c r="E53" s="38">
        <v>812.6</v>
      </c>
      <c r="F53" s="38">
        <v>810.61666666666679</v>
      </c>
      <c r="G53" s="39">
        <v>805.78333333333353</v>
      </c>
      <c r="H53" s="39">
        <v>798.9666666666667</v>
      </c>
      <c r="I53" s="39">
        <v>794.13333333333344</v>
      </c>
      <c r="J53" s="39">
        <v>817.43333333333362</v>
      </c>
      <c r="K53" s="39">
        <v>822.26666666666688</v>
      </c>
      <c r="L53" s="39">
        <v>829.08333333333371</v>
      </c>
      <c r="M53" s="31">
        <v>815.45</v>
      </c>
      <c r="N53" s="31">
        <v>803.8</v>
      </c>
      <c r="O53" s="307">
        <v>2374125</v>
      </c>
      <c r="P53" s="308">
        <v>2.4701523260601071E-3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45134</v>
      </c>
      <c r="E54" s="38">
        <v>268.64999999999998</v>
      </c>
      <c r="F54" s="38">
        <v>268.46666666666664</v>
      </c>
      <c r="G54" s="39">
        <v>265.7833333333333</v>
      </c>
      <c r="H54" s="39">
        <v>262.91666666666669</v>
      </c>
      <c r="I54" s="39">
        <v>260.23333333333335</v>
      </c>
      <c r="J54" s="39">
        <v>271.33333333333326</v>
      </c>
      <c r="K54" s="39">
        <v>274.01666666666654</v>
      </c>
      <c r="L54" s="39">
        <v>276.88333333333321</v>
      </c>
      <c r="M54" s="31">
        <v>271.14999999999998</v>
      </c>
      <c r="N54" s="31">
        <v>265.60000000000002</v>
      </c>
      <c r="O54" s="307">
        <v>12038400</v>
      </c>
      <c r="P54" s="308">
        <v>2.6405313461849992E-2</v>
      </c>
    </row>
    <row r="55" spans="1:16" ht="12.75" customHeight="1">
      <c r="A55" s="31">
        <v>45</v>
      </c>
      <c r="B55" s="32" t="s">
        <v>68</v>
      </c>
      <c r="C55" s="33" t="s">
        <v>92</v>
      </c>
      <c r="D55" s="34">
        <v>45134</v>
      </c>
      <c r="E55" s="38">
        <v>1168.1500000000001</v>
      </c>
      <c r="F55" s="38">
        <v>1168.4166666666667</v>
      </c>
      <c r="G55" s="39">
        <v>1162.7333333333336</v>
      </c>
      <c r="H55" s="39">
        <v>1157.3166666666668</v>
      </c>
      <c r="I55" s="39">
        <v>1151.6333333333337</v>
      </c>
      <c r="J55" s="39">
        <v>1173.8333333333335</v>
      </c>
      <c r="K55" s="39">
        <v>1179.5166666666664</v>
      </c>
      <c r="L55" s="39">
        <v>1184.9333333333334</v>
      </c>
      <c r="M55" s="31">
        <v>1174.0999999999999</v>
      </c>
      <c r="N55" s="31">
        <v>1163</v>
      </c>
      <c r="O55" s="307">
        <v>12191250</v>
      </c>
      <c r="P55" s="308">
        <v>-9.1435537945748248E-3</v>
      </c>
    </row>
    <row r="56" spans="1:16" ht="12.75" customHeight="1">
      <c r="A56" s="31">
        <v>46</v>
      </c>
      <c r="B56" s="32" t="s">
        <v>43</v>
      </c>
      <c r="C56" s="33" t="s">
        <v>93</v>
      </c>
      <c r="D56" s="34">
        <v>45134</v>
      </c>
      <c r="E56" s="38">
        <v>1024.8499999999999</v>
      </c>
      <c r="F56" s="38">
        <v>1025.8166666666666</v>
      </c>
      <c r="G56" s="39">
        <v>1019.4833333333331</v>
      </c>
      <c r="H56" s="39">
        <v>1014.1166666666666</v>
      </c>
      <c r="I56" s="39">
        <v>1007.7833333333331</v>
      </c>
      <c r="J56" s="39">
        <v>1031.1833333333332</v>
      </c>
      <c r="K56" s="39">
        <v>1037.5166666666667</v>
      </c>
      <c r="L56" s="39">
        <v>1042.8833333333332</v>
      </c>
      <c r="M56" s="31">
        <v>1032.1500000000001</v>
      </c>
      <c r="N56" s="31">
        <v>1020.45</v>
      </c>
      <c r="O56" s="307">
        <v>11638250</v>
      </c>
      <c r="P56" s="308">
        <v>1.1182555213866368E-3</v>
      </c>
    </row>
    <row r="57" spans="1:16" ht="12.75" customHeight="1">
      <c r="A57" s="31">
        <v>47</v>
      </c>
      <c r="B57" s="32" t="s">
        <v>45</v>
      </c>
      <c r="C57" s="33" t="s">
        <v>94</v>
      </c>
      <c r="D57" s="34">
        <v>45134</v>
      </c>
      <c r="E57" s="38">
        <v>230.8</v>
      </c>
      <c r="F57" s="38">
        <v>231.43333333333331</v>
      </c>
      <c r="G57" s="39">
        <v>229.81666666666661</v>
      </c>
      <c r="H57" s="39">
        <v>228.83333333333329</v>
      </c>
      <c r="I57" s="39">
        <v>227.21666666666658</v>
      </c>
      <c r="J57" s="39">
        <v>232.41666666666663</v>
      </c>
      <c r="K57" s="39">
        <v>234.03333333333336</v>
      </c>
      <c r="L57" s="39">
        <v>235.01666666666665</v>
      </c>
      <c r="M57" s="31">
        <v>233.05</v>
      </c>
      <c r="N57" s="31">
        <v>230.45</v>
      </c>
      <c r="O57" s="307">
        <v>56851200</v>
      </c>
      <c r="P57" s="308">
        <v>1.2037383177570093E-2</v>
      </c>
    </row>
    <row r="58" spans="1:16" ht="12.75" customHeight="1">
      <c r="A58" s="31">
        <v>48</v>
      </c>
      <c r="B58" s="32" t="s">
        <v>87</v>
      </c>
      <c r="C58" s="33" t="s">
        <v>95</v>
      </c>
      <c r="D58" s="34">
        <v>45134</v>
      </c>
      <c r="E58" s="38">
        <v>4947.3999999999996</v>
      </c>
      <c r="F58" s="38">
        <v>4975.8833333333323</v>
      </c>
      <c r="G58" s="39">
        <v>4892.3166666666648</v>
      </c>
      <c r="H58" s="39">
        <v>4837.2333333333327</v>
      </c>
      <c r="I58" s="39">
        <v>4753.6666666666652</v>
      </c>
      <c r="J58" s="39">
        <v>5030.9666666666644</v>
      </c>
      <c r="K58" s="39">
        <v>5114.5333333333319</v>
      </c>
      <c r="L58" s="39">
        <v>5169.6166666666641</v>
      </c>
      <c r="M58" s="31">
        <v>5059.45</v>
      </c>
      <c r="N58" s="31">
        <v>4920.8</v>
      </c>
      <c r="O58" s="307">
        <v>562500</v>
      </c>
      <c r="P58" s="308">
        <v>-0.13614374568071874</v>
      </c>
    </row>
    <row r="59" spans="1:16" ht="12.75" customHeight="1">
      <c r="A59" s="31">
        <v>49</v>
      </c>
      <c r="B59" s="32" t="s">
        <v>59</v>
      </c>
      <c r="C59" s="33" t="s">
        <v>96</v>
      </c>
      <c r="D59" s="34">
        <v>45134</v>
      </c>
      <c r="E59" s="38">
        <v>1844.25</v>
      </c>
      <c r="F59" s="38">
        <v>1844.8166666666666</v>
      </c>
      <c r="G59" s="39">
        <v>1830.6333333333332</v>
      </c>
      <c r="H59" s="39">
        <v>1817.0166666666667</v>
      </c>
      <c r="I59" s="39">
        <v>1802.8333333333333</v>
      </c>
      <c r="J59" s="39">
        <v>1858.4333333333332</v>
      </c>
      <c r="K59" s="39">
        <v>1872.6166666666666</v>
      </c>
      <c r="L59" s="39">
        <v>1886.2333333333331</v>
      </c>
      <c r="M59" s="31">
        <v>1859</v>
      </c>
      <c r="N59" s="31">
        <v>1831.2</v>
      </c>
      <c r="O59" s="307">
        <v>4229400</v>
      </c>
      <c r="P59" s="308">
        <v>2.0349573587773367E-2</v>
      </c>
    </row>
    <row r="60" spans="1:16" ht="12.75" customHeight="1">
      <c r="A60" s="31">
        <v>50</v>
      </c>
      <c r="B60" s="32" t="s">
        <v>45</v>
      </c>
      <c r="C60" s="33" t="s">
        <v>97</v>
      </c>
      <c r="D60" s="34">
        <v>45134</v>
      </c>
      <c r="E60" s="38">
        <v>685.6</v>
      </c>
      <c r="F60" s="38">
        <v>681.06666666666661</v>
      </c>
      <c r="G60" s="39">
        <v>668.13333333333321</v>
      </c>
      <c r="H60" s="39">
        <v>650.66666666666663</v>
      </c>
      <c r="I60" s="39">
        <v>637.73333333333323</v>
      </c>
      <c r="J60" s="39">
        <v>698.53333333333319</v>
      </c>
      <c r="K60" s="39">
        <v>711.46666666666658</v>
      </c>
      <c r="L60" s="39">
        <v>728.93333333333317</v>
      </c>
      <c r="M60" s="31">
        <v>694</v>
      </c>
      <c r="N60" s="31">
        <v>663.6</v>
      </c>
      <c r="O60" s="307">
        <v>4467000</v>
      </c>
      <c r="P60" s="308">
        <v>-0.11491975430949079</v>
      </c>
    </row>
    <row r="61" spans="1:16" ht="12.75" customHeight="1">
      <c r="A61" s="31">
        <v>51</v>
      </c>
      <c r="B61" s="32" t="s">
        <v>45</v>
      </c>
      <c r="C61" s="33" t="s">
        <v>98</v>
      </c>
      <c r="D61" s="34">
        <v>45134</v>
      </c>
      <c r="E61" s="38">
        <v>965</v>
      </c>
      <c r="F61" s="38">
        <v>963.38333333333321</v>
      </c>
      <c r="G61" s="39">
        <v>949.9166666666664</v>
      </c>
      <c r="H61" s="39">
        <v>934.83333333333314</v>
      </c>
      <c r="I61" s="39">
        <v>921.36666666666633</v>
      </c>
      <c r="J61" s="39">
        <v>978.46666666666647</v>
      </c>
      <c r="K61" s="39">
        <v>991.93333333333317</v>
      </c>
      <c r="L61" s="39">
        <v>1007.0166666666665</v>
      </c>
      <c r="M61" s="31">
        <v>976.85</v>
      </c>
      <c r="N61" s="31">
        <v>948.3</v>
      </c>
      <c r="O61" s="307">
        <v>2067800</v>
      </c>
      <c r="P61" s="308">
        <v>-1.4676450967311541E-2</v>
      </c>
    </row>
    <row r="62" spans="1:16" ht="12.75" customHeight="1">
      <c r="A62" s="31">
        <v>52</v>
      </c>
      <c r="B62" s="32" t="s">
        <v>41</v>
      </c>
      <c r="C62" s="33" t="s">
        <v>99</v>
      </c>
      <c r="D62" s="34">
        <v>45134</v>
      </c>
      <c r="E62" s="38">
        <v>293.7</v>
      </c>
      <c r="F62" s="38">
        <v>293.40000000000003</v>
      </c>
      <c r="G62" s="39">
        <v>291.80000000000007</v>
      </c>
      <c r="H62" s="39">
        <v>289.90000000000003</v>
      </c>
      <c r="I62" s="39">
        <v>288.30000000000007</v>
      </c>
      <c r="J62" s="39">
        <v>295.30000000000007</v>
      </c>
      <c r="K62" s="39">
        <v>296.90000000000009</v>
      </c>
      <c r="L62" s="39">
        <v>298.80000000000007</v>
      </c>
      <c r="M62" s="31">
        <v>295</v>
      </c>
      <c r="N62" s="31">
        <v>291.5</v>
      </c>
      <c r="O62" s="307">
        <v>15294600</v>
      </c>
      <c r="P62" s="308">
        <v>-2.6995305164319249E-3</v>
      </c>
    </row>
    <row r="63" spans="1:16" ht="12.75" customHeight="1">
      <c r="A63" s="31">
        <v>53</v>
      </c>
      <c r="B63" s="32" t="s">
        <v>63</v>
      </c>
      <c r="C63" s="33" t="s">
        <v>100</v>
      </c>
      <c r="D63" s="34">
        <v>45134</v>
      </c>
      <c r="E63" s="38">
        <v>131.6</v>
      </c>
      <c r="F63" s="38">
        <v>130.51666666666665</v>
      </c>
      <c r="G63" s="39">
        <v>128.93333333333331</v>
      </c>
      <c r="H63" s="39">
        <v>126.26666666666665</v>
      </c>
      <c r="I63" s="39">
        <v>124.68333333333331</v>
      </c>
      <c r="J63" s="39">
        <v>133.18333333333331</v>
      </c>
      <c r="K63" s="39">
        <v>134.76666666666668</v>
      </c>
      <c r="L63" s="39">
        <v>137.43333333333331</v>
      </c>
      <c r="M63" s="31">
        <v>132.1</v>
      </c>
      <c r="N63" s="31">
        <v>127.85</v>
      </c>
      <c r="O63" s="307">
        <v>34870000</v>
      </c>
      <c r="P63" s="308">
        <v>-7.4010816965556503E-3</v>
      </c>
    </row>
    <row r="64" spans="1:16" ht="12.75" customHeight="1">
      <c r="A64" s="31">
        <v>54</v>
      </c>
      <c r="B64" s="32" t="s">
        <v>41</v>
      </c>
      <c r="C64" s="33" t="s">
        <v>101</v>
      </c>
      <c r="D64" s="34">
        <v>45134</v>
      </c>
      <c r="E64" s="38">
        <v>1894.15</v>
      </c>
      <c r="F64" s="38">
        <v>1902.2333333333336</v>
      </c>
      <c r="G64" s="39">
        <v>1883.5166666666671</v>
      </c>
      <c r="H64" s="39">
        <v>1872.8833333333334</v>
      </c>
      <c r="I64" s="39">
        <v>1854.166666666667</v>
      </c>
      <c r="J64" s="39">
        <v>1912.8666666666672</v>
      </c>
      <c r="K64" s="39">
        <v>1931.5833333333335</v>
      </c>
      <c r="L64" s="39">
        <v>1942.2166666666674</v>
      </c>
      <c r="M64" s="31">
        <v>1920.95</v>
      </c>
      <c r="N64" s="31">
        <v>1891.6</v>
      </c>
      <c r="O64" s="307">
        <v>2966400</v>
      </c>
      <c r="P64" s="308">
        <v>0.03</v>
      </c>
    </row>
    <row r="65" spans="1:16" ht="12.75" customHeight="1">
      <c r="A65" s="31">
        <v>55</v>
      </c>
      <c r="B65" s="32" t="s">
        <v>59</v>
      </c>
      <c r="C65" s="33" t="s">
        <v>102</v>
      </c>
      <c r="D65" s="34">
        <v>45134</v>
      </c>
      <c r="E65" s="38">
        <v>581.85</v>
      </c>
      <c r="F65" s="38">
        <v>585.1</v>
      </c>
      <c r="G65" s="39">
        <v>577</v>
      </c>
      <c r="H65" s="39">
        <v>572.15</v>
      </c>
      <c r="I65" s="39">
        <v>564.04999999999995</v>
      </c>
      <c r="J65" s="39">
        <v>589.95000000000005</v>
      </c>
      <c r="K65" s="39">
        <v>598.05000000000018</v>
      </c>
      <c r="L65" s="39">
        <v>602.90000000000009</v>
      </c>
      <c r="M65" s="31">
        <v>593.20000000000005</v>
      </c>
      <c r="N65" s="31">
        <v>580.25</v>
      </c>
      <c r="O65" s="307">
        <v>14517500</v>
      </c>
      <c r="P65" s="308">
        <v>1.2289723699119673E-2</v>
      </c>
    </row>
    <row r="66" spans="1:16" ht="12.75" customHeight="1">
      <c r="A66" s="31">
        <v>56</v>
      </c>
      <c r="B66" s="32" t="s">
        <v>49</v>
      </c>
      <c r="C66" s="33" t="s">
        <v>103</v>
      </c>
      <c r="D66" s="34">
        <v>45134</v>
      </c>
      <c r="E66" s="38">
        <v>2066.1</v>
      </c>
      <c r="F66" s="38">
        <v>2068.7000000000003</v>
      </c>
      <c r="G66" s="39">
        <v>2052.4000000000005</v>
      </c>
      <c r="H66" s="39">
        <v>2038.7000000000003</v>
      </c>
      <c r="I66" s="39">
        <v>2022.4000000000005</v>
      </c>
      <c r="J66" s="39">
        <v>2082.4000000000005</v>
      </c>
      <c r="K66" s="39">
        <v>2098.7000000000007</v>
      </c>
      <c r="L66" s="39">
        <v>2112.4000000000005</v>
      </c>
      <c r="M66" s="31">
        <v>2085</v>
      </c>
      <c r="N66" s="31">
        <v>2055</v>
      </c>
      <c r="O66" s="307">
        <v>1953000</v>
      </c>
      <c r="P66" s="308">
        <v>2.9791721592407065E-2</v>
      </c>
    </row>
    <row r="67" spans="1:16" ht="12.75" customHeight="1">
      <c r="A67" s="31">
        <v>57</v>
      </c>
      <c r="B67" s="32" t="s">
        <v>39</v>
      </c>
      <c r="C67" s="33" t="s">
        <v>104</v>
      </c>
      <c r="D67" s="34">
        <v>45134</v>
      </c>
      <c r="E67" s="38">
        <v>1986.5</v>
      </c>
      <c r="F67" s="38">
        <v>1975.7666666666667</v>
      </c>
      <c r="G67" s="39">
        <v>1950.7333333333333</v>
      </c>
      <c r="H67" s="39">
        <v>1914.9666666666667</v>
      </c>
      <c r="I67" s="39">
        <v>1889.9333333333334</v>
      </c>
      <c r="J67" s="39">
        <v>2011.5333333333333</v>
      </c>
      <c r="K67" s="39">
        <v>2036.5666666666666</v>
      </c>
      <c r="L67" s="39">
        <v>2072.333333333333</v>
      </c>
      <c r="M67" s="31">
        <v>2000.8</v>
      </c>
      <c r="N67" s="31">
        <v>1940</v>
      </c>
      <c r="O67" s="307">
        <v>3104100</v>
      </c>
      <c r="P67" s="308">
        <v>-2.5614464638854882E-2</v>
      </c>
    </row>
    <row r="68" spans="1:16" ht="12.75" customHeight="1">
      <c r="A68" s="31">
        <v>58</v>
      </c>
      <c r="B68" s="32" t="s">
        <v>45</v>
      </c>
      <c r="C68" s="33" t="s">
        <v>105</v>
      </c>
      <c r="D68" s="34">
        <v>45134</v>
      </c>
      <c r="E68" s="38">
        <v>183.1</v>
      </c>
      <c r="F68" s="38">
        <v>184.16666666666666</v>
      </c>
      <c r="G68" s="39">
        <v>181.63333333333333</v>
      </c>
      <c r="H68" s="39">
        <v>180.16666666666666</v>
      </c>
      <c r="I68" s="39">
        <v>177.63333333333333</v>
      </c>
      <c r="J68" s="39">
        <v>185.63333333333333</v>
      </c>
      <c r="K68" s="39">
        <v>188.16666666666669</v>
      </c>
      <c r="L68" s="39">
        <v>189.63333333333333</v>
      </c>
      <c r="M68" s="31">
        <v>186.7</v>
      </c>
      <c r="N68" s="31">
        <v>182.7</v>
      </c>
      <c r="O68" s="307">
        <v>20484800</v>
      </c>
      <c r="P68" s="308">
        <v>-2.0222311503950718E-2</v>
      </c>
    </row>
    <row r="69" spans="1:16" ht="12.75" customHeight="1">
      <c r="A69" s="31">
        <v>59</v>
      </c>
      <c r="B69" s="32" t="s">
        <v>43</v>
      </c>
      <c r="C69" s="33" t="s">
        <v>106</v>
      </c>
      <c r="D69" s="34">
        <v>45134</v>
      </c>
      <c r="E69" s="38">
        <v>3669.2</v>
      </c>
      <c r="F69" s="38">
        <v>3678.1333333333332</v>
      </c>
      <c r="G69" s="39">
        <v>3646.4166666666665</v>
      </c>
      <c r="H69" s="39">
        <v>3623.6333333333332</v>
      </c>
      <c r="I69" s="39">
        <v>3591.9166666666665</v>
      </c>
      <c r="J69" s="39">
        <v>3700.9166666666665</v>
      </c>
      <c r="K69" s="39">
        <v>3732.6333333333337</v>
      </c>
      <c r="L69" s="39">
        <v>3755.4166666666665</v>
      </c>
      <c r="M69" s="31">
        <v>3709.85</v>
      </c>
      <c r="N69" s="31">
        <v>3655.35</v>
      </c>
      <c r="O69" s="307">
        <v>2978400</v>
      </c>
      <c r="P69" s="308">
        <v>-1.7807677087455481E-2</v>
      </c>
    </row>
    <row r="70" spans="1:16" ht="12.75" customHeight="1">
      <c r="A70" s="31">
        <v>60</v>
      </c>
      <c r="B70" s="32" t="s">
        <v>45</v>
      </c>
      <c r="C70" s="33" t="s">
        <v>107</v>
      </c>
      <c r="D70" s="34">
        <v>45134</v>
      </c>
      <c r="E70" s="38">
        <v>4350.45</v>
      </c>
      <c r="F70" s="38">
        <v>4371.7</v>
      </c>
      <c r="G70" s="39">
        <v>4318.7999999999993</v>
      </c>
      <c r="H70" s="39">
        <v>4287.1499999999996</v>
      </c>
      <c r="I70" s="39">
        <v>4234.2499999999991</v>
      </c>
      <c r="J70" s="39">
        <v>4403.3499999999995</v>
      </c>
      <c r="K70" s="39">
        <v>4456.2499999999991</v>
      </c>
      <c r="L70" s="39">
        <v>4487.8999999999996</v>
      </c>
      <c r="M70" s="31">
        <v>4424.6000000000004</v>
      </c>
      <c r="N70" s="31">
        <v>4340.05</v>
      </c>
      <c r="O70" s="307">
        <v>944400</v>
      </c>
      <c r="P70" s="308">
        <v>3.689064558629776E-2</v>
      </c>
    </row>
    <row r="71" spans="1:16" ht="12.75" customHeight="1">
      <c r="A71" s="31">
        <v>61</v>
      </c>
      <c r="B71" s="32" t="s">
        <v>108</v>
      </c>
      <c r="C71" s="33" t="s">
        <v>109</v>
      </c>
      <c r="D71" s="34">
        <v>45134</v>
      </c>
      <c r="E71" s="38">
        <v>499.75</v>
      </c>
      <c r="F71" s="38">
        <v>498.31666666666666</v>
      </c>
      <c r="G71" s="39">
        <v>495.93333333333334</v>
      </c>
      <c r="H71" s="39">
        <v>492.11666666666667</v>
      </c>
      <c r="I71" s="39">
        <v>489.73333333333335</v>
      </c>
      <c r="J71" s="39">
        <v>502.13333333333333</v>
      </c>
      <c r="K71" s="39">
        <v>504.51666666666665</v>
      </c>
      <c r="L71" s="39">
        <v>508.33333333333331</v>
      </c>
      <c r="M71" s="31">
        <v>500.7</v>
      </c>
      <c r="N71" s="31">
        <v>494.5</v>
      </c>
      <c r="O71" s="307">
        <v>32415900</v>
      </c>
      <c r="P71" s="308">
        <v>3.5643362696674986E-4</v>
      </c>
    </row>
    <row r="72" spans="1:16" ht="12.75" customHeight="1">
      <c r="A72" s="31">
        <v>62</v>
      </c>
      <c r="B72" s="32" t="s">
        <v>43</v>
      </c>
      <c r="C72" s="33" t="s">
        <v>110</v>
      </c>
      <c r="D72" s="34">
        <v>45134</v>
      </c>
      <c r="E72" s="38">
        <v>5233.3</v>
      </c>
      <c r="F72" s="38">
        <v>5190.6499999999996</v>
      </c>
      <c r="G72" s="39">
        <v>5133.2999999999993</v>
      </c>
      <c r="H72" s="39">
        <v>5033.2999999999993</v>
      </c>
      <c r="I72" s="39">
        <v>4975.9499999999989</v>
      </c>
      <c r="J72" s="39">
        <v>5290.65</v>
      </c>
      <c r="K72" s="39">
        <v>5348</v>
      </c>
      <c r="L72" s="39">
        <v>5448</v>
      </c>
      <c r="M72" s="31">
        <v>5248</v>
      </c>
      <c r="N72" s="31">
        <v>5090.6499999999996</v>
      </c>
      <c r="O72" s="307">
        <v>2743625</v>
      </c>
      <c r="P72" s="308">
        <v>1.0450234785010589E-2</v>
      </c>
    </row>
    <row r="73" spans="1:16" ht="12.75" customHeight="1">
      <c r="A73" s="31">
        <v>63</v>
      </c>
      <c r="B73" s="32" t="s">
        <v>56</v>
      </c>
      <c r="C73" s="41" t="s">
        <v>111</v>
      </c>
      <c r="D73" s="34">
        <v>45134</v>
      </c>
      <c r="E73" s="38">
        <v>3348.55</v>
      </c>
      <c r="F73" s="38">
        <v>3349.7666666666664</v>
      </c>
      <c r="G73" s="39">
        <v>3326.6833333333329</v>
      </c>
      <c r="H73" s="39">
        <v>3304.8166666666666</v>
      </c>
      <c r="I73" s="39">
        <v>3281.7333333333331</v>
      </c>
      <c r="J73" s="39">
        <v>3371.6333333333328</v>
      </c>
      <c r="K73" s="39">
        <v>3394.7166666666667</v>
      </c>
      <c r="L73" s="39">
        <v>3416.5833333333326</v>
      </c>
      <c r="M73" s="31">
        <v>3372.85</v>
      </c>
      <c r="N73" s="31">
        <v>3327.9</v>
      </c>
      <c r="O73" s="307">
        <v>5148150</v>
      </c>
      <c r="P73" s="308">
        <v>-2.7246875206666226E-2</v>
      </c>
    </row>
    <row r="74" spans="1:16" ht="12.75" customHeight="1">
      <c r="A74" s="31">
        <v>64</v>
      </c>
      <c r="B74" s="32" t="s">
        <v>56</v>
      </c>
      <c r="C74" s="33" t="s">
        <v>112</v>
      </c>
      <c r="D74" s="34">
        <v>45134</v>
      </c>
      <c r="E74" s="38">
        <v>2366.4499999999998</v>
      </c>
      <c r="F74" s="38">
        <v>2371.2833333333333</v>
      </c>
      <c r="G74" s="39">
        <v>2347.6166666666668</v>
      </c>
      <c r="H74" s="39">
        <v>2328.7833333333333</v>
      </c>
      <c r="I74" s="39">
        <v>2305.1166666666668</v>
      </c>
      <c r="J74" s="39">
        <v>2390.1166666666668</v>
      </c>
      <c r="K74" s="39">
        <v>2413.7833333333338</v>
      </c>
      <c r="L74" s="39">
        <v>2432.6166666666668</v>
      </c>
      <c r="M74" s="31">
        <v>2394.9499999999998</v>
      </c>
      <c r="N74" s="31">
        <v>2352.4499999999998</v>
      </c>
      <c r="O74" s="307">
        <v>1855150</v>
      </c>
      <c r="P74" s="308">
        <v>-4.1489059391872689E-2</v>
      </c>
    </row>
    <row r="75" spans="1:16" ht="12.75" customHeight="1">
      <c r="A75" s="31">
        <v>65</v>
      </c>
      <c r="B75" s="32" t="s">
        <v>56</v>
      </c>
      <c r="C75" s="33" t="s">
        <v>113</v>
      </c>
      <c r="D75" s="34">
        <v>45134</v>
      </c>
      <c r="E75" s="38">
        <v>249.5</v>
      </c>
      <c r="F75" s="38">
        <v>251.51666666666665</v>
      </c>
      <c r="G75" s="39">
        <v>247.0333333333333</v>
      </c>
      <c r="H75" s="39">
        <v>244.56666666666666</v>
      </c>
      <c r="I75" s="39">
        <v>240.08333333333331</v>
      </c>
      <c r="J75" s="39">
        <v>253.98333333333329</v>
      </c>
      <c r="K75" s="39">
        <v>258.46666666666664</v>
      </c>
      <c r="L75" s="39">
        <v>260.93333333333328</v>
      </c>
      <c r="M75" s="31">
        <v>256</v>
      </c>
      <c r="N75" s="31">
        <v>249.05</v>
      </c>
      <c r="O75" s="307">
        <v>21254400</v>
      </c>
      <c r="P75" s="308">
        <v>9.0582806357887534E-3</v>
      </c>
    </row>
    <row r="76" spans="1:16" ht="12.75" customHeight="1">
      <c r="A76" s="31">
        <v>66</v>
      </c>
      <c r="B76" s="32" t="s">
        <v>63</v>
      </c>
      <c r="C76" s="33" t="s">
        <v>114</v>
      </c>
      <c r="D76" s="34">
        <v>45134</v>
      </c>
      <c r="E76" s="38">
        <v>132.9</v>
      </c>
      <c r="F76" s="38">
        <v>132.16666666666666</v>
      </c>
      <c r="G76" s="39">
        <v>130.38333333333333</v>
      </c>
      <c r="H76" s="39">
        <v>127.86666666666667</v>
      </c>
      <c r="I76" s="39">
        <v>126.08333333333334</v>
      </c>
      <c r="J76" s="39">
        <v>134.68333333333331</v>
      </c>
      <c r="K76" s="39">
        <v>136.46666666666667</v>
      </c>
      <c r="L76" s="39">
        <v>138.98333333333329</v>
      </c>
      <c r="M76" s="31">
        <v>133.94999999999999</v>
      </c>
      <c r="N76" s="31">
        <v>129.65</v>
      </c>
      <c r="O76" s="307">
        <v>161690000</v>
      </c>
      <c r="P76" s="308">
        <v>-6.5435777702681948E-3</v>
      </c>
    </row>
    <row r="77" spans="1:16" ht="12.75" customHeight="1">
      <c r="A77" s="31">
        <v>67</v>
      </c>
      <c r="B77" s="32" t="s">
        <v>84</v>
      </c>
      <c r="C77" s="33" t="s">
        <v>115</v>
      </c>
      <c r="D77" s="34">
        <v>45134</v>
      </c>
      <c r="E77" s="38">
        <v>109.05</v>
      </c>
      <c r="F77" s="38">
        <v>109.5</v>
      </c>
      <c r="G77" s="39">
        <v>108.4</v>
      </c>
      <c r="H77" s="39">
        <v>107.75</v>
      </c>
      <c r="I77" s="39">
        <v>106.65</v>
      </c>
      <c r="J77" s="39">
        <v>110.15</v>
      </c>
      <c r="K77" s="39">
        <v>111.25</v>
      </c>
      <c r="L77" s="39">
        <v>111.9</v>
      </c>
      <c r="M77" s="31">
        <v>110.6</v>
      </c>
      <c r="N77" s="31">
        <v>108.85</v>
      </c>
      <c r="O77" s="307">
        <v>100073550</v>
      </c>
      <c r="P77" s="308">
        <v>2.588875340024388E-2</v>
      </c>
    </row>
    <row r="78" spans="1:16" ht="12.75" customHeight="1">
      <c r="A78" s="31">
        <v>68</v>
      </c>
      <c r="B78" s="32" t="s">
        <v>43</v>
      </c>
      <c r="C78" s="33" t="s">
        <v>116</v>
      </c>
      <c r="D78" s="34">
        <v>45134</v>
      </c>
      <c r="E78" s="38">
        <v>703.3</v>
      </c>
      <c r="F78" s="38">
        <v>703.31666666666661</v>
      </c>
      <c r="G78" s="39">
        <v>696.83333333333326</v>
      </c>
      <c r="H78" s="39">
        <v>690.36666666666667</v>
      </c>
      <c r="I78" s="39">
        <v>683.88333333333333</v>
      </c>
      <c r="J78" s="39">
        <v>709.78333333333319</v>
      </c>
      <c r="K78" s="39">
        <v>716.26666666666654</v>
      </c>
      <c r="L78" s="39">
        <v>722.73333333333312</v>
      </c>
      <c r="M78" s="31">
        <v>709.8</v>
      </c>
      <c r="N78" s="31">
        <v>696.85</v>
      </c>
      <c r="O78" s="307">
        <v>7177500</v>
      </c>
      <c r="P78" s="308">
        <v>-2.0771513353115726E-2</v>
      </c>
    </row>
    <row r="79" spans="1:16" ht="12.75" customHeight="1">
      <c r="A79" s="31">
        <v>69</v>
      </c>
      <c r="B79" s="32" t="s">
        <v>117</v>
      </c>
      <c r="C79" s="33" t="s">
        <v>118</v>
      </c>
      <c r="D79" s="34">
        <v>45134</v>
      </c>
      <c r="E79" s="38">
        <v>45.25</v>
      </c>
      <c r="F79" s="38">
        <v>45.233333333333327</v>
      </c>
      <c r="G79" s="39">
        <v>45.016666666666652</v>
      </c>
      <c r="H79" s="39">
        <v>44.783333333333324</v>
      </c>
      <c r="I79" s="39">
        <v>44.566666666666649</v>
      </c>
      <c r="J79" s="39">
        <v>45.466666666666654</v>
      </c>
      <c r="K79" s="39">
        <v>45.683333333333337</v>
      </c>
      <c r="L79" s="39">
        <v>45.916666666666657</v>
      </c>
      <c r="M79" s="31">
        <v>45.45</v>
      </c>
      <c r="N79" s="31">
        <v>45</v>
      </c>
      <c r="O79" s="307">
        <v>126630000</v>
      </c>
      <c r="P79" s="308">
        <v>-8.8762648677436537E-4</v>
      </c>
    </row>
    <row r="80" spans="1:16" ht="12.75" customHeight="1">
      <c r="A80" s="31">
        <v>70</v>
      </c>
      <c r="B80" s="32" t="s">
        <v>45</v>
      </c>
      <c r="C80" s="33" t="s">
        <v>119</v>
      </c>
      <c r="D80" s="34">
        <v>45134</v>
      </c>
      <c r="E80" s="38">
        <v>605.79999999999995</v>
      </c>
      <c r="F80" s="38">
        <v>605.66666666666663</v>
      </c>
      <c r="G80" s="39">
        <v>597.58333333333326</v>
      </c>
      <c r="H80" s="39">
        <v>589.36666666666667</v>
      </c>
      <c r="I80" s="39">
        <v>581.2833333333333</v>
      </c>
      <c r="J80" s="39">
        <v>613.88333333333321</v>
      </c>
      <c r="K80" s="39">
        <v>621.96666666666647</v>
      </c>
      <c r="L80" s="39">
        <v>630.18333333333317</v>
      </c>
      <c r="M80" s="31">
        <v>613.75</v>
      </c>
      <c r="N80" s="31">
        <v>597.45000000000005</v>
      </c>
      <c r="O80" s="307">
        <v>7632300</v>
      </c>
      <c r="P80" s="308">
        <v>-2.6368159203980099E-2</v>
      </c>
    </row>
    <row r="81" spans="1:16" ht="12.75" customHeight="1">
      <c r="A81" s="31">
        <v>71</v>
      </c>
      <c r="B81" s="32" t="s">
        <v>59</v>
      </c>
      <c r="C81" s="33" t="s">
        <v>120</v>
      </c>
      <c r="D81" s="34">
        <v>45134</v>
      </c>
      <c r="E81" s="38">
        <v>1065.0999999999999</v>
      </c>
      <c r="F81" s="38">
        <v>1067.6000000000001</v>
      </c>
      <c r="G81" s="39">
        <v>1060.5000000000002</v>
      </c>
      <c r="H81" s="39">
        <v>1055.9000000000001</v>
      </c>
      <c r="I81" s="39">
        <v>1048.8000000000002</v>
      </c>
      <c r="J81" s="39">
        <v>1072.2000000000003</v>
      </c>
      <c r="K81" s="39">
        <v>1079.3000000000002</v>
      </c>
      <c r="L81" s="39">
        <v>1083.9000000000003</v>
      </c>
      <c r="M81" s="31">
        <v>1074.7</v>
      </c>
      <c r="N81" s="31">
        <v>1063</v>
      </c>
      <c r="O81" s="307">
        <v>5858000</v>
      </c>
      <c r="P81" s="308">
        <v>2.5380710659898477E-2</v>
      </c>
    </row>
    <row r="82" spans="1:16" ht="12.75" customHeight="1">
      <c r="A82" s="31">
        <v>72</v>
      </c>
      <c r="B82" s="32" t="s">
        <v>108</v>
      </c>
      <c r="C82" s="42" t="s">
        <v>121</v>
      </c>
      <c r="D82" s="34">
        <v>45134</v>
      </c>
      <c r="E82" s="38">
        <v>1626.8</v>
      </c>
      <c r="F82" s="38">
        <v>1635.0166666666664</v>
      </c>
      <c r="G82" s="39">
        <v>1603.6333333333328</v>
      </c>
      <c r="H82" s="39">
        <v>1580.4666666666662</v>
      </c>
      <c r="I82" s="39">
        <v>1549.0833333333326</v>
      </c>
      <c r="J82" s="39">
        <v>1658.1833333333329</v>
      </c>
      <c r="K82" s="39">
        <v>1689.5666666666666</v>
      </c>
      <c r="L82" s="39">
        <v>1712.7333333333331</v>
      </c>
      <c r="M82" s="31">
        <v>1666.4</v>
      </c>
      <c r="N82" s="31">
        <v>1611.85</v>
      </c>
      <c r="O82" s="307">
        <v>2749300</v>
      </c>
      <c r="P82" s="308">
        <v>-2.1801588642893357E-2</v>
      </c>
    </row>
    <row r="83" spans="1:16" ht="12.75" customHeight="1">
      <c r="A83" s="31">
        <v>73</v>
      </c>
      <c r="B83" s="32" t="s">
        <v>43</v>
      </c>
      <c r="C83" s="33" t="s">
        <v>122</v>
      </c>
      <c r="D83" s="34">
        <v>45134</v>
      </c>
      <c r="E83" s="38">
        <v>312</v>
      </c>
      <c r="F83" s="38">
        <v>312.51666666666665</v>
      </c>
      <c r="G83" s="39">
        <v>310.0333333333333</v>
      </c>
      <c r="H83" s="39">
        <v>308.06666666666666</v>
      </c>
      <c r="I83" s="39">
        <v>305.58333333333331</v>
      </c>
      <c r="J83" s="39">
        <v>314.48333333333329</v>
      </c>
      <c r="K83" s="39">
        <v>316.96666666666664</v>
      </c>
      <c r="L83" s="39">
        <v>318.93333333333328</v>
      </c>
      <c r="M83" s="31">
        <v>315</v>
      </c>
      <c r="N83" s="31">
        <v>310.55</v>
      </c>
      <c r="O83" s="307">
        <v>10464000</v>
      </c>
      <c r="P83" s="308">
        <v>-3.8080731150038081E-3</v>
      </c>
    </row>
    <row r="84" spans="1:16" ht="12.75" customHeight="1">
      <c r="A84" s="31">
        <v>74</v>
      </c>
      <c r="B84" s="32" t="s">
        <v>49</v>
      </c>
      <c r="C84" s="33" t="s">
        <v>123</v>
      </c>
      <c r="D84" s="34">
        <v>45134</v>
      </c>
      <c r="E84" s="38">
        <v>1797.75</v>
      </c>
      <c r="F84" s="38">
        <v>1784.8333333333333</v>
      </c>
      <c r="G84" s="39">
        <v>1768.1666666666665</v>
      </c>
      <c r="H84" s="39">
        <v>1738.5833333333333</v>
      </c>
      <c r="I84" s="39">
        <v>1721.9166666666665</v>
      </c>
      <c r="J84" s="39">
        <v>1814.4166666666665</v>
      </c>
      <c r="K84" s="39">
        <v>1831.083333333333</v>
      </c>
      <c r="L84" s="39">
        <v>1860.6666666666665</v>
      </c>
      <c r="M84" s="31">
        <v>1801.5</v>
      </c>
      <c r="N84" s="31">
        <v>1755.25</v>
      </c>
      <c r="O84" s="307">
        <v>13268650</v>
      </c>
      <c r="P84" s="308">
        <v>2.5891512725403062E-2</v>
      </c>
    </row>
    <row r="85" spans="1:16" ht="12.75" customHeight="1">
      <c r="A85" s="31">
        <v>75</v>
      </c>
      <c r="B85" s="32" t="s">
        <v>84</v>
      </c>
      <c r="C85" s="33" t="s">
        <v>124</v>
      </c>
      <c r="D85" s="34">
        <v>45134</v>
      </c>
      <c r="E85" s="38">
        <v>463.2</v>
      </c>
      <c r="F85" s="38">
        <v>464.59999999999997</v>
      </c>
      <c r="G85" s="39">
        <v>460.34999999999991</v>
      </c>
      <c r="H85" s="39">
        <v>457.49999999999994</v>
      </c>
      <c r="I85" s="39">
        <v>453.24999999999989</v>
      </c>
      <c r="J85" s="39">
        <v>467.44999999999993</v>
      </c>
      <c r="K85" s="39">
        <v>471.70000000000005</v>
      </c>
      <c r="L85" s="39">
        <v>474.54999999999995</v>
      </c>
      <c r="M85" s="31">
        <v>468.85</v>
      </c>
      <c r="N85" s="31">
        <v>461.75</v>
      </c>
      <c r="O85" s="307">
        <v>9943750</v>
      </c>
      <c r="P85" s="308">
        <v>7.8644067796610165E-2</v>
      </c>
    </row>
    <row r="86" spans="1:16" ht="12.75" customHeight="1">
      <c r="A86" s="31">
        <v>76</v>
      </c>
      <c r="B86" s="32" t="s">
        <v>45</v>
      </c>
      <c r="C86" s="33" t="s">
        <v>125</v>
      </c>
      <c r="D86" s="34">
        <v>45134</v>
      </c>
      <c r="E86" s="38">
        <v>3829.85</v>
      </c>
      <c r="F86" s="38">
        <v>3856.8166666666671</v>
      </c>
      <c r="G86" s="39">
        <v>3789.2833333333342</v>
      </c>
      <c r="H86" s="39">
        <v>3748.7166666666672</v>
      </c>
      <c r="I86" s="39">
        <v>3681.1833333333343</v>
      </c>
      <c r="J86" s="39">
        <v>3897.3833333333341</v>
      </c>
      <c r="K86" s="39">
        <v>3964.916666666667</v>
      </c>
      <c r="L86" s="39">
        <v>4005.483333333334</v>
      </c>
      <c r="M86" s="31">
        <v>3924.35</v>
      </c>
      <c r="N86" s="31">
        <v>3816.25</v>
      </c>
      <c r="O86" s="307">
        <v>4629300</v>
      </c>
      <c r="P86" s="308">
        <v>6.840684068406841E-2</v>
      </c>
    </row>
    <row r="87" spans="1:16" ht="12.75" customHeight="1">
      <c r="A87" s="31">
        <v>77</v>
      </c>
      <c r="B87" s="32" t="s">
        <v>41</v>
      </c>
      <c r="C87" s="33" t="s">
        <v>126</v>
      </c>
      <c r="D87" s="34">
        <v>45134</v>
      </c>
      <c r="E87" s="38">
        <v>1299.7</v>
      </c>
      <c r="F87" s="38">
        <v>1293.9833333333333</v>
      </c>
      <c r="G87" s="39">
        <v>1281.9666666666667</v>
      </c>
      <c r="H87" s="39">
        <v>1264.2333333333333</v>
      </c>
      <c r="I87" s="39">
        <v>1252.2166666666667</v>
      </c>
      <c r="J87" s="39">
        <v>1311.7166666666667</v>
      </c>
      <c r="K87" s="39">
        <v>1323.7333333333336</v>
      </c>
      <c r="L87" s="39">
        <v>1341.4666666666667</v>
      </c>
      <c r="M87" s="31">
        <v>1306</v>
      </c>
      <c r="N87" s="31">
        <v>1276.25</v>
      </c>
      <c r="O87" s="307">
        <v>6893000</v>
      </c>
      <c r="P87" s="308">
        <v>-1.2676358948650003E-2</v>
      </c>
    </row>
    <row r="88" spans="1:16" ht="12.75" customHeight="1">
      <c r="A88" s="31">
        <v>78</v>
      </c>
      <c r="B88" s="32" t="s">
        <v>87</v>
      </c>
      <c r="C88" s="33" t="s">
        <v>127</v>
      </c>
      <c r="D88" s="34">
        <v>45134</v>
      </c>
      <c r="E88" s="38">
        <v>1145.0999999999999</v>
      </c>
      <c r="F88" s="38">
        <v>1149.3500000000001</v>
      </c>
      <c r="G88" s="39">
        <v>1132.8000000000002</v>
      </c>
      <c r="H88" s="39">
        <v>1120.5</v>
      </c>
      <c r="I88" s="39">
        <v>1103.95</v>
      </c>
      <c r="J88" s="39">
        <v>1161.6500000000003</v>
      </c>
      <c r="K88" s="39">
        <v>1178.2</v>
      </c>
      <c r="L88" s="39">
        <v>1190.5000000000005</v>
      </c>
      <c r="M88" s="31">
        <v>1165.9000000000001</v>
      </c>
      <c r="N88" s="31">
        <v>1137.05</v>
      </c>
      <c r="O88" s="307">
        <v>12655300</v>
      </c>
      <c r="P88" s="308">
        <v>-2.8115256424040426E-2</v>
      </c>
    </row>
    <row r="89" spans="1:16" ht="12.75" customHeight="1">
      <c r="A89" s="31">
        <v>79</v>
      </c>
      <c r="B89" s="32" t="s">
        <v>68</v>
      </c>
      <c r="C89" s="33" t="s">
        <v>128</v>
      </c>
      <c r="D89" s="34">
        <v>45134</v>
      </c>
      <c r="E89" s="38">
        <v>2374.5500000000002</v>
      </c>
      <c r="F89" s="38">
        <v>2372.5499999999997</v>
      </c>
      <c r="G89" s="39">
        <v>2350.2499999999995</v>
      </c>
      <c r="H89" s="39">
        <v>2325.9499999999998</v>
      </c>
      <c r="I89" s="39">
        <v>2303.6499999999996</v>
      </c>
      <c r="J89" s="39">
        <v>2396.8499999999995</v>
      </c>
      <c r="K89" s="39">
        <v>2419.1499999999996</v>
      </c>
      <c r="L89" s="39">
        <v>2443.4499999999994</v>
      </c>
      <c r="M89" s="31">
        <v>2394.85</v>
      </c>
      <c r="N89" s="31">
        <v>2348.25</v>
      </c>
      <c r="O89" s="307">
        <v>2567400</v>
      </c>
      <c r="P89" s="308">
        <v>2.3929169657812874E-2</v>
      </c>
    </row>
    <row r="90" spans="1:16" ht="12.75" customHeight="1">
      <c r="A90" s="31">
        <v>80</v>
      </c>
      <c r="B90" s="32" t="s">
        <v>63</v>
      </c>
      <c r="C90" s="33" t="s">
        <v>129</v>
      </c>
      <c r="D90" s="34">
        <v>45134</v>
      </c>
      <c r="E90" s="38">
        <v>1681.1</v>
      </c>
      <c r="F90" s="38">
        <v>1666.8333333333333</v>
      </c>
      <c r="G90" s="39">
        <v>1650.6166666666666</v>
      </c>
      <c r="H90" s="39">
        <v>1620.1333333333332</v>
      </c>
      <c r="I90" s="39">
        <v>1603.9166666666665</v>
      </c>
      <c r="J90" s="39">
        <v>1697.3166666666666</v>
      </c>
      <c r="K90" s="39">
        <v>1713.5333333333333</v>
      </c>
      <c r="L90" s="39">
        <v>1744.0166666666667</v>
      </c>
      <c r="M90" s="31">
        <v>1683.05</v>
      </c>
      <c r="N90" s="31">
        <v>1636.35</v>
      </c>
      <c r="O90" s="307">
        <v>120025950</v>
      </c>
      <c r="P90" s="308">
        <v>-3.3474026405417495E-2</v>
      </c>
    </row>
    <row r="91" spans="1:16" ht="12.75" customHeight="1">
      <c r="A91" s="31">
        <v>81</v>
      </c>
      <c r="B91" s="32" t="s">
        <v>68</v>
      </c>
      <c r="C91" s="33" t="s">
        <v>130</v>
      </c>
      <c r="D91" s="34">
        <v>45134</v>
      </c>
      <c r="E91" s="38">
        <v>669.75</v>
      </c>
      <c r="F91" s="38">
        <v>670.15</v>
      </c>
      <c r="G91" s="39">
        <v>664.3</v>
      </c>
      <c r="H91" s="39">
        <v>658.85</v>
      </c>
      <c r="I91" s="39">
        <v>653</v>
      </c>
      <c r="J91" s="39">
        <v>675.59999999999991</v>
      </c>
      <c r="K91" s="39">
        <v>681.45</v>
      </c>
      <c r="L91" s="39">
        <v>686.89999999999986</v>
      </c>
      <c r="M91" s="31">
        <v>676</v>
      </c>
      <c r="N91" s="31">
        <v>664.7</v>
      </c>
      <c r="O91" s="307">
        <v>22799700</v>
      </c>
      <c r="P91" s="308">
        <v>-1.3490725126475548E-3</v>
      </c>
    </row>
    <row r="92" spans="1:16" ht="12.75" customHeight="1">
      <c r="A92" s="31">
        <v>82</v>
      </c>
      <c r="B92" s="32" t="s">
        <v>56</v>
      </c>
      <c r="C92" s="33" t="s">
        <v>131</v>
      </c>
      <c r="D92" s="34">
        <v>45134</v>
      </c>
      <c r="E92" s="38">
        <v>3054.55</v>
      </c>
      <c r="F92" s="38">
        <v>3068.9</v>
      </c>
      <c r="G92" s="39">
        <v>3017.8500000000004</v>
      </c>
      <c r="H92" s="39">
        <v>2981.15</v>
      </c>
      <c r="I92" s="39">
        <v>2930.1000000000004</v>
      </c>
      <c r="J92" s="39">
        <v>3105.6000000000004</v>
      </c>
      <c r="K92" s="39">
        <v>3156.6500000000005</v>
      </c>
      <c r="L92" s="39">
        <v>3193.3500000000004</v>
      </c>
      <c r="M92" s="31">
        <v>3119.95</v>
      </c>
      <c r="N92" s="31">
        <v>3032.2</v>
      </c>
      <c r="O92" s="307">
        <v>3948900</v>
      </c>
      <c r="P92" s="308">
        <v>3.6211918444461935E-2</v>
      </c>
    </row>
    <row r="93" spans="1:16" ht="12.75" customHeight="1">
      <c r="A93" s="31">
        <v>83</v>
      </c>
      <c r="B93" s="32" t="s">
        <v>132</v>
      </c>
      <c r="C93" s="33" t="s">
        <v>133</v>
      </c>
      <c r="D93" s="34">
        <v>45134</v>
      </c>
      <c r="E93" s="38">
        <v>447.45</v>
      </c>
      <c r="F93" s="38">
        <v>448.55</v>
      </c>
      <c r="G93" s="39">
        <v>442.75</v>
      </c>
      <c r="H93" s="39">
        <v>438.05</v>
      </c>
      <c r="I93" s="39">
        <v>432.25</v>
      </c>
      <c r="J93" s="39">
        <v>453.25</v>
      </c>
      <c r="K93" s="39">
        <v>459.05000000000007</v>
      </c>
      <c r="L93" s="39">
        <v>463.75</v>
      </c>
      <c r="M93" s="31">
        <v>454.35</v>
      </c>
      <c r="N93" s="31">
        <v>443.85</v>
      </c>
      <c r="O93" s="307">
        <v>32247600</v>
      </c>
      <c r="P93" s="308">
        <v>-2.261637034836848E-2</v>
      </c>
    </row>
    <row r="94" spans="1:16" ht="12.75" customHeight="1">
      <c r="A94" s="31">
        <v>84</v>
      </c>
      <c r="B94" s="32" t="s">
        <v>132</v>
      </c>
      <c r="C94" s="33" t="s">
        <v>134</v>
      </c>
      <c r="D94" s="34">
        <v>45134</v>
      </c>
      <c r="E94" s="38">
        <v>122.75</v>
      </c>
      <c r="F94" s="38">
        <v>122.45</v>
      </c>
      <c r="G94" s="39">
        <v>121.4</v>
      </c>
      <c r="H94" s="39">
        <v>120.05</v>
      </c>
      <c r="I94" s="39">
        <v>119</v>
      </c>
      <c r="J94" s="39">
        <v>123.80000000000001</v>
      </c>
      <c r="K94" s="39">
        <v>124.85</v>
      </c>
      <c r="L94" s="39">
        <v>126.20000000000002</v>
      </c>
      <c r="M94" s="31">
        <v>123.5</v>
      </c>
      <c r="N94" s="31">
        <v>121.1</v>
      </c>
      <c r="O94" s="307">
        <v>25312800</v>
      </c>
      <c r="P94" s="308">
        <v>-9.2532775983279497E-2</v>
      </c>
    </row>
    <row r="95" spans="1:16" ht="12.75" customHeight="1">
      <c r="A95" s="31">
        <v>85</v>
      </c>
      <c r="B95" s="32" t="s">
        <v>84</v>
      </c>
      <c r="C95" s="33" t="s">
        <v>135</v>
      </c>
      <c r="D95" s="34">
        <v>45134</v>
      </c>
      <c r="E95" s="38">
        <v>295</v>
      </c>
      <c r="F95" s="38">
        <v>293.5</v>
      </c>
      <c r="G95" s="39">
        <v>291</v>
      </c>
      <c r="H95" s="39">
        <v>287</v>
      </c>
      <c r="I95" s="39">
        <v>284.5</v>
      </c>
      <c r="J95" s="39">
        <v>297.5</v>
      </c>
      <c r="K95" s="39">
        <v>300</v>
      </c>
      <c r="L95" s="39">
        <v>304</v>
      </c>
      <c r="M95" s="31">
        <v>296</v>
      </c>
      <c r="N95" s="31">
        <v>289.5</v>
      </c>
      <c r="O95" s="307">
        <v>35248500</v>
      </c>
      <c r="P95" s="308">
        <v>1.5953307392996108E-2</v>
      </c>
    </row>
    <row r="96" spans="1:16" ht="12.75" customHeight="1">
      <c r="A96" s="31">
        <v>86</v>
      </c>
      <c r="B96" s="32" t="s">
        <v>59</v>
      </c>
      <c r="C96" s="33" t="s">
        <v>136</v>
      </c>
      <c r="D96" s="34">
        <v>45134</v>
      </c>
      <c r="E96" s="38">
        <v>2687.1</v>
      </c>
      <c r="F96" s="38">
        <v>2689.6166666666668</v>
      </c>
      <c r="G96" s="39">
        <v>2674.7333333333336</v>
      </c>
      <c r="H96" s="39">
        <v>2662.3666666666668</v>
      </c>
      <c r="I96" s="39">
        <v>2647.4833333333336</v>
      </c>
      <c r="J96" s="39">
        <v>2701.9833333333336</v>
      </c>
      <c r="K96" s="39">
        <v>2716.8666666666668</v>
      </c>
      <c r="L96" s="39">
        <v>2729.2333333333336</v>
      </c>
      <c r="M96" s="31">
        <v>2704.5</v>
      </c>
      <c r="N96" s="31">
        <v>2677.25</v>
      </c>
      <c r="O96" s="307">
        <v>10271700</v>
      </c>
      <c r="P96" s="308">
        <v>-2.0111927247289264E-3</v>
      </c>
    </row>
    <row r="97" spans="1:16" ht="12.75" customHeight="1">
      <c r="A97" s="31">
        <v>87</v>
      </c>
      <c r="B97" s="32" t="s">
        <v>68</v>
      </c>
      <c r="C97" s="33" t="s">
        <v>137</v>
      </c>
      <c r="D97" s="34">
        <v>45134</v>
      </c>
      <c r="E97" s="38">
        <v>124.2</v>
      </c>
      <c r="F97" s="38">
        <v>123.63333333333333</v>
      </c>
      <c r="G97" s="39">
        <v>122.56666666666665</v>
      </c>
      <c r="H97" s="39">
        <v>120.93333333333332</v>
      </c>
      <c r="I97" s="39">
        <v>119.86666666666665</v>
      </c>
      <c r="J97" s="39">
        <v>125.26666666666665</v>
      </c>
      <c r="K97" s="39">
        <v>126.33333333333331</v>
      </c>
      <c r="L97" s="39">
        <v>127.96666666666665</v>
      </c>
      <c r="M97" s="31">
        <v>124.7</v>
      </c>
      <c r="N97" s="31">
        <v>122</v>
      </c>
      <c r="O97" s="307">
        <v>61118400</v>
      </c>
      <c r="P97" s="308">
        <v>-6.0545741063282744E-3</v>
      </c>
    </row>
    <row r="98" spans="1:16" ht="12.75" customHeight="1">
      <c r="A98" s="31">
        <v>88</v>
      </c>
      <c r="B98" s="32" t="s">
        <v>63</v>
      </c>
      <c r="C98" s="33" t="s">
        <v>138</v>
      </c>
      <c r="D98" s="34">
        <v>45134</v>
      </c>
      <c r="E98" s="38">
        <v>971.65</v>
      </c>
      <c r="F98" s="38">
        <v>967.51666666666677</v>
      </c>
      <c r="G98" s="39">
        <v>960.43333333333351</v>
      </c>
      <c r="H98" s="39">
        <v>949.2166666666667</v>
      </c>
      <c r="I98" s="39">
        <v>942.13333333333344</v>
      </c>
      <c r="J98" s="39">
        <v>978.73333333333358</v>
      </c>
      <c r="K98" s="39">
        <v>985.81666666666683</v>
      </c>
      <c r="L98" s="39">
        <v>997.03333333333364</v>
      </c>
      <c r="M98" s="31">
        <v>974.6</v>
      </c>
      <c r="N98" s="31">
        <v>956.3</v>
      </c>
      <c r="O98" s="307">
        <v>82591600</v>
      </c>
      <c r="P98" s="308">
        <v>1.1661007648249134E-2</v>
      </c>
    </row>
    <row r="99" spans="1:16" ht="12.75" customHeight="1">
      <c r="A99" s="31">
        <v>89</v>
      </c>
      <c r="B99" s="32" t="s">
        <v>68</v>
      </c>
      <c r="C99" s="33" t="s">
        <v>139</v>
      </c>
      <c r="D99" s="34">
        <v>45134</v>
      </c>
      <c r="E99" s="38">
        <v>1369.25</v>
      </c>
      <c r="F99" s="38">
        <v>1372.5</v>
      </c>
      <c r="G99" s="39">
        <v>1355.15</v>
      </c>
      <c r="H99" s="39">
        <v>1341.0500000000002</v>
      </c>
      <c r="I99" s="39">
        <v>1323.7000000000003</v>
      </c>
      <c r="J99" s="39">
        <v>1386.6</v>
      </c>
      <c r="K99" s="39">
        <v>1403.9499999999998</v>
      </c>
      <c r="L99" s="39">
        <v>1418.0499999999997</v>
      </c>
      <c r="M99" s="31">
        <v>1389.85</v>
      </c>
      <c r="N99" s="31">
        <v>1358.4</v>
      </c>
      <c r="O99" s="307">
        <v>4157000</v>
      </c>
      <c r="P99" s="308">
        <v>-2.0268677822295546E-2</v>
      </c>
    </row>
    <row r="100" spans="1:16" ht="12.75" customHeight="1">
      <c r="A100" s="31">
        <v>90</v>
      </c>
      <c r="B100" s="32" t="s">
        <v>68</v>
      </c>
      <c r="C100" s="33" t="s">
        <v>140</v>
      </c>
      <c r="D100" s="34">
        <v>45134</v>
      </c>
      <c r="E100" s="38">
        <v>584.79999999999995</v>
      </c>
      <c r="F100" s="38">
        <v>583.81666666666661</v>
      </c>
      <c r="G100" s="39">
        <v>575.88333333333321</v>
      </c>
      <c r="H100" s="39">
        <v>566.96666666666658</v>
      </c>
      <c r="I100" s="39">
        <v>559.03333333333319</v>
      </c>
      <c r="J100" s="39">
        <v>592.73333333333323</v>
      </c>
      <c r="K100" s="39">
        <v>600.66666666666663</v>
      </c>
      <c r="L100" s="39">
        <v>609.58333333333326</v>
      </c>
      <c r="M100" s="31">
        <v>591.75</v>
      </c>
      <c r="N100" s="31">
        <v>574.9</v>
      </c>
      <c r="O100" s="307">
        <v>10645500</v>
      </c>
      <c r="P100" s="308">
        <v>-1.5809180418804605E-2</v>
      </c>
    </row>
    <row r="101" spans="1:16" ht="12.75" customHeight="1">
      <c r="A101" s="31">
        <v>91</v>
      </c>
      <c r="B101" s="32" t="s">
        <v>79</v>
      </c>
      <c r="C101" s="33" t="s">
        <v>141</v>
      </c>
      <c r="D101" s="34">
        <v>45134</v>
      </c>
      <c r="E101" s="38">
        <v>7.65</v>
      </c>
      <c r="F101" s="38">
        <v>7.6166666666666671</v>
      </c>
      <c r="G101" s="39">
        <v>7.4333333333333345</v>
      </c>
      <c r="H101" s="39">
        <v>7.2166666666666677</v>
      </c>
      <c r="I101" s="39">
        <v>7.033333333333335</v>
      </c>
      <c r="J101" s="39">
        <v>7.8333333333333339</v>
      </c>
      <c r="K101" s="39">
        <v>8.0166666666666675</v>
      </c>
      <c r="L101" s="39">
        <v>8.2333333333333343</v>
      </c>
      <c r="M101" s="31">
        <v>7.8</v>
      </c>
      <c r="N101" s="31">
        <v>7.4</v>
      </c>
      <c r="O101" s="307">
        <v>721040000</v>
      </c>
      <c r="P101" s="308">
        <v>4.1724456773000462E-2</v>
      </c>
    </row>
    <row r="102" spans="1:16" ht="12.75" customHeight="1">
      <c r="A102" s="31">
        <v>92</v>
      </c>
      <c r="B102" s="32" t="s">
        <v>68</v>
      </c>
      <c r="C102" s="33" t="s">
        <v>142</v>
      </c>
      <c r="D102" s="34">
        <v>45134</v>
      </c>
      <c r="E102" s="38">
        <v>112.6</v>
      </c>
      <c r="F102" s="38">
        <v>112.91666666666667</v>
      </c>
      <c r="G102" s="39">
        <v>111.43333333333334</v>
      </c>
      <c r="H102" s="39">
        <v>110.26666666666667</v>
      </c>
      <c r="I102" s="39">
        <v>108.78333333333333</v>
      </c>
      <c r="J102" s="39">
        <v>114.08333333333334</v>
      </c>
      <c r="K102" s="39">
        <v>115.56666666666666</v>
      </c>
      <c r="L102" s="39">
        <v>116.73333333333335</v>
      </c>
      <c r="M102" s="31">
        <v>114.4</v>
      </c>
      <c r="N102" s="31">
        <v>111.75</v>
      </c>
      <c r="O102" s="307">
        <v>153780000</v>
      </c>
      <c r="P102" s="308">
        <v>2.2541392379812487E-2</v>
      </c>
    </row>
    <row r="103" spans="1:16" ht="12.75" customHeight="1">
      <c r="A103" s="31">
        <v>93</v>
      </c>
      <c r="B103" s="32" t="s">
        <v>63</v>
      </c>
      <c r="C103" s="33" t="s">
        <v>143</v>
      </c>
      <c r="D103" s="34">
        <v>45134</v>
      </c>
      <c r="E103" s="38">
        <v>81.75</v>
      </c>
      <c r="F103" s="38">
        <v>81.900000000000006</v>
      </c>
      <c r="G103" s="39">
        <v>81.000000000000014</v>
      </c>
      <c r="H103" s="39">
        <v>80.250000000000014</v>
      </c>
      <c r="I103" s="39">
        <v>79.350000000000023</v>
      </c>
      <c r="J103" s="39">
        <v>82.65</v>
      </c>
      <c r="K103" s="39">
        <v>83.549999999999983</v>
      </c>
      <c r="L103" s="39">
        <v>84.3</v>
      </c>
      <c r="M103" s="31">
        <v>82.8</v>
      </c>
      <c r="N103" s="31">
        <v>81.150000000000006</v>
      </c>
      <c r="O103" s="307">
        <v>205785000</v>
      </c>
      <c r="P103" s="308">
        <v>2.1366885050625371E-2</v>
      </c>
    </row>
    <row r="104" spans="1:16" ht="12.75" customHeight="1">
      <c r="A104" s="31">
        <v>94</v>
      </c>
      <c r="B104" s="32" t="s">
        <v>45</v>
      </c>
      <c r="C104" s="33" t="s">
        <v>144</v>
      </c>
      <c r="D104" s="34">
        <v>45134</v>
      </c>
      <c r="E104" s="38">
        <v>124.95</v>
      </c>
      <c r="F104" s="38">
        <v>124.83333333333333</v>
      </c>
      <c r="G104" s="39">
        <v>124.31666666666666</v>
      </c>
      <c r="H104" s="39">
        <v>123.68333333333334</v>
      </c>
      <c r="I104" s="39">
        <v>123.16666666666667</v>
      </c>
      <c r="J104" s="39">
        <v>125.46666666666665</v>
      </c>
      <c r="K104" s="39">
        <v>125.98333333333333</v>
      </c>
      <c r="L104" s="39">
        <v>126.61666666666665</v>
      </c>
      <c r="M104" s="31">
        <v>125.35</v>
      </c>
      <c r="N104" s="31">
        <v>124.2</v>
      </c>
      <c r="O104" s="307">
        <v>56100000</v>
      </c>
      <c r="P104" s="308">
        <v>5.1736881005173688E-3</v>
      </c>
    </row>
    <row r="105" spans="1:16" ht="12.75" customHeight="1">
      <c r="A105" s="31">
        <v>95</v>
      </c>
      <c r="B105" s="32" t="s">
        <v>84</v>
      </c>
      <c r="C105" s="33" t="s">
        <v>145</v>
      </c>
      <c r="D105" s="34">
        <v>45134</v>
      </c>
      <c r="E105" s="38">
        <v>489.95</v>
      </c>
      <c r="F105" s="38">
        <v>490.48333333333329</v>
      </c>
      <c r="G105" s="39">
        <v>487.61666666666656</v>
      </c>
      <c r="H105" s="39">
        <v>485.28333333333325</v>
      </c>
      <c r="I105" s="39">
        <v>482.41666666666652</v>
      </c>
      <c r="J105" s="39">
        <v>492.81666666666661</v>
      </c>
      <c r="K105" s="39">
        <v>495.68333333333328</v>
      </c>
      <c r="L105" s="39">
        <v>498.01666666666665</v>
      </c>
      <c r="M105" s="31">
        <v>493.35</v>
      </c>
      <c r="N105" s="31">
        <v>488.15</v>
      </c>
      <c r="O105" s="307">
        <v>7947500</v>
      </c>
      <c r="P105" s="308">
        <v>1.0842952081147255E-2</v>
      </c>
    </row>
    <row r="106" spans="1:16" ht="12.75" customHeight="1">
      <c r="A106" s="31">
        <v>96</v>
      </c>
      <c r="B106" s="32" t="s">
        <v>117</v>
      </c>
      <c r="C106" s="33" t="s">
        <v>146</v>
      </c>
      <c r="D106" s="34">
        <v>45134</v>
      </c>
      <c r="E106" s="38">
        <v>391.55</v>
      </c>
      <c r="F106" s="38">
        <v>391.65000000000003</v>
      </c>
      <c r="G106" s="39">
        <v>388.90000000000009</v>
      </c>
      <c r="H106" s="39">
        <v>386.25000000000006</v>
      </c>
      <c r="I106" s="39">
        <v>383.50000000000011</v>
      </c>
      <c r="J106" s="39">
        <v>394.30000000000007</v>
      </c>
      <c r="K106" s="39">
        <v>397.04999999999995</v>
      </c>
      <c r="L106" s="39">
        <v>399.70000000000005</v>
      </c>
      <c r="M106" s="31">
        <v>394.4</v>
      </c>
      <c r="N106" s="31">
        <v>389</v>
      </c>
      <c r="O106" s="307">
        <v>19746000</v>
      </c>
      <c r="P106" s="308">
        <v>1.4200223146363729E-3</v>
      </c>
    </row>
    <row r="107" spans="1:16" ht="12.75" customHeight="1">
      <c r="A107" s="31">
        <v>97</v>
      </c>
      <c r="B107" s="32" t="s">
        <v>49</v>
      </c>
      <c r="C107" s="33" t="s">
        <v>147</v>
      </c>
      <c r="D107" s="34">
        <v>45134</v>
      </c>
      <c r="E107" s="38">
        <v>215.3</v>
      </c>
      <c r="F107" s="38">
        <v>216.31666666666669</v>
      </c>
      <c r="G107" s="39">
        <v>213.23333333333338</v>
      </c>
      <c r="H107" s="39">
        <v>211.16666666666669</v>
      </c>
      <c r="I107" s="39">
        <v>208.08333333333337</v>
      </c>
      <c r="J107" s="39">
        <v>218.38333333333338</v>
      </c>
      <c r="K107" s="39">
        <v>221.4666666666667</v>
      </c>
      <c r="L107" s="39">
        <v>223.53333333333339</v>
      </c>
      <c r="M107" s="31">
        <v>219.4</v>
      </c>
      <c r="N107" s="31">
        <v>214.25</v>
      </c>
      <c r="O107" s="307">
        <v>18693400</v>
      </c>
      <c r="P107" s="308">
        <v>6.8456820818829769E-2</v>
      </c>
    </row>
    <row r="108" spans="1:16" ht="12.75" customHeight="1">
      <c r="A108" s="31">
        <v>98</v>
      </c>
      <c r="B108" s="32" t="s">
        <v>45</v>
      </c>
      <c r="C108" s="33" t="s">
        <v>148</v>
      </c>
      <c r="D108" s="34">
        <v>45134</v>
      </c>
      <c r="E108" s="38">
        <v>2910.7</v>
      </c>
      <c r="F108" s="38">
        <v>2930.4666666666667</v>
      </c>
      <c r="G108" s="39">
        <v>2853.2333333333336</v>
      </c>
      <c r="H108" s="39">
        <v>2795.7666666666669</v>
      </c>
      <c r="I108" s="39">
        <v>2718.5333333333338</v>
      </c>
      <c r="J108" s="39">
        <v>2987.9333333333334</v>
      </c>
      <c r="K108" s="39">
        <v>3065.1666666666661</v>
      </c>
      <c r="L108" s="39">
        <v>3122.6333333333332</v>
      </c>
      <c r="M108" s="31">
        <v>3007.7</v>
      </c>
      <c r="N108" s="31">
        <v>2873</v>
      </c>
      <c r="O108" s="307">
        <v>737100</v>
      </c>
      <c r="P108" s="308">
        <v>-5.4272517321016164E-2</v>
      </c>
    </row>
    <row r="109" spans="1:16" ht="12.75" customHeight="1">
      <c r="A109" s="31">
        <v>99</v>
      </c>
      <c r="B109" s="32" t="s">
        <v>45</v>
      </c>
      <c r="C109" s="33" t="s">
        <v>149</v>
      </c>
      <c r="D109" s="34">
        <v>45134</v>
      </c>
      <c r="E109" s="38">
        <v>2683.3</v>
      </c>
      <c r="F109" s="38">
        <v>2677.65</v>
      </c>
      <c r="G109" s="39">
        <v>2662.3500000000004</v>
      </c>
      <c r="H109" s="39">
        <v>2641.4</v>
      </c>
      <c r="I109" s="39">
        <v>2626.1000000000004</v>
      </c>
      <c r="J109" s="39">
        <v>2698.6000000000004</v>
      </c>
      <c r="K109" s="39">
        <v>2713.9000000000005</v>
      </c>
      <c r="L109" s="39">
        <v>2734.8500000000004</v>
      </c>
      <c r="M109" s="31">
        <v>2692.95</v>
      </c>
      <c r="N109" s="31">
        <v>2656.7</v>
      </c>
      <c r="O109" s="307">
        <v>3547800</v>
      </c>
      <c r="P109" s="308">
        <v>8.4566596194503166E-5</v>
      </c>
    </row>
    <row r="110" spans="1:16" ht="12.75" customHeight="1">
      <c r="A110" s="31">
        <v>100</v>
      </c>
      <c r="B110" s="32" t="s">
        <v>63</v>
      </c>
      <c r="C110" s="33" t="s">
        <v>150</v>
      </c>
      <c r="D110" s="34">
        <v>45134</v>
      </c>
      <c r="E110" s="38">
        <v>1399.4</v>
      </c>
      <c r="F110" s="38">
        <v>1392.5333333333335</v>
      </c>
      <c r="G110" s="39">
        <v>1377.0666666666671</v>
      </c>
      <c r="H110" s="39">
        <v>1354.7333333333336</v>
      </c>
      <c r="I110" s="39">
        <v>1339.2666666666671</v>
      </c>
      <c r="J110" s="39">
        <v>1414.866666666667</v>
      </c>
      <c r="K110" s="39">
        <v>1430.3333333333337</v>
      </c>
      <c r="L110" s="39">
        <v>1452.666666666667</v>
      </c>
      <c r="M110" s="31">
        <v>1408</v>
      </c>
      <c r="N110" s="31">
        <v>1370.2</v>
      </c>
      <c r="O110" s="307">
        <v>21378500</v>
      </c>
      <c r="P110" s="308">
        <v>4.8942642657376967E-2</v>
      </c>
    </row>
    <row r="111" spans="1:16" ht="12.75" customHeight="1">
      <c r="A111" s="31">
        <v>101</v>
      </c>
      <c r="B111" s="32" t="s">
        <v>79</v>
      </c>
      <c r="C111" s="33" t="s">
        <v>151</v>
      </c>
      <c r="D111" s="34">
        <v>45134</v>
      </c>
      <c r="E111" s="38">
        <v>172.25</v>
      </c>
      <c r="F111" s="38">
        <v>169.76666666666668</v>
      </c>
      <c r="G111" s="39">
        <v>166.43333333333337</v>
      </c>
      <c r="H111" s="39">
        <v>160.61666666666667</v>
      </c>
      <c r="I111" s="39">
        <v>157.28333333333336</v>
      </c>
      <c r="J111" s="39">
        <v>175.58333333333337</v>
      </c>
      <c r="K111" s="39">
        <v>178.91666666666669</v>
      </c>
      <c r="L111" s="39">
        <v>184.73333333333338</v>
      </c>
      <c r="M111" s="31">
        <v>173.1</v>
      </c>
      <c r="N111" s="31">
        <v>163.95</v>
      </c>
      <c r="O111" s="307">
        <v>90688200</v>
      </c>
      <c r="P111" s="308">
        <v>4.2647173794073956E-2</v>
      </c>
    </row>
    <row r="112" spans="1:16" ht="12.75" customHeight="1">
      <c r="A112" s="31">
        <v>102</v>
      </c>
      <c r="B112" s="32" t="s">
        <v>87</v>
      </c>
      <c r="C112" s="33" t="s">
        <v>152</v>
      </c>
      <c r="D112" s="34">
        <v>45134</v>
      </c>
      <c r="E112" s="38">
        <v>1423.35</v>
      </c>
      <c r="F112" s="38">
        <v>1432.45</v>
      </c>
      <c r="G112" s="39">
        <v>1405.9</v>
      </c>
      <c r="H112" s="39">
        <v>1388.45</v>
      </c>
      <c r="I112" s="39">
        <v>1361.9</v>
      </c>
      <c r="J112" s="39">
        <v>1449.9</v>
      </c>
      <c r="K112" s="39">
        <v>1476.4499999999998</v>
      </c>
      <c r="L112" s="39">
        <v>1493.9</v>
      </c>
      <c r="M112" s="31">
        <v>1459</v>
      </c>
      <c r="N112" s="31">
        <v>1415</v>
      </c>
      <c r="O112" s="307">
        <v>34528800</v>
      </c>
      <c r="P112" s="308">
        <v>-1.0148267914272938E-2</v>
      </c>
    </row>
    <row r="113" spans="1:16" ht="12.75" customHeight="1">
      <c r="A113" s="31">
        <v>103</v>
      </c>
      <c r="B113" s="32" t="s">
        <v>87</v>
      </c>
      <c r="C113" s="33" t="s">
        <v>153</v>
      </c>
      <c r="D113" s="34">
        <v>45134</v>
      </c>
      <c r="E113" s="38">
        <v>636.35</v>
      </c>
      <c r="F113" s="38">
        <v>639.93333333333328</v>
      </c>
      <c r="G113" s="39">
        <v>628.36666666666656</v>
      </c>
      <c r="H113" s="39">
        <v>620.38333333333333</v>
      </c>
      <c r="I113" s="39">
        <v>608.81666666666661</v>
      </c>
      <c r="J113" s="39">
        <v>647.91666666666652</v>
      </c>
      <c r="K113" s="39">
        <v>659.48333333333335</v>
      </c>
      <c r="L113" s="39">
        <v>667.46666666666647</v>
      </c>
      <c r="M113" s="31">
        <v>651.5</v>
      </c>
      <c r="N113" s="31">
        <v>631.95000000000005</v>
      </c>
      <c r="O113" s="307">
        <v>2440100</v>
      </c>
      <c r="P113" s="308">
        <v>-8.0352768250857423E-2</v>
      </c>
    </row>
    <row r="114" spans="1:16" ht="12.75" customHeight="1">
      <c r="A114" s="31">
        <v>104</v>
      </c>
      <c r="B114" s="32" t="s">
        <v>84</v>
      </c>
      <c r="C114" s="33" t="s">
        <v>154</v>
      </c>
      <c r="D114" s="34">
        <v>45134</v>
      </c>
      <c r="E114" s="38">
        <v>97.8</v>
      </c>
      <c r="F114" s="38">
        <v>97.733333333333334</v>
      </c>
      <c r="G114" s="39">
        <v>97.366666666666674</v>
      </c>
      <c r="H114" s="39">
        <v>96.933333333333337</v>
      </c>
      <c r="I114" s="39">
        <v>96.566666666666677</v>
      </c>
      <c r="J114" s="39">
        <v>98.166666666666671</v>
      </c>
      <c r="K114" s="39">
        <v>98.533333333333317</v>
      </c>
      <c r="L114" s="39">
        <v>98.966666666666669</v>
      </c>
      <c r="M114" s="31">
        <v>98.1</v>
      </c>
      <c r="N114" s="31">
        <v>97.3</v>
      </c>
      <c r="O114" s="307">
        <v>100503000</v>
      </c>
      <c r="P114" s="308">
        <v>4.1889917194349729E-3</v>
      </c>
    </row>
    <row r="115" spans="1:16" ht="12.75" customHeight="1">
      <c r="A115" s="31">
        <v>105</v>
      </c>
      <c r="B115" s="32" t="s">
        <v>43</v>
      </c>
      <c r="C115" s="33" t="s">
        <v>155</v>
      </c>
      <c r="D115" s="34">
        <v>45134</v>
      </c>
      <c r="E115" s="38">
        <v>787.2</v>
      </c>
      <c r="F115" s="38">
        <v>784.81666666666661</v>
      </c>
      <c r="G115" s="39">
        <v>780.88333333333321</v>
      </c>
      <c r="H115" s="39">
        <v>774.56666666666661</v>
      </c>
      <c r="I115" s="39">
        <v>770.63333333333321</v>
      </c>
      <c r="J115" s="39">
        <v>791.13333333333321</v>
      </c>
      <c r="K115" s="39">
        <v>795.06666666666661</v>
      </c>
      <c r="L115" s="39">
        <v>801.38333333333321</v>
      </c>
      <c r="M115" s="31">
        <v>788.75</v>
      </c>
      <c r="N115" s="31">
        <v>778.5</v>
      </c>
      <c r="O115" s="307">
        <v>2608450</v>
      </c>
      <c r="P115" s="308">
        <v>8.2914572864321613E-3</v>
      </c>
    </row>
    <row r="116" spans="1:16" ht="12.75" customHeight="1">
      <c r="A116" s="31">
        <v>106</v>
      </c>
      <c r="B116" s="32" t="s">
        <v>45</v>
      </c>
      <c r="C116" s="33" t="s">
        <v>156</v>
      </c>
      <c r="D116" s="34">
        <v>45134</v>
      </c>
      <c r="E116" s="38">
        <v>628.15</v>
      </c>
      <c r="F116" s="38">
        <v>628.18333333333328</v>
      </c>
      <c r="G116" s="39">
        <v>623.66666666666652</v>
      </c>
      <c r="H116" s="39">
        <v>619.18333333333328</v>
      </c>
      <c r="I116" s="39">
        <v>614.66666666666652</v>
      </c>
      <c r="J116" s="39">
        <v>632.66666666666652</v>
      </c>
      <c r="K116" s="39">
        <v>637.18333333333317</v>
      </c>
      <c r="L116" s="39">
        <v>641.66666666666652</v>
      </c>
      <c r="M116" s="31">
        <v>632.70000000000005</v>
      </c>
      <c r="N116" s="31">
        <v>623.70000000000005</v>
      </c>
      <c r="O116" s="307">
        <v>13963250</v>
      </c>
      <c r="P116" s="308">
        <v>3.6477987421383649E-3</v>
      </c>
    </row>
    <row r="117" spans="1:16" ht="12.75" customHeight="1">
      <c r="A117" s="31">
        <v>107</v>
      </c>
      <c r="B117" s="32" t="s">
        <v>59</v>
      </c>
      <c r="C117" s="33" t="s">
        <v>157</v>
      </c>
      <c r="D117" s="34">
        <v>45134</v>
      </c>
      <c r="E117" s="38">
        <v>473.1</v>
      </c>
      <c r="F117" s="38">
        <v>474.16666666666669</v>
      </c>
      <c r="G117" s="39">
        <v>471.08333333333337</v>
      </c>
      <c r="H117" s="39">
        <v>469.06666666666666</v>
      </c>
      <c r="I117" s="39">
        <v>465.98333333333335</v>
      </c>
      <c r="J117" s="39">
        <v>476.18333333333339</v>
      </c>
      <c r="K117" s="39">
        <v>479.26666666666677</v>
      </c>
      <c r="L117" s="39">
        <v>481.28333333333342</v>
      </c>
      <c r="M117" s="31">
        <v>477.25</v>
      </c>
      <c r="N117" s="31">
        <v>472.15</v>
      </c>
      <c r="O117" s="307">
        <v>76462400</v>
      </c>
      <c r="P117" s="308">
        <v>-6.8373581611870819E-3</v>
      </c>
    </row>
    <row r="118" spans="1:16" ht="12.75" customHeight="1">
      <c r="A118" s="31">
        <v>108</v>
      </c>
      <c r="B118" s="32" t="s">
        <v>132</v>
      </c>
      <c r="C118" s="33" t="s">
        <v>158</v>
      </c>
      <c r="D118" s="34">
        <v>45134</v>
      </c>
      <c r="E118" s="38">
        <v>638.75</v>
      </c>
      <c r="F118" s="38">
        <v>642.15</v>
      </c>
      <c r="G118" s="39">
        <v>633.29999999999995</v>
      </c>
      <c r="H118" s="39">
        <v>627.85</v>
      </c>
      <c r="I118" s="39">
        <v>619</v>
      </c>
      <c r="J118" s="39">
        <v>647.59999999999991</v>
      </c>
      <c r="K118" s="39">
        <v>656.45</v>
      </c>
      <c r="L118" s="39">
        <v>661.89999999999986</v>
      </c>
      <c r="M118" s="31">
        <v>651</v>
      </c>
      <c r="N118" s="31">
        <v>636.70000000000005</v>
      </c>
      <c r="O118" s="307">
        <v>25355000</v>
      </c>
      <c r="P118" s="308">
        <v>-2.5088916658656157E-2</v>
      </c>
    </row>
    <row r="119" spans="1:16" ht="12.75" customHeight="1">
      <c r="A119" s="31">
        <v>109</v>
      </c>
      <c r="B119" s="32" t="s">
        <v>49</v>
      </c>
      <c r="C119" s="33" t="s">
        <v>159</v>
      </c>
      <c r="D119" s="34">
        <v>45134</v>
      </c>
      <c r="E119" s="38">
        <v>3353.25</v>
      </c>
      <c r="F119" s="38">
        <v>3338.6833333333329</v>
      </c>
      <c r="G119" s="39">
        <v>3318.1666666666661</v>
      </c>
      <c r="H119" s="39">
        <v>3283.083333333333</v>
      </c>
      <c r="I119" s="39">
        <v>3262.5666666666662</v>
      </c>
      <c r="J119" s="39">
        <v>3373.766666666666</v>
      </c>
      <c r="K119" s="39">
        <v>3394.2833333333333</v>
      </c>
      <c r="L119" s="39">
        <v>3429.3666666666659</v>
      </c>
      <c r="M119" s="31">
        <v>3359.2</v>
      </c>
      <c r="N119" s="31">
        <v>3303.6</v>
      </c>
      <c r="O119" s="307">
        <v>335000</v>
      </c>
      <c r="P119" s="308">
        <v>-2.4034959941733429E-2</v>
      </c>
    </row>
    <row r="120" spans="1:16" ht="12.75" customHeight="1">
      <c r="A120" s="31">
        <v>110</v>
      </c>
      <c r="B120" s="32" t="s">
        <v>132</v>
      </c>
      <c r="C120" s="33" t="s">
        <v>160</v>
      </c>
      <c r="D120" s="34">
        <v>45134</v>
      </c>
      <c r="E120" s="38">
        <v>801.2</v>
      </c>
      <c r="F120" s="38">
        <v>804.68333333333339</v>
      </c>
      <c r="G120" s="39">
        <v>796.56666666666683</v>
      </c>
      <c r="H120" s="39">
        <v>791.93333333333339</v>
      </c>
      <c r="I120" s="39">
        <v>783.81666666666683</v>
      </c>
      <c r="J120" s="39">
        <v>809.31666666666683</v>
      </c>
      <c r="K120" s="39">
        <v>817.43333333333339</v>
      </c>
      <c r="L120" s="39">
        <v>822.06666666666683</v>
      </c>
      <c r="M120" s="31">
        <v>812.8</v>
      </c>
      <c r="N120" s="31">
        <v>800.05</v>
      </c>
      <c r="O120" s="307">
        <v>24082650</v>
      </c>
      <c r="P120" s="308">
        <v>-6.9030785503535041E-3</v>
      </c>
    </row>
    <row r="121" spans="1:16" ht="12.75" customHeight="1">
      <c r="A121" s="31">
        <v>111</v>
      </c>
      <c r="B121" s="32" t="s">
        <v>45</v>
      </c>
      <c r="C121" s="33" t="s">
        <v>161</v>
      </c>
      <c r="D121" s="34">
        <v>45134</v>
      </c>
      <c r="E121" s="38">
        <v>475.5</v>
      </c>
      <c r="F121" s="38">
        <v>473.76666666666665</v>
      </c>
      <c r="G121" s="39">
        <v>471.2833333333333</v>
      </c>
      <c r="H121" s="39">
        <v>467.06666666666666</v>
      </c>
      <c r="I121" s="39">
        <v>464.58333333333331</v>
      </c>
      <c r="J121" s="39">
        <v>477.98333333333329</v>
      </c>
      <c r="K121" s="39">
        <v>480.46666666666664</v>
      </c>
      <c r="L121" s="39">
        <v>484.68333333333328</v>
      </c>
      <c r="M121" s="31">
        <v>476.25</v>
      </c>
      <c r="N121" s="31">
        <v>469.55</v>
      </c>
      <c r="O121" s="307">
        <v>22170000</v>
      </c>
      <c r="P121" s="308">
        <v>-2.1731936017650302E-2</v>
      </c>
    </row>
    <row r="122" spans="1:16" ht="12.75" customHeight="1">
      <c r="A122" s="31">
        <v>112</v>
      </c>
      <c r="B122" s="32" t="s">
        <v>63</v>
      </c>
      <c r="C122" s="33" t="s">
        <v>162</v>
      </c>
      <c r="D122" s="34">
        <v>45134</v>
      </c>
      <c r="E122" s="38">
        <v>1903.2</v>
      </c>
      <c r="F122" s="38">
        <v>1893.45</v>
      </c>
      <c r="G122" s="39">
        <v>1880.45</v>
      </c>
      <c r="H122" s="39">
        <v>1857.7</v>
      </c>
      <c r="I122" s="39">
        <v>1844.7</v>
      </c>
      <c r="J122" s="39">
        <v>1916.2</v>
      </c>
      <c r="K122" s="39">
        <v>1929.2</v>
      </c>
      <c r="L122" s="39">
        <v>1951.95</v>
      </c>
      <c r="M122" s="31">
        <v>1906.45</v>
      </c>
      <c r="N122" s="31">
        <v>1870.7</v>
      </c>
      <c r="O122" s="307">
        <v>24652000</v>
      </c>
      <c r="P122" s="308">
        <v>-1.6626244574929793E-2</v>
      </c>
    </row>
    <row r="123" spans="1:16" ht="12.75" customHeight="1">
      <c r="A123" s="31">
        <v>113</v>
      </c>
      <c r="B123" s="32" t="s">
        <v>68</v>
      </c>
      <c r="C123" s="33" t="s">
        <v>163</v>
      </c>
      <c r="D123" s="34">
        <v>45134</v>
      </c>
      <c r="E123" s="38">
        <v>130.6</v>
      </c>
      <c r="F123" s="38">
        <v>130.83333333333334</v>
      </c>
      <c r="G123" s="39">
        <v>128.76666666666668</v>
      </c>
      <c r="H123" s="39">
        <v>126.93333333333334</v>
      </c>
      <c r="I123" s="39">
        <v>124.86666666666667</v>
      </c>
      <c r="J123" s="39">
        <v>132.66666666666669</v>
      </c>
      <c r="K123" s="39">
        <v>134.73333333333335</v>
      </c>
      <c r="L123" s="39">
        <v>136.56666666666669</v>
      </c>
      <c r="M123" s="31">
        <v>132.9</v>
      </c>
      <c r="N123" s="31">
        <v>129</v>
      </c>
      <c r="O123" s="307">
        <v>84858316</v>
      </c>
      <c r="P123" s="308">
        <v>6.1369167283885301E-3</v>
      </c>
    </row>
    <row r="124" spans="1:16" ht="12.75" customHeight="1">
      <c r="A124" s="31">
        <v>114</v>
      </c>
      <c r="B124" s="32" t="s">
        <v>45</v>
      </c>
      <c r="C124" s="33" t="s">
        <v>164</v>
      </c>
      <c r="D124" s="34">
        <v>45134</v>
      </c>
      <c r="E124" s="38">
        <v>2346.8000000000002</v>
      </c>
      <c r="F124" s="38">
        <v>2346.5333333333333</v>
      </c>
      <c r="G124" s="39">
        <v>2327.0666666666666</v>
      </c>
      <c r="H124" s="39">
        <v>2307.3333333333335</v>
      </c>
      <c r="I124" s="39">
        <v>2287.8666666666668</v>
      </c>
      <c r="J124" s="39">
        <v>2366.2666666666664</v>
      </c>
      <c r="K124" s="39">
        <v>2385.7333333333327</v>
      </c>
      <c r="L124" s="39">
        <v>2405.4666666666662</v>
      </c>
      <c r="M124" s="31">
        <v>2366</v>
      </c>
      <c r="N124" s="31">
        <v>2326.8000000000002</v>
      </c>
      <c r="O124" s="307">
        <v>763200</v>
      </c>
      <c r="P124" s="308">
        <v>-2.5660666411336654E-2</v>
      </c>
    </row>
    <row r="125" spans="1:16" ht="12.75" customHeight="1">
      <c r="A125" s="31">
        <v>115</v>
      </c>
      <c r="B125" s="32" t="s">
        <v>43</v>
      </c>
      <c r="C125" s="33" t="s">
        <v>165</v>
      </c>
      <c r="D125" s="34">
        <v>45134</v>
      </c>
      <c r="E125" s="38">
        <v>351.45</v>
      </c>
      <c r="F125" s="38">
        <v>353.76666666666671</v>
      </c>
      <c r="G125" s="39">
        <v>348.28333333333342</v>
      </c>
      <c r="H125" s="39">
        <v>345.11666666666673</v>
      </c>
      <c r="I125" s="39">
        <v>339.63333333333344</v>
      </c>
      <c r="J125" s="39">
        <v>356.93333333333339</v>
      </c>
      <c r="K125" s="39">
        <v>362.41666666666663</v>
      </c>
      <c r="L125" s="39">
        <v>365.58333333333337</v>
      </c>
      <c r="M125" s="31">
        <v>359.25</v>
      </c>
      <c r="N125" s="31">
        <v>350.6</v>
      </c>
      <c r="O125" s="307">
        <v>16942200</v>
      </c>
      <c r="P125" s="308">
        <v>1.0135819987837016E-2</v>
      </c>
    </row>
    <row r="126" spans="1:16" ht="12.75" customHeight="1">
      <c r="A126" s="31">
        <v>116</v>
      </c>
      <c r="B126" s="32" t="s">
        <v>68</v>
      </c>
      <c r="C126" s="33" t="s">
        <v>166</v>
      </c>
      <c r="D126" s="34">
        <v>45134</v>
      </c>
      <c r="E126" s="38">
        <v>391.55</v>
      </c>
      <c r="F126" s="38">
        <v>390.83333333333331</v>
      </c>
      <c r="G126" s="39">
        <v>387.76666666666665</v>
      </c>
      <c r="H126" s="39">
        <v>383.98333333333335</v>
      </c>
      <c r="I126" s="39">
        <v>380.91666666666669</v>
      </c>
      <c r="J126" s="39">
        <v>394.61666666666662</v>
      </c>
      <c r="K126" s="39">
        <v>397.68333333333334</v>
      </c>
      <c r="L126" s="39">
        <v>401.46666666666658</v>
      </c>
      <c r="M126" s="31">
        <v>393.9</v>
      </c>
      <c r="N126" s="31">
        <v>387.05</v>
      </c>
      <c r="O126" s="307">
        <v>22762000</v>
      </c>
      <c r="P126" s="308">
        <v>1.8981108425105201E-2</v>
      </c>
    </row>
    <row r="127" spans="1:16" ht="12.75" customHeight="1">
      <c r="A127" s="31">
        <v>117</v>
      </c>
      <c r="B127" s="32" t="s">
        <v>41</v>
      </c>
      <c r="C127" s="33" t="s">
        <v>167</v>
      </c>
      <c r="D127" s="34">
        <v>45134</v>
      </c>
      <c r="E127" s="38">
        <v>2474.65</v>
      </c>
      <c r="F127" s="38">
        <v>2481.5333333333333</v>
      </c>
      <c r="G127" s="39">
        <v>2464.7666666666664</v>
      </c>
      <c r="H127" s="39">
        <v>2454.8833333333332</v>
      </c>
      <c r="I127" s="39">
        <v>2438.1166666666663</v>
      </c>
      <c r="J127" s="39">
        <v>2491.4166666666665</v>
      </c>
      <c r="K127" s="39">
        <v>2508.1833333333338</v>
      </c>
      <c r="L127" s="39">
        <v>2518.0666666666666</v>
      </c>
      <c r="M127" s="31">
        <v>2498.3000000000002</v>
      </c>
      <c r="N127" s="31">
        <v>2471.65</v>
      </c>
      <c r="O127" s="307">
        <v>10628400</v>
      </c>
      <c r="P127" s="308">
        <v>-5.446072651732076E-3</v>
      </c>
    </row>
    <row r="128" spans="1:16" ht="12.75" customHeight="1">
      <c r="A128" s="31">
        <v>118</v>
      </c>
      <c r="B128" s="32" t="s">
        <v>87</v>
      </c>
      <c r="C128" s="33" t="s">
        <v>168</v>
      </c>
      <c r="D128" s="34">
        <v>45134</v>
      </c>
      <c r="E128" s="38">
        <v>5145.3</v>
      </c>
      <c r="F128" s="38">
        <v>5180.7</v>
      </c>
      <c r="G128" s="39">
        <v>5053.5</v>
      </c>
      <c r="H128" s="39">
        <v>4961.7</v>
      </c>
      <c r="I128" s="39">
        <v>4834.5</v>
      </c>
      <c r="J128" s="39">
        <v>5272.5</v>
      </c>
      <c r="K128" s="39">
        <v>5399.6999999999989</v>
      </c>
      <c r="L128" s="39">
        <v>5491.5</v>
      </c>
      <c r="M128" s="31">
        <v>5307.9</v>
      </c>
      <c r="N128" s="31">
        <v>5088.8999999999996</v>
      </c>
      <c r="O128" s="307">
        <v>2417250</v>
      </c>
      <c r="P128" s="308">
        <v>-7.9090233727641582E-2</v>
      </c>
    </row>
    <row r="129" spans="1:16" ht="12.75" customHeight="1">
      <c r="A129" s="31">
        <v>119</v>
      </c>
      <c r="B129" s="32" t="s">
        <v>87</v>
      </c>
      <c r="C129" s="33" t="s">
        <v>169</v>
      </c>
      <c r="D129" s="34">
        <v>45134</v>
      </c>
      <c r="E129" s="38">
        <v>4100.2</v>
      </c>
      <c r="F129" s="38">
        <v>4113.2166666666662</v>
      </c>
      <c r="G129" s="39">
        <v>4056.9833333333327</v>
      </c>
      <c r="H129" s="39">
        <v>4013.7666666666664</v>
      </c>
      <c r="I129" s="39">
        <v>3957.5333333333328</v>
      </c>
      <c r="J129" s="39">
        <v>4156.4333333333325</v>
      </c>
      <c r="K129" s="39">
        <v>4212.6666666666661</v>
      </c>
      <c r="L129" s="39">
        <v>4255.8833333333323</v>
      </c>
      <c r="M129" s="31">
        <v>4169.45</v>
      </c>
      <c r="N129" s="31">
        <v>4070</v>
      </c>
      <c r="O129" s="307">
        <v>1371000</v>
      </c>
      <c r="P129" s="308">
        <v>-9.5361941915908105E-3</v>
      </c>
    </row>
    <row r="130" spans="1:16" ht="12.75" customHeight="1">
      <c r="A130" s="31">
        <v>120</v>
      </c>
      <c r="B130" s="32" t="s">
        <v>43</v>
      </c>
      <c r="C130" s="33" t="s">
        <v>170</v>
      </c>
      <c r="D130" s="34">
        <v>45134</v>
      </c>
      <c r="E130" s="38">
        <v>937.15</v>
      </c>
      <c r="F130" s="38">
        <v>937.55000000000007</v>
      </c>
      <c r="G130" s="39">
        <v>932.10000000000014</v>
      </c>
      <c r="H130" s="39">
        <v>927.05000000000007</v>
      </c>
      <c r="I130" s="39">
        <v>921.60000000000014</v>
      </c>
      <c r="J130" s="39">
        <v>942.60000000000014</v>
      </c>
      <c r="K130" s="39">
        <v>948.05000000000018</v>
      </c>
      <c r="L130" s="39">
        <v>953.10000000000014</v>
      </c>
      <c r="M130" s="31">
        <v>943</v>
      </c>
      <c r="N130" s="31">
        <v>932.5</v>
      </c>
      <c r="O130" s="307">
        <v>5548800</v>
      </c>
      <c r="P130" s="308">
        <v>-6.8461889548151527E-3</v>
      </c>
    </row>
    <row r="131" spans="1:16" ht="12.75" customHeight="1">
      <c r="A131" s="31">
        <v>121</v>
      </c>
      <c r="B131" s="32" t="s">
        <v>56</v>
      </c>
      <c r="C131" s="33" t="s">
        <v>171</v>
      </c>
      <c r="D131" s="34">
        <v>45134</v>
      </c>
      <c r="E131" s="38">
        <v>1541.2</v>
      </c>
      <c r="F131" s="38">
        <v>1545.2666666666667</v>
      </c>
      <c r="G131" s="39">
        <v>1531.3833333333332</v>
      </c>
      <c r="H131" s="39">
        <v>1521.5666666666666</v>
      </c>
      <c r="I131" s="39">
        <v>1507.6833333333332</v>
      </c>
      <c r="J131" s="39">
        <v>1555.0833333333333</v>
      </c>
      <c r="K131" s="39">
        <v>1568.9666666666669</v>
      </c>
      <c r="L131" s="39">
        <v>1578.7833333333333</v>
      </c>
      <c r="M131" s="31">
        <v>1559.15</v>
      </c>
      <c r="N131" s="31">
        <v>1535.45</v>
      </c>
      <c r="O131" s="307">
        <v>15482600</v>
      </c>
      <c r="P131" s="308">
        <v>-2.7865682137834035E-2</v>
      </c>
    </row>
    <row r="132" spans="1:16" ht="12.75" customHeight="1">
      <c r="A132" s="31">
        <v>122</v>
      </c>
      <c r="B132" s="32" t="s">
        <v>68</v>
      </c>
      <c r="C132" s="33" t="s">
        <v>172</v>
      </c>
      <c r="D132" s="34">
        <v>45134</v>
      </c>
      <c r="E132" s="38">
        <v>320.55</v>
      </c>
      <c r="F132" s="38">
        <v>320.63333333333333</v>
      </c>
      <c r="G132" s="39">
        <v>316.51666666666665</v>
      </c>
      <c r="H132" s="39">
        <v>312.48333333333335</v>
      </c>
      <c r="I132" s="39">
        <v>308.36666666666667</v>
      </c>
      <c r="J132" s="39">
        <v>324.66666666666663</v>
      </c>
      <c r="K132" s="39">
        <v>328.7833333333333</v>
      </c>
      <c r="L132" s="39">
        <v>332.81666666666661</v>
      </c>
      <c r="M132" s="31">
        <v>324.75</v>
      </c>
      <c r="N132" s="31">
        <v>316.60000000000002</v>
      </c>
      <c r="O132" s="307">
        <v>32496000</v>
      </c>
      <c r="P132" s="308">
        <v>1.5119330251155817E-2</v>
      </c>
    </row>
    <row r="133" spans="1:16" ht="12.75" customHeight="1">
      <c r="A133" s="31">
        <v>123</v>
      </c>
      <c r="B133" s="32" t="s">
        <v>68</v>
      </c>
      <c r="C133" s="33" t="s">
        <v>173</v>
      </c>
      <c r="D133" s="34">
        <v>45134</v>
      </c>
      <c r="E133" s="38">
        <v>129.19999999999999</v>
      </c>
      <c r="F133" s="38">
        <v>130.06666666666666</v>
      </c>
      <c r="G133" s="39">
        <v>127.63333333333333</v>
      </c>
      <c r="H133" s="39">
        <v>126.06666666666666</v>
      </c>
      <c r="I133" s="39">
        <v>123.63333333333333</v>
      </c>
      <c r="J133" s="39">
        <v>131.63333333333333</v>
      </c>
      <c r="K133" s="39">
        <v>134.06666666666666</v>
      </c>
      <c r="L133" s="39">
        <v>135.63333333333333</v>
      </c>
      <c r="M133" s="31">
        <v>132.5</v>
      </c>
      <c r="N133" s="31">
        <v>128.5</v>
      </c>
      <c r="O133" s="307">
        <v>68856000</v>
      </c>
      <c r="P133" s="308">
        <v>-1.4766483516483516E-2</v>
      </c>
    </row>
    <row r="134" spans="1:16" ht="12.75" customHeight="1">
      <c r="A134" s="31">
        <v>124</v>
      </c>
      <c r="B134" s="32" t="s">
        <v>59</v>
      </c>
      <c r="C134" s="33" t="s">
        <v>174</v>
      </c>
      <c r="D134" s="34">
        <v>45134</v>
      </c>
      <c r="E134" s="38">
        <v>532.9</v>
      </c>
      <c r="F134" s="38">
        <v>536.16666666666663</v>
      </c>
      <c r="G134" s="39">
        <v>528.23333333333323</v>
      </c>
      <c r="H134" s="39">
        <v>523.56666666666661</v>
      </c>
      <c r="I134" s="39">
        <v>515.63333333333321</v>
      </c>
      <c r="J134" s="39">
        <v>540.83333333333326</v>
      </c>
      <c r="K134" s="39">
        <v>548.76666666666665</v>
      </c>
      <c r="L134" s="39">
        <v>553.43333333333328</v>
      </c>
      <c r="M134" s="31">
        <v>544.1</v>
      </c>
      <c r="N134" s="31">
        <v>531.5</v>
      </c>
      <c r="O134" s="307">
        <v>10101600</v>
      </c>
      <c r="P134" s="308">
        <v>1.4583584428106545E-2</v>
      </c>
    </row>
    <row r="135" spans="1:16" ht="12.75" customHeight="1">
      <c r="A135" s="31">
        <v>125</v>
      </c>
      <c r="B135" s="32" t="s">
        <v>56</v>
      </c>
      <c r="C135" s="33" t="s">
        <v>175</v>
      </c>
      <c r="D135" s="34">
        <v>45134</v>
      </c>
      <c r="E135" s="38">
        <v>9704.75</v>
      </c>
      <c r="F135" s="38">
        <v>9671.2833333333328</v>
      </c>
      <c r="G135" s="39">
        <v>9620.0666666666657</v>
      </c>
      <c r="H135" s="39">
        <v>9535.3833333333332</v>
      </c>
      <c r="I135" s="39">
        <v>9484.1666666666661</v>
      </c>
      <c r="J135" s="39">
        <v>9755.9666666666653</v>
      </c>
      <c r="K135" s="39">
        <v>9807.1833333333325</v>
      </c>
      <c r="L135" s="39">
        <v>9891.866666666665</v>
      </c>
      <c r="M135" s="31">
        <v>9722.5</v>
      </c>
      <c r="N135" s="31">
        <v>9586.6</v>
      </c>
      <c r="O135" s="307">
        <v>2399500</v>
      </c>
      <c r="P135" s="308">
        <v>2.2368981678738815E-2</v>
      </c>
    </row>
    <row r="136" spans="1:16" ht="12.75" customHeight="1">
      <c r="A136" s="31">
        <v>126</v>
      </c>
      <c r="B136" s="32" t="s">
        <v>59</v>
      </c>
      <c r="C136" s="33" t="s">
        <v>176</v>
      </c>
      <c r="D136" s="34">
        <v>45134</v>
      </c>
      <c r="E136" s="38">
        <v>976.9</v>
      </c>
      <c r="F136" s="38">
        <v>969.58333333333337</v>
      </c>
      <c r="G136" s="39">
        <v>958.26666666666677</v>
      </c>
      <c r="H136" s="39">
        <v>939.63333333333344</v>
      </c>
      <c r="I136" s="39">
        <v>928.31666666666683</v>
      </c>
      <c r="J136" s="39">
        <v>988.2166666666667</v>
      </c>
      <c r="K136" s="39">
        <v>999.5333333333333</v>
      </c>
      <c r="L136" s="39">
        <v>1018.1666666666666</v>
      </c>
      <c r="M136" s="31">
        <v>980.9</v>
      </c>
      <c r="N136" s="31">
        <v>950.95</v>
      </c>
      <c r="O136" s="307">
        <v>12821900</v>
      </c>
      <c r="P136" s="308">
        <v>0.12512285012285013</v>
      </c>
    </row>
    <row r="137" spans="1:16" ht="12.75" customHeight="1">
      <c r="A137" s="31">
        <v>127</v>
      </c>
      <c r="B137" s="32" t="s">
        <v>45</v>
      </c>
      <c r="C137" s="33" t="s">
        <v>177</v>
      </c>
      <c r="D137" s="34">
        <v>45134</v>
      </c>
      <c r="E137" s="38">
        <v>1604.8</v>
      </c>
      <c r="F137" s="38">
        <v>1595.9333333333332</v>
      </c>
      <c r="G137" s="39">
        <v>1573.9666666666662</v>
      </c>
      <c r="H137" s="39">
        <v>1543.133333333333</v>
      </c>
      <c r="I137" s="39">
        <v>1521.1666666666661</v>
      </c>
      <c r="J137" s="39">
        <v>1626.7666666666664</v>
      </c>
      <c r="K137" s="39">
        <v>1648.7333333333331</v>
      </c>
      <c r="L137" s="39">
        <v>1679.5666666666666</v>
      </c>
      <c r="M137" s="31">
        <v>1617.9</v>
      </c>
      <c r="N137" s="31">
        <v>1565.1</v>
      </c>
      <c r="O137" s="307">
        <v>2120400</v>
      </c>
      <c r="P137" s="308">
        <v>-2.87651154268963E-2</v>
      </c>
    </row>
    <row r="138" spans="1:16" ht="12.75" customHeight="1">
      <c r="A138" s="31">
        <v>128</v>
      </c>
      <c r="B138" s="32" t="s">
        <v>43</v>
      </c>
      <c r="C138" s="33" t="s">
        <v>178</v>
      </c>
      <c r="D138" s="34">
        <v>45134</v>
      </c>
      <c r="E138" s="38">
        <v>1463.95</v>
      </c>
      <c r="F138" s="38">
        <v>1467.6333333333332</v>
      </c>
      <c r="G138" s="39">
        <v>1440.3166666666664</v>
      </c>
      <c r="H138" s="39">
        <v>1416.6833333333332</v>
      </c>
      <c r="I138" s="39">
        <v>1389.3666666666663</v>
      </c>
      <c r="J138" s="39">
        <v>1491.2666666666664</v>
      </c>
      <c r="K138" s="39">
        <v>1518.583333333333</v>
      </c>
      <c r="L138" s="39">
        <v>1542.2166666666665</v>
      </c>
      <c r="M138" s="31">
        <v>1494.95</v>
      </c>
      <c r="N138" s="31">
        <v>1444</v>
      </c>
      <c r="O138" s="307">
        <v>1416400</v>
      </c>
      <c r="P138" s="308">
        <v>3.2963827304550761E-2</v>
      </c>
    </row>
    <row r="139" spans="1:16" ht="12.75" customHeight="1">
      <c r="A139" s="31">
        <v>129</v>
      </c>
      <c r="B139" s="32" t="s">
        <v>68</v>
      </c>
      <c r="C139" s="33" t="s">
        <v>179</v>
      </c>
      <c r="D139" s="34">
        <v>45134</v>
      </c>
      <c r="E139" s="38">
        <v>828.1</v>
      </c>
      <c r="F139" s="38">
        <v>827.26666666666677</v>
      </c>
      <c r="G139" s="39">
        <v>822.78333333333353</v>
      </c>
      <c r="H139" s="39">
        <v>817.46666666666681</v>
      </c>
      <c r="I139" s="39">
        <v>812.98333333333358</v>
      </c>
      <c r="J139" s="39">
        <v>832.58333333333348</v>
      </c>
      <c r="K139" s="39">
        <v>837.06666666666683</v>
      </c>
      <c r="L139" s="39">
        <v>842.38333333333344</v>
      </c>
      <c r="M139" s="31">
        <v>831.75</v>
      </c>
      <c r="N139" s="31">
        <v>821.95</v>
      </c>
      <c r="O139" s="307">
        <v>5432800</v>
      </c>
      <c r="P139" s="308">
        <v>1.9210565811196158E-2</v>
      </c>
    </row>
    <row r="140" spans="1:16" ht="12.75" customHeight="1">
      <c r="A140" s="31">
        <v>130</v>
      </c>
      <c r="B140" s="32" t="s">
        <v>84</v>
      </c>
      <c r="C140" s="33" t="s">
        <v>180</v>
      </c>
      <c r="D140" s="34">
        <v>45134</v>
      </c>
      <c r="E140" s="38">
        <v>1079.2</v>
      </c>
      <c r="F140" s="38">
        <v>1085.3999999999999</v>
      </c>
      <c r="G140" s="39">
        <v>1070.0499999999997</v>
      </c>
      <c r="H140" s="39">
        <v>1060.8999999999999</v>
      </c>
      <c r="I140" s="39">
        <v>1045.5499999999997</v>
      </c>
      <c r="J140" s="39">
        <v>1094.5499999999997</v>
      </c>
      <c r="K140" s="39">
        <v>1109.8999999999996</v>
      </c>
      <c r="L140" s="39">
        <v>1119.0499999999997</v>
      </c>
      <c r="M140" s="31">
        <v>1100.75</v>
      </c>
      <c r="N140" s="31">
        <v>1076.25</v>
      </c>
      <c r="O140" s="307">
        <v>2361600</v>
      </c>
      <c r="P140" s="308">
        <v>3.9802747446283905E-2</v>
      </c>
    </row>
    <row r="141" spans="1:16" ht="12.75" customHeight="1">
      <c r="A141" s="31">
        <v>131</v>
      </c>
      <c r="B141" s="32" t="s">
        <v>56</v>
      </c>
      <c r="C141" s="33" t="s">
        <v>181</v>
      </c>
      <c r="D141" s="34">
        <v>45134</v>
      </c>
      <c r="E141" s="38">
        <v>96.05</v>
      </c>
      <c r="F141" s="38">
        <v>96.316666666666677</v>
      </c>
      <c r="G141" s="39">
        <v>95.633333333333354</v>
      </c>
      <c r="H141" s="39">
        <v>95.216666666666683</v>
      </c>
      <c r="I141" s="39">
        <v>94.53333333333336</v>
      </c>
      <c r="J141" s="39">
        <v>96.733333333333348</v>
      </c>
      <c r="K141" s="39">
        <v>97.416666666666657</v>
      </c>
      <c r="L141" s="39">
        <v>97.833333333333343</v>
      </c>
      <c r="M141" s="31">
        <v>97</v>
      </c>
      <c r="N141" s="31">
        <v>95.9</v>
      </c>
      <c r="O141" s="307">
        <v>72569100</v>
      </c>
      <c r="P141" s="308">
        <v>-8.5362304782229115E-3</v>
      </c>
    </row>
    <row r="142" spans="1:16" ht="12.75" customHeight="1">
      <c r="A142" s="31">
        <v>132</v>
      </c>
      <c r="B142" s="32" t="s">
        <v>87</v>
      </c>
      <c r="C142" s="33" t="s">
        <v>182</v>
      </c>
      <c r="D142" s="34">
        <v>45134</v>
      </c>
      <c r="E142" s="38">
        <v>2132.4</v>
      </c>
      <c r="F142" s="38">
        <v>2141.0833333333335</v>
      </c>
      <c r="G142" s="39">
        <v>2076.9666666666672</v>
      </c>
      <c r="H142" s="39">
        <v>2021.5333333333338</v>
      </c>
      <c r="I142" s="39">
        <v>1957.4166666666674</v>
      </c>
      <c r="J142" s="39">
        <v>2196.5166666666669</v>
      </c>
      <c r="K142" s="39">
        <v>2260.6333333333328</v>
      </c>
      <c r="L142" s="39">
        <v>2316.0666666666666</v>
      </c>
      <c r="M142" s="31">
        <v>2205.1999999999998</v>
      </c>
      <c r="N142" s="31">
        <v>2085.65</v>
      </c>
      <c r="O142" s="307">
        <v>2662550</v>
      </c>
      <c r="P142" s="308">
        <v>-7.1894171779141106E-2</v>
      </c>
    </row>
    <row r="143" spans="1:16" ht="12.75" customHeight="1">
      <c r="A143" s="31">
        <v>133</v>
      </c>
      <c r="B143" s="32" t="s">
        <v>56</v>
      </c>
      <c r="C143" s="33" t="s">
        <v>183</v>
      </c>
      <c r="D143" s="34">
        <v>45134</v>
      </c>
      <c r="E143" s="38">
        <v>102014.39999999999</v>
      </c>
      <c r="F143" s="38">
        <v>102056.96666666666</v>
      </c>
      <c r="G143" s="39">
        <v>101754.98333333332</v>
      </c>
      <c r="H143" s="39">
        <v>101495.56666666667</v>
      </c>
      <c r="I143" s="39">
        <v>101193.58333333333</v>
      </c>
      <c r="J143" s="39">
        <v>102316.38333333332</v>
      </c>
      <c r="K143" s="39">
        <v>102618.36666666665</v>
      </c>
      <c r="L143" s="39">
        <v>102877.78333333331</v>
      </c>
      <c r="M143" s="31">
        <v>102358.95</v>
      </c>
      <c r="N143" s="31">
        <v>101797.55</v>
      </c>
      <c r="O143" s="307">
        <v>53700</v>
      </c>
      <c r="P143" s="308">
        <v>1.2061816811157181E-2</v>
      </c>
    </row>
    <row r="144" spans="1:16" ht="12.75" customHeight="1">
      <c r="A144" s="31">
        <v>134</v>
      </c>
      <c r="B144" s="32" t="s">
        <v>68</v>
      </c>
      <c r="C144" s="33" t="s">
        <v>184</v>
      </c>
      <c r="D144" s="34">
        <v>45134</v>
      </c>
      <c r="E144" s="38">
        <v>1308.5</v>
      </c>
      <c r="F144" s="38">
        <v>1305.2166666666667</v>
      </c>
      <c r="G144" s="39">
        <v>1298.6833333333334</v>
      </c>
      <c r="H144" s="39">
        <v>1288.8666666666668</v>
      </c>
      <c r="I144" s="39">
        <v>1282.3333333333335</v>
      </c>
      <c r="J144" s="39">
        <v>1315.0333333333333</v>
      </c>
      <c r="K144" s="39">
        <v>1321.5666666666666</v>
      </c>
      <c r="L144" s="39">
        <v>1331.3833333333332</v>
      </c>
      <c r="M144" s="31">
        <v>1311.75</v>
      </c>
      <c r="N144" s="31">
        <v>1295.4000000000001</v>
      </c>
      <c r="O144" s="307">
        <v>5132050</v>
      </c>
      <c r="P144" s="308">
        <v>-2.9917726252804786E-3</v>
      </c>
    </row>
    <row r="145" spans="1:16" ht="12.75" customHeight="1">
      <c r="A145" s="31">
        <v>135</v>
      </c>
      <c r="B145" s="32" t="s">
        <v>132</v>
      </c>
      <c r="C145" s="33" t="s">
        <v>185</v>
      </c>
      <c r="D145" s="34">
        <v>45134</v>
      </c>
      <c r="E145" s="38">
        <v>93.25</v>
      </c>
      <c r="F145" s="38">
        <v>92.166666666666671</v>
      </c>
      <c r="G145" s="39">
        <v>90.433333333333337</v>
      </c>
      <c r="H145" s="39">
        <v>87.61666666666666</v>
      </c>
      <c r="I145" s="39">
        <v>85.883333333333326</v>
      </c>
      <c r="J145" s="39">
        <v>94.983333333333348</v>
      </c>
      <c r="K145" s="39">
        <v>96.716666666666669</v>
      </c>
      <c r="L145" s="39">
        <v>99.53333333333336</v>
      </c>
      <c r="M145" s="31">
        <v>93.9</v>
      </c>
      <c r="N145" s="31">
        <v>89.35</v>
      </c>
      <c r="O145" s="307">
        <v>56385000</v>
      </c>
      <c r="P145" s="308">
        <v>0</v>
      </c>
    </row>
    <row r="146" spans="1:16" ht="12.75" customHeight="1">
      <c r="A146" s="31">
        <v>136</v>
      </c>
      <c r="B146" s="32" t="s">
        <v>45</v>
      </c>
      <c r="C146" s="33" t="s">
        <v>186</v>
      </c>
      <c r="D146" s="34">
        <v>45134</v>
      </c>
      <c r="E146" s="38">
        <v>4737.3999999999996</v>
      </c>
      <c r="F146" s="38">
        <v>4727.7333333333336</v>
      </c>
      <c r="G146" s="39">
        <v>4681.4666666666672</v>
      </c>
      <c r="H146" s="39">
        <v>4625.5333333333338</v>
      </c>
      <c r="I146" s="39">
        <v>4579.2666666666673</v>
      </c>
      <c r="J146" s="39">
        <v>4783.666666666667</v>
      </c>
      <c r="K146" s="39">
        <v>4829.9333333333334</v>
      </c>
      <c r="L146" s="39">
        <v>4885.8666666666668</v>
      </c>
      <c r="M146" s="31">
        <v>4774</v>
      </c>
      <c r="N146" s="31">
        <v>4671.8</v>
      </c>
      <c r="O146" s="307">
        <v>1349400</v>
      </c>
      <c r="P146" s="308">
        <v>-1.4028934677772907E-2</v>
      </c>
    </row>
    <row r="147" spans="1:16" ht="12.75" customHeight="1">
      <c r="A147" s="31">
        <v>137</v>
      </c>
      <c r="B147" s="32" t="s">
        <v>39</v>
      </c>
      <c r="C147" s="33" t="s">
        <v>187</v>
      </c>
      <c r="D147" s="34">
        <v>45134</v>
      </c>
      <c r="E147" s="38">
        <v>4442.1499999999996</v>
      </c>
      <c r="F147" s="38">
        <v>4417.6833333333334</v>
      </c>
      <c r="G147" s="39">
        <v>4363.2666666666664</v>
      </c>
      <c r="H147" s="39">
        <v>4284.3833333333332</v>
      </c>
      <c r="I147" s="39">
        <v>4229.9666666666662</v>
      </c>
      <c r="J147" s="39">
        <v>4496.5666666666666</v>
      </c>
      <c r="K147" s="39">
        <v>4550.9833333333327</v>
      </c>
      <c r="L147" s="39">
        <v>4629.8666666666668</v>
      </c>
      <c r="M147" s="31">
        <v>4472.1000000000004</v>
      </c>
      <c r="N147" s="31">
        <v>4338.8</v>
      </c>
      <c r="O147" s="307">
        <v>745500</v>
      </c>
      <c r="P147" s="308">
        <v>-4.0080160320641279E-3</v>
      </c>
    </row>
    <row r="148" spans="1:16" ht="12.75" customHeight="1">
      <c r="A148" s="31">
        <v>138</v>
      </c>
      <c r="B148" s="32" t="s">
        <v>59</v>
      </c>
      <c r="C148" s="33" t="s">
        <v>188</v>
      </c>
      <c r="D148" s="34">
        <v>45134</v>
      </c>
      <c r="E148" s="38">
        <v>23133.599999999999</v>
      </c>
      <c r="F148" s="38">
        <v>23221.850000000002</v>
      </c>
      <c r="G148" s="39">
        <v>22963.750000000004</v>
      </c>
      <c r="H148" s="39">
        <v>22793.9</v>
      </c>
      <c r="I148" s="39">
        <v>22535.800000000003</v>
      </c>
      <c r="J148" s="39">
        <v>23391.700000000004</v>
      </c>
      <c r="K148" s="39">
        <v>23649.800000000003</v>
      </c>
      <c r="L148" s="39">
        <v>23819.650000000005</v>
      </c>
      <c r="M148" s="31">
        <v>23479.95</v>
      </c>
      <c r="N148" s="31">
        <v>23052</v>
      </c>
      <c r="O148" s="307">
        <v>353920</v>
      </c>
      <c r="P148" s="308">
        <v>5.3403022383820024E-3</v>
      </c>
    </row>
    <row r="149" spans="1:16" ht="12.75" customHeight="1">
      <c r="A149" s="31">
        <v>139</v>
      </c>
      <c r="B149" s="32" t="s">
        <v>132</v>
      </c>
      <c r="C149" s="33" t="s">
        <v>189</v>
      </c>
      <c r="D149" s="34">
        <v>45134</v>
      </c>
      <c r="E149" s="38">
        <v>113.9</v>
      </c>
      <c r="F149" s="38">
        <v>114.21666666666665</v>
      </c>
      <c r="G149" s="39">
        <v>113.43333333333331</v>
      </c>
      <c r="H149" s="39">
        <v>112.96666666666665</v>
      </c>
      <c r="I149" s="39">
        <v>112.18333333333331</v>
      </c>
      <c r="J149" s="39">
        <v>114.68333333333331</v>
      </c>
      <c r="K149" s="39">
        <v>115.46666666666664</v>
      </c>
      <c r="L149" s="39">
        <v>115.93333333333331</v>
      </c>
      <c r="M149" s="31">
        <v>115</v>
      </c>
      <c r="N149" s="31">
        <v>113.75</v>
      </c>
      <c r="O149" s="307">
        <v>86008500</v>
      </c>
      <c r="P149" s="308">
        <v>2.2523004493901135E-2</v>
      </c>
    </row>
    <row r="150" spans="1:16" ht="12.75" customHeight="1">
      <c r="A150" s="31">
        <v>140</v>
      </c>
      <c r="B150" s="32" t="s">
        <v>190</v>
      </c>
      <c r="C150" s="33" t="s">
        <v>191</v>
      </c>
      <c r="D150" s="34">
        <v>45134</v>
      </c>
      <c r="E150" s="38">
        <v>187.1</v>
      </c>
      <c r="F150" s="38">
        <v>187.58333333333334</v>
      </c>
      <c r="G150" s="39">
        <v>186.06666666666669</v>
      </c>
      <c r="H150" s="39">
        <v>185.03333333333336</v>
      </c>
      <c r="I150" s="39">
        <v>183.51666666666671</v>
      </c>
      <c r="J150" s="39">
        <v>188.61666666666667</v>
      </c>
      <c r="K150" s="39">
        <v>190.13333333333333</v>
      </c>
      <c r="L150" s="39">
        <v>191.16666666666666</v>
      </c>
      <c r="M150" s="31">
        <v>189.1</v>
      </c>
      <c r="N150" s="31">
        <v>186.55</v>
      </c>
      <c r="O150" s="307">
        <v>65295000</v>
      </c>
      <c r="P150" s="308">
        <v>-2.1547771868696132E-3</v>
      </c>
    </row>
    <row r="151" spans="1:16" ht="12.75" customHeight="1">
      <c r="A151" s="31">
        <v>141</v>
      </c>
      <c r="B151" s="32" t="s">
        <v>108</v>
      </c>
      <c r="C151" s="33" t="s">
        <v>192</v>
      </c>
      <c r="D151" s="34">
        <v>45134</v>
      </c>
      <c r="E151" s="38">
        <v>1070.8</v>
      </c>
      <c r="F151" s="38">
        <v>1067.3500000000001</v>
      </c>
      <c r="G151" s="39">
        <v>1058.7000000000003</v>
      </c>
      <c r="H151" s="39">
        <v>1046.6000000000001</v>
      </c>
      <c r="I151" s="39">
        <v>1037.9500000000003</v>
      </c>
      <c r="J151" s="39">
        <v>1079.4500000000003</v>
      </c>
      <c r="K151" s="39">
        <v>1088.1000000000004</v>
      </c>
      <c r="L151" s="39">
        <v>1100.2000000000003</v>
      </c>
      <c r="M151" s="31">
        <v>1076</v>
      </c>
      <c r="N151" s="31">
        <v>1055.25</v>
      </c>
      <c r="O151" s="307">
        <v>4403700</v>
      </c>
      <c r="P151" s="308">
        <v>1.2554321583775953E-2</v>
      </c>
    </row>
    <row r="152" spans="1:16" ht="12.75" customHeight="1">
      <c r="A152" s="31">
        <v>142</v>
      </c>
      <c r="B152" s="32" t="s">
        <v>87</v>
      </c>
      <c r="C152" s="33" t="s">
        <v>193</v>
      </c>
      <c r="D152" s="34">
        <v>45134</v>
      </c>
      <c r="E152" s="38">
        <v>3955.6</v>
      </c>
      <c r="F152" s="38">
        <v>3986.9833333333331</v>
      </c>
      <c r="G152" s="39">
        <v>3915.0166666666664</v>
      </c>
      <c r="H152" s="39">
        <v>3874.4333333333334</v>
      </c>
      <c r="I152" s="39">
        <v>3802.4666666666667</v>
      </c>
      <c r="J152" s="39">
        <v>4027.5666666666662</v>
      </c>
      <c r="K152" s="39">
        <v>4099.5333333333328</v>
      </c>
      <c r="L152" s="39">
        <v>4140.1166666666659</v>
      </c>
      <c r="M152" s="31">
        <v>4058.95</v>
      </c>
      <c r="N152" s="31">
        <v>3946.4</v>
      </c>
      <c r="O152" s="307">
        <v>329000</v>
      </c>
      <c r="P152" s="308">
        <v>2.6200873362445413E-2</v>
      </c>
    </row>
    <row r="153" spans="1:16" ht="12.75" customHeight="1">
      <c r="A153" s="31">
        <v>143</v>
      </c>
      <c r="B153" s="32" t="s">
        <v>84</v>
      </c>
      <c r="C153" s="33" t="s">
        <v>194</v>
      </c>
      <c r="D153" s="34">
        <v>45134</v>
      </c>
      <c r="E153" s="38">
        <v>166.85</v>
      </c>
      <c r="F153" s="38">
        <v>167.4</v>
      </c>
      <c r="G153" s="39">
        <v>166.05</v>
      </c>
      <c r="H153" s="39">
        <v>165.25</v>
      </c>
      <c r="I153" s="39">
        <v>163.9</v>
      </c>
      <c r="J153" s="39">
        <v>168.20000000000002</v>
      </c>
      <c r="K153" s="39">
        <v>169.54999999999998</v>
      </c>
      <c r="L153" s="39">
        <v>170.35000000000002</v>
      </c>
      <c r="M153" s="31">
        <v>168.75</v>
      </c>
      <c r="N153" s="31">
        <v>166.6</v>
      </c>
      <c r="O153" s="307">
        <v>40940900</v>
      </c>
      <c r="P153" s="308">
        <v>-3.0717345729650899E-2</v>
      </c>
    </row>
    <row r="154" spans="1:16" ht="12.75" customHeight="1">
      <c r="A154" s="31">
        <v>144</v>
      </c>
      <c r="B154" s="32" t="s">
        <v>47</v>
      </c>
      <c r="C154" s="33" t="s">
        <v>195</v>
      </c>
      <c r="D154" s="34">
        <v>45134</v>
      </c>
      <c r="E154" s="38">
        <v>36695.550000000003</v>
      </c>
      <c r="F154" s="38">
        <v>36786.716666666667</v>
      </c>
      <c r="G154" s="39">
        <v>36540.483333333337</v>
      </c>
      <c r="H154" s="39">
        <v>36385.416666666672</v>
      </c>
      <c r="I154" s="39">
        <v>36139.183333333342</v>
      </c>
      <c r="J154" s="39">
        <v>36941.783333333333</v>
      </c>
      <c r="K154" s="39">
        <v>37188.016666666656</v>
      </c>
      <c r="L154" s="39">
        <v>37343.083333333328</v>
      </c>
      <c r="M154" s="31">
        <v>37032.949999999997</v>
      </c>
      <c r="N154" s="31">
        <v>36631.65</v>
      </c>
      <c r="O154" s="307">
        <v>174765</v>
      </c>
      <c r="P154" s="308">
        <v>9.618717504332755E-3</v>
      </c>
    </row>
    <row r="155" spans="1:16" ht="12.75" customHeight="1">
      <c r="A155" s="31">
        <v>145</v>
      </c>
      <c r="B155" s="32" t="s">
        <v>43</v>
      </c>
      <c r="C155" s="33" t="s">
        <v>196</v>
      </c>
      <c r="D155" s="34">
        <v>45134</v>
      </c>
      <c r="E155" s="38">
        <v>988.15</v>
      </c>
      <c r="F155" s="38">
        <v>993.4</v>
      </c>
      <c r="G155" s="39">
        <v>980.4</v>
      </c>
      <c r="H155" s="39">
        <v>972.65</v>
      </c>
      <c r="I155" s="39">
        <v>959.65</v>
      </c>
      <c r="J155" s="39">
        <v>1001.15</v>
      </c>
      <c r="K155" s="39">
        <v>1014.15</v>
      </c>
      <c r="L155" s="39">
        <v>1021.9</v>
      </c>
      <c r="M155" s="31">
        <v>1006.4</v>
      </c>
      <c r="N155" s="31">
        <v>985.65</v>
      </c>
      <c r="O155" s="307">
        <v>10238250</v>
      </c>
      <c r="P155" s="308">
        <v>9.3907128068618749E-3</v>
      </c>
    </row>
    <row r="156" spans="1:16" ht="12.75" customHeight="1">
      <c r="A156" s="31">
        <v>146</v>
      </c>
      <c r="B156" s="32" t="s">
        <v>87</v>
      </c>
      <c r="C156" s="33" t="s">
        <v>197</v>
      </c>
      <c r="D156" s="34">
        <v>45134</v>
      </c>
      <c r="E156" s="38">
        <v>4979.45</v>
      </c>
      <c r="F156" s="38">
        <v>5003.8666666666659</v>
      </c>
      <c r="G156" s="39">
        <v>4898.8333333333321</v>
      </c>
      <c r="H156" s="39">
        <v>4818.2166666666662</v>
      </c>
      <c r="I156" s="39">
        <v>4713.1833333333325</v>
      </c>
      <c r="J156" s="39">
        <v>5084.4833333333318</v>
      </c>
      <c r="K156" s="39">
        <v>5189.5166666666664</v>
      </c>
      <c r="L156" s="39">
        <v>5270.1333333333314</v>
      </c>
      <c r="M156" s="31">
        <v>5108.8999999999996</v>
      </c>
      <c r="N156" s="31">
        <v>4923.25</v>
      </c>
      <c r="O156" s="307">
        <v>1333325</v>
      </c>
      <c r="P156" s="308">
        <v>-3.7032355915065721E-2</v>
      </c>
    </row>
    <row r="157" spans="1:16" ht="12.75" customHeight="1">
      <c r="A157" s="31">
        <v>147</v>
      </c>
      <c r="B157" s="32" t="s">
        <v>84</v>
      </c>
      <c r="C157" s="33" t="s">
        <v>198</v>
      </c>
      <c r="D157" s="34">
        <v>45134</v>
      </c>
      <c r="E157" s="38">
        <v>227.85</v>
      </c>
      <c r="F157" s="38">
        <v>228.45000000000002</v>
      </c>
      <c r="G157" s="39">
        <v>226.75000000000003</v>
      </c>
      <c r="H157" s="39">
        <v>225.65</v>
      </c>
      <c r="I157" s="39">
        <v>223.95000000000002</v>
      </c>
      <c r="J157" s="39">
        <v>229.55000000000004</v>
      </c>
      <c r="K157" s="39">
        <v>231.25000000000003</v>
      </c>
      <c r="L157" s="39">
        <v>232.35000000000005</v>
      </c>
      <c r="M157" s="31">
        <v>230.15</v>
      </c>
      <c r="N157" s="31">
        <v>227.35</v>
      </c>
      <c r="O157" s="307">
        <v>11190000</v>
      </c>
      <c r="P157" s="308">
        <v>2.7265216193885982E-2</v>
      </c>
    </row>
    <row r="158" spans="1:16" ht="12.75" customHeight="1">
      <c r="A158" s="31">
        <v>148</v>
      </c>
      <c r="B158" s="32" t="s">
        <v>68</v>
      </c>
      <c r="C158" s="33" t="s">
        <v>199</v>
      </c>
      <c r="D158" s="34">
        <v>45134</v>
      </c>
      <c r="E158" s="38">
        <v>224.2</v>
      </c>
      <c r="F158" s="38">
        <v>224.63333333333335</v>
      </c>
      <c r="G158" s="39">
        <v>222.3666666666667</v>
      </c>
      <c r="H158" s="39">
        <v>220.53333333333336</v>
      </c>
      <c r="I158" s="39">
        <v>218.26666666666671</v>
      </c>
      <c r="J158" s="39">
        <v>226.4666666666667</v>
      </c>
      <c r="K158" s="39">
        <v>228.73333333333335</v>
      </c>
      <c r="L158" s="39">
        <v>230.56666666666669</v>
      </c>
      <c r="M158" s="31">
        <v>226.9</v>
      </c>
      <c r="N158" s="31">
        <v>222.8</v>
      </c>
      <c r="O158" s="307">
        <v>52073800</v>
      </c>
      <c r="P158" s="308">
        <v>-1.4548867769564707E-2</v>
      </c>
    </row>
    <row r="159" spans="1:16" ht="12.75" customHeight="1">
      <c r="A159" s="31">
        <v>149</v>
      </c>
      <c r="B159" s="32" t="s">
        <v>59</v>
      </c>
      <c r="C159" s="33" t="s">
        <v>200</v>
      </c>
      <c r="D159" s="34">
        <v>45134</v>
      </c>
      <c r="E159" s="38">
        <v>2639.4</v>
      </c>
      <c r="F159" s="38">
        <v>2631.8333333333335</v>
      </c>
      <c r="G159" s="39">
        <v>2615.666666666667</v>
      </c>
      <c r="H159" s="39">
        <v>2591.9333333333334</v>
      </c>
      <c r="I159" s="39">
        <v>2575.7666666666669</v>
      </c>
      <c r="J159" s="39">
        <v>2655.5666666666671</v>
      </c>
      <c r="K159" s="39">
        <v>2671.733333333334</v>
      </c>
      <c r="L159" s="39">
        <v>2695.4666666666672</v>
      </c>
      <c r="M159" s="31">
        <v>2648</v>
      </c>
      <c r="N159" s="31">
        <v>2608.1</v>
      </c>
      <c r="O159" s="307">
        <v>3100500</v>
      </c>
      <c r="P159" s="308">
        <v>1.9389238972370335E-3</v>
      </c>
    </row>
    <row r="160" spans="1:16" ht="12.75" customHeight="1">
      <c r="A160" s="31">
        <v>150</v>
      </c>
      <c r="B160" s="32" t="s">
        <v>39</v>
      </c>
      <c r="C160" s="33" t="s">
        <v>201</v>
      </c>
      <c r="D160" s="34">
        <v>45134</v>
      </c>
      <c r="E160" s="38">
        <v>3693.2</v>
      </c>
      <c r="F160" s="38">
        <v>3680.15</v>
      </c>
      <c r="G160" s="39">
        <v>3649.65</v>
      </c>
      <c r="H160" s="39">
        <v>3606.1</v>
      </c>
      <c r="I160" s="39">
        <v>3575.6</v>
      </c>
      <c r="J160" s="39">
        <v>3723.7000000000003</v>
      </c>
      <c r="K160" s="39">
        <v>3754.2000000000003</v>
      </c>
      <c r="L160" s="39">
        <v>3797.7500000000005</v>
      </c>
      <c r="M160" s="31">
        <v>3710.65</v>
      </c>
      <c r="N160" s="31">
        <v>3636.6</v>
      </c>
      <c r="O160" s="307">
        <v>2198000</v>
      </c>
      <c r="P160" s="308">
        <v>-1.0689771576459998E-2</v>
      </c>
    </row>
    <row r="161" spans="1:16" ht="12.75" customHeight="1">
      <c r="A161" s="31">
        <v>151</v>
      </c>
      <c r="B161" s="32" t="s">
        <v>63</v>
      </c>
      <c r="C161" s="33" t="s">
        <v>202</v>
      </c>
      <c r="D161" s="34">
        <v>45134</v>
      </c>
      <c r="E161" s="38">
        <v>62.5</v>
      </c>
      <c r="F161" s="38">
        <v>61.9</v>
      </c>
      <c r="G161" s="39">
        <v>61.05</v>
      </c>
      <c r="H161" s="39">
        <v>59.6</v>
      </c>
      <c r="I161" s="39">
        <v>58.75</v>
      </c>
      <c r="J161" s="39">
        <v>63.349999999999994</v>
      </c>
      <c r="K161" s="39">
        <v>64.2</v>
      </c>
      <c r="L161" s="39">
        <v>65.649999999999991</v>
      </c>
      <c r="M161" s="31">
        <v>62.75</v>
      </c>
      <c r="N161" s="31">
        <v>60.45</v>
      </c>
      <c r="O161" s="307">
        <v>281664000</v>
      </c>
      <c r="P161" s="308">
        <v>-1.1177891366623604E-2</v>
      </c>
    </row>
    <row r="162" spans="1:16" ht="12.75" customHeight="1">
      <c r="A162" s="31">
        <v>152</v>
      </c>
      <c r="B162" s="32" t="s">
        <v>45</v>
      </c>
      <c r="C162" s="33" t="s">
        <v>203</v>
      </c>
      <c r="D162" s="34">
        <v>45134</v>
      </c>
      <c r="E162" s="38">
        <v>3907.65</v>
      </c>
      <c r="F162" s="38">
        <v>3916.8666666666663</v>
      </c>
      <c r="G162" s="39">
        <v>3883.7333333333327</v>
      </c>
      <c r="H162" s="39">
        <v>3859.8166666666662</v>
      </c>
      <c r="I162" s="39">
        <v>3826.6833333333325</v>
      </c>
      <c r="J162" s="39">
        <v>3940.7833333333328</v>
      </c>
      <c r="K162" s="39">
        <v>3973.916666666667</v>
      </c>
      <c r="L162" s="39">
        <v>3997.833333333333</v>
      </c>
      <c r="M162" s="31">
        <v>3950</v>
      </c>
      <c r="N162" s="31">
        <v>3892.95</v>
      </c>
      <c r="O162" s="307">
        <v>1509900</v>
      </c>
      <c r="P162" s="308">
        <v>-6.0306198655713218E-2</v>
      </c>
    </row>
    <row r="163" spans="1:16" ht="12.75" customHeight="1">
      <c r="A163" s="31">
        <v>153</v>
      </c>
      <c r="B163" s="32" t="s">
        <v>190</v>
      </c>
      <c r="C163" s="33" t="s">
        <v>204</v>
      </c>
      <c r="D163" s="34">
        <v>45134</v>
      </c>
      <c r="E163" s="38">
        <v>241.95</v>
      </c>
      <c r="F163" s="38">
        <v>242.51666666666665</v>
      </c>
      <c r="G163" s="39">
        <v>239.5333333333333</v>
      </c>
      <c r="H163" s="39">
        <v>237.11666666666665</v>
      </c>
      <c r="I163" s="39">
        <v>234.1333333333333</v>
      </c>
      <c r="J163" s="39">
        <v>244.93333333333331</v>
      </c>
      <c r="K163" s="39">
        <v>247.91666666666666</v>
      </c>
      <c r="L163" s="39">
        <v>250.33333333333331</v>
      </c>
      <c r="M163" s="31">
        <v>245.5</v>
      </c>
      <c r="N163" s="31">
        <v>240.1</v>
      </c>
      <c r="O163" s="307">
        <v>44064000</v>
      </c>
      <c r="P163" s="308">
        <v>4.8236880981437469E-2</v>
      </c>
    </row>
    <row r="164" spans="1:16" ht="12.75" customHeight="1">
      <c r="A164" s="31">
        <v>154</v>
      </c>
      <c r="B164" s="32" t="s">
        <v>205</v>
      </c>
      <c r="C164" s="33" t="s">
        <v>206</v>
      </c>
      <c r="D164" s="34">
        <v>45134</v>
      </c>
      <c r="E164" s="38">
        <v>1435.3</v>
      </c>
      <c r="F164" s="38">
        <v>1435.45</v>
      </c>
      <c r="G164" s="39">
        <v>1415.95</v>
      </c>
      <c r="H164" s="39">
        <v>1396.6</v>
      </c>
      <c r="I164" s="39">
        <v>1377.1</v>
      </c>
      <c r="J164" s="39">
        <v>1454.8000000000002</v>
      </c>
      <c r="K164" s="39">
        <v>1474.3000000000002</v>
      </c>
      <c r="L164" s="39">
        <v>1493.6500000000003</v>
      </c>
      <c r="M164" s="31">
        <v>1454.95</v>
      </c>
      <c r="N164" s="31">
        <v>1416.1</v>
      </c>
      <c r="O164" s="307">
        <v>4275535</v>
      </c>
      <c r="P164" s="308">
        <v>5.8406740712370741E-3</v>
      </c>
    </row>
    <row r="165" spans="1:16" ht="12.75" customHeight="1">
      <c r="A165" s="31">
        <v>155</v>
      </c>
      <c r="B165" s="32" t="s">
        <v>49</v>
      </c>
      <c r="C165" s="33" t="s">
        <v>208</v>
      </c>
      <c r="D165" s="34">
        <v>45134</v>
      </c>
      <c r="E165" s="38">
        <v>925.05</v>
      </c>
      <c r="F165" s="38">
        <v>926.08333333333337</v>
      </c>
      <c r="G165" s="39">
        <v>915.91666666666674</v>
      </c>
      <c r="H165" s="39">
        <v>906.78333333333342</v>
      </c>
      <c r="I165" s="39">
        <v>896.61666666666679</v>
      </c>
      <c r="J165" s="39">
        <v>935.2166666666667</v>
      </c>
      <c r="K165" s="39">
        <v>945.38333333333344</v>
      </c>
      <c r="L165" s="39">
        <v>954.51666666666665</v>
      </c>
      <c r="M165" s="31">
        <v>936.25</v>
      </c>
      <c r="N165" s="31">
        <v>916.95</v>
      </c>
      <c r="O165" s="307">
        <v>2571250</v>
      </c>
      <c r="P165" s="308">
        <v>6.5516026769989438E-2</v>
      </c>
    </row>
    <row r="166" spans="1:16" ht="12.75" customHeight="1">
      <c r="A166" s="31">
        <v>156</v>
      </c>
      <c r="B166" s="32" t="s">
        <v>63</v>
      </c>
      <c r="C166" s="33" t="s">
        <v>209</v>
      </c>
      <c r="D166" s="34">
        <v>45134</v>
      </c>
      <c r="E166" s="38">
        <v>226.5</v>
      </c>
      <c r="F166" s="38">
        <v>222.48333333333335</v>
      </c>
      <c r="G166" s="39">
        <v>215.06666666666669</v>
      </c>
      <c r="H166" s="39">
        <v>203.63333333333335</v>
      </c>
      <c r="I166" s="39">
        <v>196.2166666666667</v>
      </c>
      <c r="J166" s="39">
        <v>233.91666666666669</v>
      </c>
      <c r="K166" s="39">
        <v>241.33333333333331</v>
      </c>
      <c r="L166" s="39">
        <v>252.76666666666668</v>
      </c>
      <c r="M166" s="31">
        <v>229.9</v>
      </c>
      <c r="N166" s="31">
        <v>211.05</v>
      </c>
      <c r="O166" s="307">
        <v>55555000</v>
      </c>
      <c r="P166" s="308">
        <v>-0.16790234404253726</v>
      </c>
    </row>
    <row r="167" spans="1:16" ht="12.75" customHeight="1">
      <c r="A167" s="31">
        <v>157</v>
      </c>
      <c r="B167" s="32" t="s">
        <v>190</v>
      </c>
      <c r="C167" s="33" t="s">
        <v>210</v>
      </c>
      <c r="D167" s="34">
        <v>45134</v>
      </c>
      <c r="E167" s="38">
        <v>161.6</v>
      </c>
      <c r="F167" s="38">
        <v>161.43333333333331</v>
      </c>
      <c r="G167" s="39">
        <v>160.51666666666662</v>
      </c>
      <c r="H167" s="39">
        <v>159.43333333333331</v>
      </c>
      <c r="I167" s="39">
        <v>158.51666666666662</v>
      </c>
      <c r="J167" s="39">
        <v>162.51666666666662</v>
      </c>
      <c r="K167" s="39">
        <v>163.43333333333331</v>
      </c>
      <c r="L167" s="39">
        <v>164.51666666666662</v>
      </c>
      <c r="M167" s="31">
        <v>162.35</v>
      </c>
      <c r="N167" s="31">
        <v>160.35</v>
      </c>
      <c r="O167" s="307">
        <v>54992000</v>
      </c>
      <c r="P167" s="308">
        <v>4.6769950306927797E-3</v>
      </c>
    </row>
    <row r="168" spans="1:16" ht="12.75" customHeight="1">
      <c r="A168" s="31">
        <v>158</v>
      </c>
      <c r="B168" s="32" t="s">
        <v>84</v>
      </c>
      <c r="C168" s="33" t="s">
        <v>211</v>
      </c>
      <c r="D168" s="34">
        <v>45134</v>
      </c>
      <c r="E168" s="38">
        <v>2797.15</v>
      </c>
      <c r="F168" s="38">
        <v>2781.6833333333329</v>
      </c>
      <c r="G168" s="39">
        <v>2744.4666666666658</v>
      </c>
      <c r="H168" s="39">
        <v>2691.7833333333328</v>
      </c>
      <c r="I168" s="39">
        <v>2654.5666666666657</v>
      </c>
      <c r="J168" s="39">
        <v>2834.3666666666659</v>
      </c>
      <c r="K168" s="39">
        <v>2871.583333333333</v>
      </c>
      <c r="L168" s="39">
        <v>2924.266666666666</v>
      </c>
      <c r="M168" s="31">
        <v>2818.9</v>
      </c>
      <c r="N168" s="31">
        <v>2729</v>
      </c>
      <c r="O168" s="307">
        <v>24337250</v>
      </c>
      <c r="P168" s="308">
        <v>-5.6759715910742491E-2</v>
      </c>
    </row>
    <row r="169" spans="1:16" ht="12.75" customHeight="1">
      <c r="A169" s="31">
        <v>159</v>
      </c>
      <c r="B169" s="32" t="s">
        <v>132</v>
      </c>
      <c r="C169" s="33" t="s">
        <v>212</v>
      </c>
      <c r="D169" s="34">
        <v>45134</v>
      </c>
      <c r="E169" s="38">
        <v>91.95</v>
      </c>
      <c r="F169" s="38">
        <v>92.083333333333329</v>
      </c>
      <c r="G169" s="39">
        <v>91.36666666666666</v>
      </c>
      <c r="H169" s="39">
        <v>90.783333333333331</v>
      </c>
      <c r="I169" s="39">
        <v>90.066666666666663</v>
      </c>
      <c r="J169" s="39">
        <v>92.666666666666657</v>
      </c>
      <c r="K169" s="39">
        <v>93.383333333333326</v>
      </c>
      <c r="L169" s="39">
        <v>93.966666666666654</v>
      </c>
      <c r="M169" s="31">
        <v>92.8</v>
      </c>
      <c r="N169" s="31">
        <v>91.5</v>
      </c>
      <c r="O169" s="307">
        <v>107240000</v>
      </c>
      <c r="P169" s="308">
        <v>1.4992049670629212E-2</v>
      </c>
    </row>
    <row r="170" spans="1:16" ht="12.75" customHeight="1">
      <c r="A170" s="31">
        <v>160</v>
      </c>
      <c r="B170" s="32" t="s">
        <v>63</v>
      </c>
      <c r="C170" s="33" t="s">
        <v>213</v>
      </c>
      <c r="D170" s="34">
        <v>45134</v>
      </c>
      <c r="E170" s="38">
        <v>850.5</v>
      </c>
      <c r="F170" s="38">
        <v>847.23333333333323</v>
      </c>
      <c r="G170" s="39">
        <v>841.91666666666652</v>
      </c>
      <c r="H170" s="39">
        <v>833.33333333333326</v>
      </c>
      <c r="I170" s="39">
        <v>828.01666666666654</v>
      </c>
      <c r="J170" s="39">
        <v>855.81666666666649</v>
      </c>
      <c r="K170" s="39">
        <v>861.13333333333333</v>
      </c>
      <c r="L170" s="39">
        <v>869.71666666666647</v>
      </c>
      <c r="M170" s="31">
        <v>852.55</v>
      </c>
      <c r="N170" s="31">
        <v>838.65</v>
      </c>
      <c r="O170" s="307">
        <v>10776000</v>
      </c>
      <c r="P170" s="308">
        <v>4.1843916776239463E-2</v>
      </c>
    </row>
    <row r="171" spans="1:16" ht="12.75" customHeight="1">
      <c r="A171" s="31">
        <v>161</v>
      </c>
      <c r="B171" s="32" t="s">
        <v>68</v>
      </c>
      <c r="C171" s="33" t="s">
        <v>214</v>
      </c>
      <c r="D171" s="34">
        <v>45134</v>
      </c>
      <c r="E171" s="38">
        <v>1315.25</v>
      </c>
      <c r="F171" s="38">
        <v>1315.75</v>
      </c>
      <c r="G171" s="39">
        <v>1299.9000000000001</v>
      </c>
      <c r="H171" s="39">
        <v>1284.5500000000002</v>
      </c>
      <c r="I171" s="39">
        <v>1268.7000000000003</v>
      </c>
      <c r="J171" s="39">
        <v>1331.1</v>
      </c>
      <c r="K171" s="39">
        <v>1346.9499999999998</v>
      </c>
      <c r="L171" s="39">
        <v>1362.2999999999997</v>
      </c>
      <c r="M171" s="31">
        <v>1331.6</v>
      </c>
      <c r="N171" s="31">
        <v>1300.4000000000001</v>
      </c>
      <c r="O171" s="307">
        <v>8114250</v>
      </c>
      <c r="P171" s="308">
        <v>-1.7883079157588962E-2</v>
      </c>
    </row>
    <row r="172" spans="1:16" ht="12.75" customHeight="1">
      <c r="A172" s="31">
        <v>162</v>
      </c>
      <c r="B172" s="32" t="s">
        <v>63</v>
      </c>
      <c r="C172" s="33" t="s">
        <v>215</v>
      </c>
      <c r="D172" s="34">
        <v>45134</v>
      </c>
      <c r="E172" s="38">
        <v>603.65</v>
      </c>
      <c r="F172" s="38">
        <v>597.98333333333323</v>
      </c>
      <c r="G172" s="39">
        <v>591.01666666666642</v>
      </c>
      <c r="H172" s="39">
        <v>578.38333333333321</v>
      </c>
      <c r="I172" s="39">
        <v>571.4166666666664</v>
      </c>
      <c r="J172" s="39">
        <v>610.61666666666645</v>
      </c>
      <c r="K172" s="39">
        <v>617.58333333333337</v>
      </c>
      <c r="L172" s="39">
        <v>630.21666666666647</v>
      </c>
      <c r="M172" s="31">
        <v>604.95000000000005</v>
      </c>
      <c r="N172" s="31">
        <v>585.35</v>
      </c>
      <c r="O172" s="307">
        <v>80904000</v>
      </c>
      <c r="P172" s="308">
        <v>5.3766802125664273E-2</v>
      </c>
    </row>
    <row r="173" spans="1:16" ht="12.75" customHeight="1">
      <c r="A173" s="31">
        <v>163</v>
      </c>
      <c r="B173" s="32" t="s">
        <v>49</v>
      </c>
      <c r="C173" s="33" t="s">
        <v>216</v>
      </c>
      <c r="D173" s="34">
        <v>45134</v>
      </c>
      <c r="E173" s="38">
        <v>24221</v>
      </c>
      <c r="F173" s="38">
        <v>24330.600000000002</v>
      </c>
      <c r="G173" s="39">
        <v>24061.200000000004</v>
      </c>
      <c r="H173" s="39">
        <v>23901.4</v>
      </c>
      <c r="I173" s="39">
        <v>23632.000000000004</v>
      </c>
      <c r="J173" s="39">
        <v>24490.400000000005</v>
      </c>
      <c r="K173" s="39">
        <v>24759.800000000007</v>
      </c>
      <c r="L173" s="39">
        <v>24919.600000000006</v>
      </c>
      <c r="M173" s="31">
        <v>24600</v>
      </c>
      <c r="N173" s="31">
        <v>24170.799999999999</v>
      </c>
      <c r="O173" s="307">
        <v>257375</v>
      </c>
      <c r="P173" s="308">
        <v>2.4785984471431415E-2</v>
      </c>
    </row>
    <row r="174" spans="1:16" ht="12.75" customHeight="1">
      <c r="A174" s="31">
        <v>164</v>
      </c>
      <c r="B174" s="32" t="s">
        <v>41</v>
      </c>
      <c r="C174" s="33" t="s">
        <v>217</v>
      </c>
      <c r="D174" s="34">
        <v>45134</v>
      </c>
      <c r="E174" s="38">
        <v>3717.8</v>
      </c>
      <c r="F174" s="38">
        <v>3721.2666666666664</v>
      </c>
      <c r="G174" s="39">
        <v>3696.5333333333328</v>
      </c>
      <c r="H174" s="39">
        <v>3675.2666666666664</v>
      </c>
      <c r="I174" s="39">
        <v>3650.5333333333328</v>
      </c>
      <c r="J174" s="39">
        <v>3742.5333333333328</v>
      </c>
      <c r="K174" s="39">
        <v>3767.2666666666664</v>
      </c>
      <c r="L174" s="39">
        <v>3788.5333333333328</v>
      </c>
      <c r="M174" s="31">
        <v>3746</v>
      </c>
      <c r="N174" s="31">
        <v>3700</v>
      </c>
      <c r="O174" s="307">
        <v>1849925</v>
      </c>
      <c r="P174" s="308">
        <v>4.7003891050583654E-2</v>
      </c>
    </row>
    <row r="175" spans="1:16" ht="12.75" customHeight="1">
      <c r="A175" s="31">
        <v>165</v>
      </c>
      <c r="B175" s="32" t="s">
        <v>47</v>
      </c>
      <c r="C175" s="33" t="s">
        <v>218</v>
      </c>
      <c r="D175" s="34">
        <v>45134</v>
      </c>
      <c r="E175" s="38">
        <v>2248</v>
      </c>
      <c r="F175" s="38">
        <v>2232.1666666666665</v>
      </c>
      <c r="G175" s="39">
        <v>2209.9833333333331</v>
      </c>
      <c r="H175" s="39">
        <v>2171.9666666666667</v>
      </c>
      <c r="I175" s="39">
        <v>2149.7833333333333</v>
      </c>
      <c r="J175" s="39">
        <v>2270.1833333333329</v>
      </c>
      <c r="K175" s="39">
        <v>2292.3666666666663</v>
      </c>
      <c r="L175" s="39">
        <v>2330.3833333333328</v>
      </c>
      <c r="M175" s="31">
        <v>2254.35</v>
      </c>
      <c r="N175" s="31">
        <v>2194.15</v>
      </c>
      <c r="O175" s="307">
        <v>5116500</v>
      </c>
      <c r="P175" s="308">
        <v>-1.8840788149000431E-2</v>
      </c>
    </row>
    <row r="176" spans="1:16" ht="12.75" customHeight="1">
      <c r="A176" s="31">
        <v>166</v>
      </c>
      <c r="B176" s="32" t="s">
        <v>68</v>
      </c>
      <c r="C176" s="33" t="s">
        <v>219</v>
      </c>
      <c r="D176" s="34">
        <v>45134</v>
      </c>
      <c r="E176" s="38">
        <v>1779</v>
      </c>
      <c r="F176" s="38">
        <v>1781.0166666666664</v>
      </c>
      <c r="G176" s="39">
        <v>1758.0833333333328</v>
      </c>
      <c r="H176" s="39">
        <v>1737.1666666666663</v>
      </c>
      <c r="I176" s="39">
        <v>1714.2333333333327</v>
      </c>
      <c r="J176" s="39">
        <v>1801.9333333333329</v>
      </c>
      <c r="K176" s="39">
        <v>1824.8666666666663</v>
      </c>
      <c r="L176" s="39">
        <v>1845.7833333333331</v>
      </c>
      <c r="M176" s="31">
        <v>1803.95</v>
      </c>
      <c r="N176" s="31">
        <v>1760.1</v>
      </c>
      <c r="O176" s="307">
        <v>5998800</v>
      </c>
      <c r="P176" s="308">
        <v>-2.9916234543278819E-3</v>
      </c>
    </row>
    <row r="177" spans="1:16" ht="12.75" customHeight="1">
      <c r="A177" s="31">
        <v>167</v>
      </c>
      <c r="B177" s="32" t="s">
        <v>43</v>
      </c>
      <c r="C177" s="33" t="s">
        <v>220</v>
      </c>
      <c r="D177" s="34">
        <v>45134</v>
      </c>
      <c r="E177" s="38">
        <v>1078.7</v>
      </c>
      <c r="F177" s="38">
        <v>1078.95</v>
      </c>
      <c r="G177" s="39">
        <v>1073.95</v>
      </c>
      <c r="H177" s="39">
        <v>1069.2</v>
      </c>
      <c r="I177" s="39">
        <v>1064.2</v>
      </c>
      <c r="J177" s="39">
        <v>1083.7</v>
      </c>
      <c r="K177" s="39">
        <v>1088.7</v>
      </c>
      <c r="L177" s="39">
        <v>1093.45</v>
      </c>
      <c r="M177" s="31">
        <v>1083.95</v>
      </c>
      <c r="N177" s="31">
        <v>1074.2</v>
      </c>
      <c r="O177" s="307">
        <v>25948300</v>
      </c>
      <c r="P177" s="308">
        <v>-5.7132128104715411E-3</v>
      </c>
    </row>
    <row r="178" spans="1:16" ht="12.75" customHeight="1">
      <c r="A178" s="31">
        <v>168</v>
      </c>
      <c r="B178" s="32" t="s">
        <v>205</v>
      </c>
      <c r="C178" s="33" t="s">
        <v>221</v>
      </c>
      <c r="D178" s="34">
        <v>45134</v>
      </c>
      <c r="E178" s="38">
        <v>502.75</v>
      </c>
      <c r="F178" s="38">
        <v>501.98333333333335</v>
      </c>
      <c r="G178" s="39">
        <v>497.26666666666671</v>
      </c>
      <c r="H178" s="39">
        <v>491.78333333333336</v>
      </c>
      <c r="I178" s="39">
        <v>487.06666666666672</v>
      </c>
      <c r="J178" s="39">
        <v>507.4666666666667</v>
      </c>
      <c r="K178" s="39">
        <v>512.18333333333339</v>
      </c>
      <c r="L178" s="39">
        <v>517.66666666666674</v>
      </c>
      <c r="M178" s="31">
        <v>506.7</v>
      </c>
      <c r="N178" s="31">
        <v>496.5</v>
      </c>
      <c r="O178" s="307">
        <v>8340000</v>
      </c>
      <c r="P178" s="308">
        <v>-1.9746121297602257E-2</v>
      </c>
    </row>
    <row r="179" spans="1:16" ht="12.75" customHeight="1">
      <c r="A179" s="31">
        <v>169</v>
      </c>
      <c r="B179" s="32" t="s">
        <v>43</v>
      </c>
      <c r="C179" s="33" t="s">
        <v>222</v>
      </c>
      <c r="D179" s="34">
        <v>45134</v>
      </c>
      <c r="E179" s="38">
        <v>784.45</v>
      </c>
      <c r="F179" s="38">
        <v>784.90000000000009</v>
      </c>
      <c r="G179" s="39">
        <v>779.70000000000016</v>
      </c>
      <c r="H179" s="39">
        <v>774.95</v>
      </c>
      <c r="I179" s="39">
        <v>769.75000000000011</v>
      </c>
      <c r="J179" s="39">
        <v>789.6500000000002</v>
      </c>
      <c r="K179" s="39">
        <v>794.85</v>
      </c>
      <c r="L179" s="39">
        <v>799.60000000000025</v>
      </c>
      <c r="M179" s="31">
        <v>790.1</v>
      </c>
      <c r="N179" s="31">
        <v>780.15</v>
      </c>
      <c r="O179" s="307">
        <v>2885000</v>
      </c>
      <c r="P179" s="308">
        <v>2.8887303851640515E-2</v>
      </c>
    </row>
    <row r="180" spans="1:16" ht="12.75" customHeight="1">
      <c r="A180" s="31">
        <v>170</v>
      </c>
      <c r="B180" s="32" t="s">
        <v>39</v>
      </c>
      <c r="C180" s="33" t="s">
        <v>223</v>
      </c>
      <c r="D180" s="34">
        <v>45134</v>
      </c>
      <c r="E180" s="38">
        <v>985.9</v>
      </c>
      <c r="F180" s="38">
        <v>983.94999999999993</v>
      </c>
      <c r="G180" s="39">
        <v>980.24999999999989</v>
      </c>
      <c r="H180" s="39">
        <v>974.59999999999991</v>
      </c>
      <c r="I180" s="39">
        <v>970.89999999999986</v>
      </c>
      <c r="J180" s="39">
        <v>989.59999999999991</v>
      </c>
      <c r="K180" s="39">
        <v>993.3</v>
      </c>
      <c r="L180" s="39">
        <v>998.94999999999993</v>
      </c>
      <c r="M180" s="31">
        <v>987.65</v>
      </c>
      <c r="N180" s="31">
        <v>978.3</v>
      </c>
      <c r="O180" s="307">
        <v>10415350</v>
      </c>
      <c r="P180" s="308">
        <v>2.5784085369156599E-2</v>
      </c>
    </row>
    <row r="181" spans="1:16" ht="12.75" customHeight="1">
      <c r="A181" s="31">
        <v>171</v>
      </c>
      <c r="B181" s="32" t="s">
        <v>79</v>
      </c>
      <c r="C181" s="33" t="s">
        <v>224</v>
      </c>
      <c r="D181" s="34">
        <v>45134</v>
      </c>
      <c r="E181" s="38">
        <v>1608.2</v>
      </c>
      <c r="F181" s="38">
        <v>1615.1833333333334</v>
      </c>
      <c r="G181" s="39">
        <v>1596.0166666666669</v>
      </c>
      <c r="H181" s="39">
        <v>1583.8333333333335</v>
      </c>
      <c r="I181" s="39">
        <v>1564.666666666667</v>
      </c>
      <c r="J181" s="39">
        <v>1627.3666666666668</v>
      </c>
      <c r="K181" s="39">
        <v>1646.5333333333333</v>
      </c>
      <c r="L181" s="39">
        <v>1658.7166666666667</v>
      </c>
      <c r="M181" s="31">
        <v>1634.35</v>
      </c>
      <c r="N181" s="31">
        <v>1603</v>
      </c>
      <c r="O181" s="307">
        <v>4646000</v>
      </c>
      <c r="P181" s="308">
        <v>2.5041367898510757E-2</v>
      </c>
    </row>
    <row r="182" spans="1:16" ht="12.75" customHeight="1">
      <c r="A182" s="31">
        <v>172</v>
      </c>
      <c r="B182" s="32" t="s">
        <v>59</v>
      </c>
      <c r="C182" s="33" t="s">
        <v>225</v>
      </c>
      <c r="D182" s="34">
        <v>45134</v>
      </c>
      <c r="E182" s="38">
        <v>854.3</v>
      </c>
      <c r="F182" s="38">
        <v>856.75</v>
      </c>
      <c r="G182" s="39">
        <v>849.95</v>
      </c>
      <c r="H182" s="39">
        <v>845.6</v>
      </c>
      <c r="I182" s="39">
        <v>838.80000000000007</v>
      </c>
      <c r="J182" s="39">
        <v>861.1</v>
      </c>
      <c r="K182" s="39">
        <v>867.9</v>
      </c>
      <c r="L182" s="39">
        <v>872.25</v>
      </c>
      <c r="M182" s="31">
        <v>863.55</v>
      </c>
      <c r="N182" s="31">
        <v>852.4</v>
      </c>
      <c r="O182" s="307">
        <v>12051000</v>
      </c>
      <c r="P182" s="308">
        <v>2.2059384779787802E-2</v>
      </c>
    </row>
    <row r="183" spans="1:16" ht="12.75" customHeight="1">
      <c r="A183" s="31">
        <v>173</v>
      </c>
      <c r="B183" s="32" t="s">
        <v>56</v>
      </c>
      <c r="C183" s="33" t="s">
        <v>226</v>
      </c>
      <c r="D183" s="34">
        <v>45134</v>
      </c>
      <c r="E183" s="38">
        <v>620.6</v>
      </c>
      <c r="F183" s="38">
        <v>622.15</v>
      </c>
      <c r="G183" s="39">
        <v>616.9</v>
      </c>
      <c r="H183" s="39">
        <v>613.20000000000005</v>
      </c>
      <c r="I183" s="39">
        <v>607.95000000000005</v>
      </c>
      <c r="J183" s="39">
        <v>625.84999999999991</v>
      </c>
      <c r="K183" s="39">
        <v>631.09999999999991</v>
      </c>
      <c r="L183" s="39">
        <v>634.79999999999984</v>
      </c>
      <c r="M183" s="31">
        <v>627.4</v>
      </c>
      <c r="N183" s="31">
        <v>618.45000000000005</v>
      </c>
      <c r="O183" s="307">
        <v>53114025</v>
      </c>
      <c r="P183" s="308">
        <v>7.5689995404535993E-3</v>
      </c>
    </row>
    <row r="184" spans="1:16" ht="12.75" customHeight="1">
      <c r="A184" s="31">
        <v>174</v>
      </c>
      <c r="B184" s="32" t="s">
        <v>190</v>
      </c>
      <c r="C184" s="33" t="s">
        <v>227</v>
      </c>
      <c r="D184" s="34">
        <v>45134</v>
      </c>
      <c r="E184" s="38">
        <v>224</v>
      </c>
      <c r="F184" s="38">
        <v>223.5</v>
      </c>
      <c r="G184" s="39">
        <v>222</v>
      </c>
      <c r="H184" s="39">
        <v>220</v>
      </c>
      <c r="I184" s="39">
        <v>218.5</v>
      </c>
      <c r="J184" s="39">
        <v>225.5</v>
      </c>
      <c r="K184" s="39">
        <v>227</v>
      </c>
      <c r="L184" s="39">
        <v>229</v>
      </c>
      <c r="M184" s="31">
        <v>225</v>
      </c>
      <c r="N184" s="31">
        <v>221.5</v>
      </c>
      <c r="O184" s="307">
        <v>91469250</v>
      </c>
      <c r="P184" s="308">
        <v>4.633576750565296E-3</v>
      </c>
    </row>
    <row r="185" spans="1:16" ht="12.75" customHeight="1">
      <c r="A185" s="31">
        <v>175</v>
      </c>
      <c r="B185" s="32" t="s">
        <v>132</v>
      </c>
      <c r="C185" s="33" t="s">
        <v>228</v>
      </c>
      <c r="D185" s="34">
        <v>45134</v>
      </c>
      <c r="E185" s="38">
        <v>117.85</v>
      </c>
      <c r="F185" s="38">
        <v>118.28333333333332</v>
      </c>
      <c r="G185" s="39">
        <v>117.01666666666664</v>
      </c>
      <c r="H185" s="39">
        <v>116.18333333333332</v>
      </c>
      <c r="I185" s="39">
        <v>114.91666666666664</v>
      </c>
      <c r="J185" s="39">
        <v>119.11666666666663</v>
      </c>
      <c r="K185" s="39">
        <v>120.38333333333331</v>
      </c>
      <c r="L185" s="39">
        <v>121.21666666666663</v>
      </c>
      <c r="M185" s="31">
        <v>119.55</v>
      </c>
      <c r="N185" s="31">
        <v>117.45</v>
      </c>
      <c r="O185" s="307">
        <v>239849500</v>
      </c>
      <c r="P185" s="308">
        <v>6.1603064002584097E-3</v>
      </c>
    </row>
    <row r="186" spans="1:16" ht="12.75" customHeight="1">
      <c r="A186" s="31">
        <v>176</v>
      </c>
      <c r="B186" s="32" t="s">
        <v>87</v>
      </c>
      <c r="C186" s="33" t="s">
        <v>229</v>
      </c>
      <c r="D186" s="34">
        <v>45134</v>
      </c>
      <c r="E186" s="38">
        <v>3487.1</v>
      </c>
      <c r="F186" s="38">
        <v>3503.4166666666665</v>
      </c>
      <c r="G186" s="39">
        <v>3456.9333333333329</v>
      </c>
      <c r="H186" s="39">
        <v>3426.7666666666664</v>
      </c>
      <c r="I186" s="39">
        <v>3380.2833333333328</v>
      </c>
      <c r="J186" s="39">
        <v>3533.583333333333</v>
      </c>
      <c r="K186" s="39">
        <v>3580.0666666666666</v>
      </c>
      <c r="L186" s="39">
        <v>3610.2333333333331</v>
      </c>
      <c r="M186" s="31">
        <v>3549.9</v>
      </c>
      <c r="N186" s="31">
        <v>3473.25</v>
      </c>
      <c r="O186" s="307">
        <v>11517625</v>
      </c>
      <c r="P186" s="308">
        <v>-5.0288600288600285E-2</v>
      </c>
    </row>
    <row r="187" spans="1:16" ht="12.75" customHeight="1">
      <c r="A187" s="31">
        <v>177</v>
      </c>
      <c r="B187" s="32" t="s">
        <v>87</v>
      </c>
      <c r="C187" s="33" t="s">
        <v>230</v>
      </c>
      <c r="D187" s="34">
        <v>45134</v>
      </c>
      <c r="E187" s="38">
        <v>1244.1500000000001</v>
      </c>
      <c r="F187" s="38">
        <v>1245.9666666666669</v>
      </c>
      <c r="G187" s="39">
        <v>1220.2333333333338</v>
      </c>
      <c r="H187" s="39">
        <v>1196.3166666666668</v>
      </c>
      <c r="I187" s="39">
        <v>1170.5833333333337</v>
      </c>
      <c r="J187" s="39">
        <v>1269.8833333333339</v>
      </c>
      <c r="K187" s="39">
        <v>1295.616666666667</v>
      </c>
      <c r="L187" s="39">
        <v>1319.533333333334</v>
      </c>
      <c r="M187" s="31">
        <v>1271.7</v>
      </c>
      <c r="N187" s="31">
        <v>1222.05</v>
      </c>
      <c r="O187" s="307">
        <v>15033000</v>
      </c>
      <c r="P187" s="308">
        <v>-2.4831666212587086E-2</v>
      </c>
    </row>
    <row r="188" spans="1:16" ht="12.75" customHeight="1">
      <c r="A188" s="31">
        <v>178</v>
      </c>
      <c r="B188" s="32" t="s">
        <v>59</v>
      </c>
      <c r="C188" s="33" t="s">
        <v>231</v>
      </c>
      <c r="D188" s="34">
        <v>45134</v>
      </c>
      <c r="E188" s="38">
        <v>3029.55</v>
      </c>
      <c r="F188" s="38">
        <v>3038.6166666666668</v>
      </c>
      <c r="G188" s="39">
        <v>3008.9333333333334</v>
      </c>
      <c r="H188" s="39">
        <v>2988.3166666666666</v>
      </c>
      <c r="I188" s="39">
        <v>2958.6333333333332</v>
      </c>
      <c r="J188" s="39">
        <v>3059.2333333333336</v>
      </c>
      <c r="K188" s="39">
        <v>3088.916666666667</v>
      </c>
      <c r="L188" s="39">
        <v>3109.5333333333338</v>
      </c>
      <c r="M188" s="31">
        <v>3068.3</v>
      </c>
      <c r="N188" s="31">
        <v>3018</v>
      </c>
      <c r="O188" s="307">
        <v>5633250</v>
      </c>
      <c r="P188" s="308">
        <v>7.4996421926434811E-2</v>
      </c>
    </row>
    <row r="189" spans="1:16" ht="12.75" customHeight="1">
      <c r="A189" s="31">
        <v>179</v>
      </c>
      <c r="B189" s="32" t="s">
        <v>43</v>
      </c>
      <c r="C189" s="33" t="s">
        <v>232</v>
      </c>
      <c r="D189" s="34">
        <v>45134</v>
      </c>
      <c r="E189" s="38">
        <v>1945.95</v>
      </c>
      <c r="F189" s="38">
        <v>1951.6333333333334</v>
      </c>
      <c r="G189" s="39">
        <v>1936.1166666666668</v>
      </c>
      <c r="H189" s="39">
        <v>1926.2833333333333</v>
      </c>
      <c r="I189" s="39">
        <v>1910.7666666666667</v>
      </c>
      <c r="J189" s="39">
        <v>1961.4666666666669</v>
      </c>
      <c r="K189" s="39">
        <v>1976.9833333333338</v>
      </c>
      <c r="L189" s="39">
        <v>1986.8166666666671</v>
      </c>
      <c r="M189" s="31">
        <v>1967.15</v>
      </c>
      <c r="N189" s="31">
        <v>1941.8</v>
      </c>
      <c r="O189" s="307">
        <v>1798000</v>
      </c>
      <c r="P189" s="308">
        <v>-1.2901454844908043E-2</v>
      </c>
    </row>
    <row r="190" spans="1:16" ht="12.75" customHeight="1">
      <c r="A190" s="31">
        <v>180</v>
      </c>
      <c r="B190" s="32" t="s">
        <v>45</v>
      </c>
      <c r="C190" s="33" t="s">
        <v>233</v>
      </c>
      <c r="D190" s="34">
        <v>45134</v>
      </c>
      <c r="E190" s="38">
        <v>1700.45</v>
      </c>
      <c r="F190" s="38">
        <v>1703.0166666666664</v>
      </c>
      <c r="G190" s="39">
        <v>1676.0333333333328</v>
      </c>
      <c r="H190" s="39">
        <v>1651.6166666666663</v>
      </c>
      <c r="I190" s="39">
        <v>1624.6333333333328</v>
      </c>
      <c r="J190" s="39">
        <v>1727.4333333333329</v>
      </c>
      <c r="K190" s="39">
        <v>1754.4166666666665</v>
      </c>
      <c r="L190" s="39">
        <v>1778.833333333333</v>
      </c>
      <c r="M190" s="31">
        <v>1730</v>
      </c>
      <c r="N190" s="31">
        <v>1678.6</v>
      </c>
      <c r="O190" s="307">
        <v>3965600</v>
      </c>
      <c r="P190" s="308">
        <v>5.6479113384484227E-2</v>
      </c>
    </row>
    <row r="191" spans="1:16" ht="12.75" customHeight="1">
      <c r="A191" s="31">
        <v>181</v>
      </c>
      <c r="B191" s="32" t="s">
        <v>56</v>
      </c>
      <c r="C191" s="33" t="s">
        <v>234</v>
      </c>
      <c r="D191" s="34">
        <v>45134</v>
      </c>
      <c r="E191" s="38">
        <v>1348.15</v>
      </c>
      <c r="F191" s="38">
        <v>1351.75</v>
      </c>
      <c r="G191" s="39">
        <v>1336.6</v>
      </c>
      <c r="H191" s="39">
        <v>1325.05</v>
      </c>
      <c r="I191" s="39">
        <v>1309.8999999999999</v>
      </c>
      <c r="J191" s="39">
        <v>1363.3</v>
      </c>
      <c r="K191" s="39">
        <v>1378.45</v>
      </c>
      <c r="L191" s="39">
        <v>1390</v>
      </c>
      <c r="M191" s="31">
        <v>1366.9</v>
      </c>
      <c r="N191" s="31">
        <v>1340.2</v>
      </c>
      <c r="O191" s="307">
        <v>7693700</v>
      </c>
      <c r="P191" s="308">
        <v>2.6812406576980568E-2</v>
      </c>
    </row>
    <row r="192" spans="1:16" ht="12.75" customHeight="1">
      <c r="A192" s="31">
        <v>182</v>
      </c>
      <c r="B192" s="32" t="s">
        <v>59</v>
      </c>
      <c r="C192" s="33" t="s">
        <v>235</v>
      </c>
      <c r="D192" s="34">
        <v>45134</v>
      </c>
      <c r="E192" s="38">
        <v>1521</v>
      </c>
      <c r="F192" s="38">
        <v>1521.7166666666665</v>
      </c>
      <c r="G192" s="39">
        <v>1512.333333333333</v>
      </c>
      <c r="H192" s="39">
        <v>1503.6666666666665</v>
      </c>
      <c r="I192" s="39">
        <v>1494.2833333333331</v>
      </c>
      <c r="J192" s="39">
        <v>1530.383333333333</v>
      </c>
      <c r="K192" s="39">
        <v>1539.7666666666667</v>
      </c>
      <c r="L192" s="39">
        <v>1548.4333333333329</v>
      </c>
      <c r="M192" s="31">
        <v>1531.1</v>
      </c>
      <c r="N192" s="31">
        <v>1513.05</v>
      </c>
      <c r="O192" s="307">
        <v>2172800</v>
      </c>
      <c r="P192" s="308">
        <v>-1.4871236851650345E-2</v>
      </c>
    </row>
    <row r="193" spans="1:16" ht="12.75" customHeight="1">
      <c r="A193" s="31">
        <v>183</v>
      </c>
      <c r="B193" s="32" t="s">
        <v>49</v>
      </c>
      <c r="C193" s="33" t="s">
        <v>236</v>
      </c>
      <c r="D193" s="34">
        <v>45134</v>
      </c>
      <c r="E193" s="38">
        <v>8244.9</v>
      </c>
      <c r="F193" s="38">
        <v>8228.2333333333318</v>
      </c>
      <c r="G193" s="39">
        <v>8201.6666666666642</v>
      </c>
      <c r="H193" s="39">
        <v>8158.4333333333325</v>
      </c>
      <c r="I193" s="39">
        <v>8131.866666666665</v>
      </c>
      <c r="J193" s="39">
        <v>8271.4666666666635</v>
      </c>
      <c r="K193" s="39">
        <v>8298.0333333333328</v>
      </c>
      <c r="L193" s="39">
        <v>8341.2666666666628</v>
      </c>
      <c r="M193" s="31">
        <v>8254.7999999999993</v>
      </c>
      <c r="N193" s="31">
        <v>8185</v>
      </c>
      <c r="O193" s="307">
        <v>1549900</v>
      </c>
      <c r="P193" s="308">
        <v>1.9603973422801131E-2</v>
      </c>
    </row>
    <row r="194" spans="1:16" ht="12.75" customHeight="1">
      <c r="A194" s="31">
        <v>184</v>
      </c>
      <c r="B194" s="32" t="s">
        <v>39</v>
      </c>
      <c r="C194" s="33" t="s">
        <v>237</v>
      </c>
      <c r="D194" s="34">
        <v>45134</v>
      </c>
      <c r="E194" s="38">
        <v>645.85</v>
      </c>
      <c r="F194" s="38">
        <v>644.51666666666677</v>
      </c>
      <c r="G194" s="39">
        <v>639.68333333333351</v>
      </c>
      <c r="H194" s="39">
        <v>633.51666666666677</v>
      </c>
      <c r="I194" s="39">
        <v>628.68333333333351</v>
      </c>
      <c r="J194" s="39">
        <v>650.68333333333351</v>
      </c>
      <c r="K194" s="39">
        <v>655.51666666666677</v>
      </c>
      <c r="L194" s="39">
        <v>661.68333333333351</v>
      </c>
      <c r="M194" s="31">
        <v>649.35</v>
      </c>
      <c r="N194" s="31">
        <v>638.35</v>
      </c>
      <c r="O194" s="307">
        <v>27627600</v>
      </c>
      <c r="P194" s="308">
        <v>-4.8446315035372077E-2</v>
      </c>
    </row>
    <row r="195" spans="1:16" ht="12.75" customHeight="1">
      <c r="A195" s="31">
        <v>185</v>
      </c>
      <c r="B195" s="32" t="s">
        <v>132</v>
      </c>
      <c r="C195" s="33" t="s">
        <v>238</v>
      </c>
      <c r="D195" s="34">
        <v>45134</v>
      </c>
      <c r="E195" s="38">
        <v>283.25</v>
      </c>
      <c r="F195" s="38">
        <v>283.81666666666666</v>
      </c>
      <c r="G195" s="39">
        <v>281.38333333333333</v>
      </c>
      <c r="H195" s="39">
        <v>279.51666666666665</v>
      </c>
      <c r="I195" s="39">
        <v>277.08333333333331</v>
      </c>
      <c r="J195" s="39">
        <v>285.68333333333334</v>
      </c>
      <c r="K195" s="39">
        <v>288.11666666666662</v>
      </c>
      <c r="L195" s="39">
        <v>289.98333333333335</v>
      </c>
      <c r="M195" s="31">
        <v>286.25</v>
      </c>
      <c r="N195" s="31">
        <v>281.95</v>
      </c>
      <c r="O195" s="307">
        <v>51326000</v>
      </c>
      <c r="P195" s="308">
        <v>2.1331635292713019E-2</v>
      </c>
    </row>
    <row r="196" spans="1:16" ht="12.75" customHeight="1">
      <c r="A196" s="31">
        <v>186</v>
      </c>
      <c r="B196" s="32" t="s">
        <v>41</v>
      </c>
      <c r="C196" s="33" t="s">
        <v>239</v>
      </c>
      <c r="D196" s="34">
        <v>45134</v>
      </c>
      <c r="E196" s="38">
        <v>767.1</v>
      </c>
      <c r="F196" s="38">
        <v>764.1</v>
      </c>
      <c r="G196" s="39">
        <v>758</v>
      </c>
      <c r="H196" s="39">
        <v>748.9</v>
      </c>
      <c r="I196" s="39">
        <v>742.8</v>
      </c>
      <c r="J196" s="39">
        <v>773.2</v>
      </c>
      <c r="K196" s="39">
        <v>779.30000000000018</v>
      </c>
      <c r="L196" s="39">
        <v>788.40000000000009</v>
      </c>
      <c r="M196" s="31">
        <v>770.2</v>
      </c>
      <c r="N196" s="31">
        <v>755</v>
      </c>
      <c r="O196" s="307">
        <v>11677800</v>
      </c>
      <c r="P196" s="308">
        <v>-6.1277638768319461E-3</v>
      </c>
    </row>
    <row r="197" spans="1:16" ht="12.75" customHeight="1">
      <c r="A197" s="31">
        <v>187</v>
      </c>
      <c r="B197" s="32" t="s">
        <v>87</v>
      </c>
      <c r="C197" s="33" t="s">
        <v>240</v>
      </c>
      <c r="D197" s="34">
        <v>45134</v>
      </c>
      <c r="E197" s="38">
        <v>416.7</v>
      </c>
      <c r="F197" s="38">
        <v>416.65000000000003</v>
      </c>
      <c r="G197" s="39">
        <v>406.60000000000008</v>
      </c>
      <c r="H197" s="39">
        <v>396.50000000000006</v>
      </c>
      <c r="I197" s="39">
        <v>386.4500000000001</v>
      </c>
      <c r="J197" s="39">
        <v>426.75000000000006</v>
      </c>
      <c r="K197" s="39">
        <v>436.8</v>
      </c>
      <c r="L197" s="39">
        <v>446.90000000000003</v>
      </c>
      <c r="M197" s="31">
        <v>426.7</v>
      </c>
      <c r="N197" s="31">
        <v>406.55</v>
      </c>
      <c r="O197" s="307">
        <v>42066000</v>
      </c>
      <c r="P197" s="308">
        <v>2.1416083916083916E-2</v>
      </c>
    </row>
    <row r="198" spans="1:16" ht="12.75" customHeight="1">
      <c r="A198" s="31">
        <v>188</v>
      </c>
      <c r="B198" s="32" t="s">
        <v>205</v>
      </c>
      <c r="C198" s="33" t="s">
        <v>241</v>
      </c>
      <c r="D198" s="34">
        <v>45134</v>
      </c>
      <c r="E198" s="38">
        <v>230.8</v>
      </c>
      <c r="F198" s="38">
        <v>226.76666666666665</v>
      </c>
      <c r="G198" s="39">
        <v>218.43333333333331</v>
      </c>
      <c r="H198" s="39">
        <v>206.06666666666666</v>
      </c>
      <c r="I198" s="39">
        <v>197.73333333333332</v>
      </c>
      <c r="J198" s="39">
        <v>239.1333333333333</v>
      </c>
      <c r="K198" s="39">
        <v>247.46666666666667</v>
      </c>
      <c r="L198" s="39">
        <v>259.83333333333326</v>
      </c>
      <c r="M198" s="31">
        <v>235.1</v>
      </c>
      <c r="N198" s="31">
        <v>214.4</v>
      </c>
      <c r="O198" s="307">
        <v>100989000</v>
      </c>
      <c r="P198" s="308">
        <v>7.2172500557378089E-2</v>
      </c>
    </row>
    <row r="199" spans="1:16" ht="12.75" customHeight="1">
      <c r="A199" s="31">
        <v>189</v>
      </c>
      <c r="B199" s="32" t="s">
        <v>43</v>
      </c>
      <c r="C199" s="33" t="s">
        <v>242</v>
      </c>
      <c r="D199" s="34">
        <v>45134</v>
      </c>
      <c r="E199" s="38">
        <v>605.25</v>
      </c>
      <c r="F199" s="38">
        <v>603.01666666666677</v>
      </c>
      <c r="G199" s="39">
        <v>597.63333333333355</v>
      </c>
      <c r="H199" s="39">
        <v>590.01666666666677</v>
      </c>
      <c r="I199" s="39">
        <v>584.63333333333355</v>
      </c>
      <c r="J199" s="39">
        <v>610.63333333333355</v>
      </c>
      <c r="K199" s="39">
        <v>616.01666666666677</v>
      </c>
      <c r="L199" s="39">
        <v>623.63333333333355</v>
      </c>
      <c r="M199" s="31">
        <v>608.4</v>
      </c>
      <c r="N199" s="31">
        <v>595.4</v>
      </c>
      <c r="O199" s="307">
        <v>6847200</v>
      </c>
      <c r="P199" s="308">
        <v>1.9292604501607719E-2</v>
      </c>
    </row>
    <row r="200" spans="1:16" ht="12.75" customHeight="1">
      <c r="A200" s="31">
        <v>190</v>
      </c>
      <c r="B200" s="32"/>
      <c r="C200" s="41"/>
      <c r="D200" s="43"/>
      <c r="E200" s="44"/>
      <c r="F200" s="44"/>
      <c r="G200" s="45"/>
      <c r="H200" s="45"/>
      <c r="I200" s="45"/>
      <c r="J200" s="45"/>
      <c r="K200" s="45"/>
      <c r="L200" s="45"/>
      <c r="M200" s="41"/>
      <c r="N200" s="41"/>
      <c r="O200" s="46"/>
      <c r="P200" s="47"/>
    </row>
    <row r="201" spans="1:16" ht="12.75" customHeight="1">
      <c r="A201" s="31">
        <v>191</v>
      </c>
      <c r="B201" s="32"/>
      <c r="C201" s="41"/>
      <c r="D201" s="43"/>
      <c r="E201" s="44"/>
      <c r="F201" s="44"/>
      <c r="G201" s="45"/>
      <c r="H201" s="45"/>
      <c r="I201" s="45"/>
      <c r="J201" s="45"/>
      <c r="K201" s="45"/>
      <c r="L201" s="45"/>
      <c r="M201" s="41"/>
      <c r="N201" s="41"/>
      <c r="O201" s="46"/>
      <c r="P201" s="47"/>
    </row>
    <row r="202" spans="1:16" ht="12.75" customHeight="1">
      <c r="A202" s="31">
        <v>192</v>
      </c>
      <c r="B202" s="48"/>
      <c r="C202" s="41"/>
      <c r="D202" s="43"/>
      <c r="E202" s="44"/>
      <c r="F202" s="44"/>
      <c r="G202" s="45"/>
      <c r="H202" s="45"/>
      <c r="I202" s="45"/>
      <c r="J202" s="45"/>
      <c r="K202" s="45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8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48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9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9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9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9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9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50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50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50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50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0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0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0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0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0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6"/>
  <sheetViews>
    <sheetView zoomScale="85" zoomScaleNormal="85" workbookViewId="0">
      <pane ySplit="9" topLeftCell="A10" activePane="bottomLeft" state="frozen"/>
      <selection pane="bottomLeft" activeCell="G30" sqref="G3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45125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393" t="s">
        <v>16</v>
      </c>
      <c r="B8" s="395"/>
      <c r="C8" s="399" t="s">
        <v>20</v>
      </c>
      <c r="D8" s="399" t="s">
        <v>21</v>
      </c>
      <c r="E8" s="390" t="s">
        <v>22</v>
      </c>
      <c r="F8" s="391"/>
      <c r="G8" s="392"/>
      <c r="H8" s="390" t="s">
        <v>23</v>
      </c>
      <c r="I8" s="391"/>
      <c r="J8" s="392"/>
      <c r="K8" s="26"/>
      <c r="L8" s="53"/>
      <c r="M8" s="53"/>
      <c r="N8" s="1"/>
      <c r="O8" s="1"/>
    </row>
    <row r="9" spans="1:15" ht="36" customHeight="1">
      <c r="A9" s="397"/>
      <c r="B9" s="398"/>
      <c r="C9" s="398"/>
      <c r="D9" s="39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258</v>
      </c>
      <c r="N9" s="1"/>
      <c r="O9" s="1"/>
    </row>
    <row r="10" spans="1:15" ht="12.75" customHeight="1">
      <c r="A10" s="56">
        <v>1</v>
      </c>
      <c r="B10" s="35" t="s">
        <v>259</v>
      </c>
      <c r="C10" s="35">
        <v>19711.45</v>
      </c>
      <c r="D10" s="35">
        <v>19668.75</v>
      </c>
      <c r="E10" s="35">
        <v>19605.650000000001</v>
      </c>
      <c r="F10" s="35">
        <v>19499.850000000002</v>
      </c>
      <c r="G10" s="35">
        <v>19436.750000000004</v>
      </c>
      <c r="H10" s="35">
        <v>19774.55</v>
      </c>
      <c r="I10" s="35">
        <v>19837.649999999998</v>
      </c>
      <c r="J10" s="35">
        <v>19943.449999999997</v>
      </c>
      <c r="K10" s="35">
        <v>19731.849999999999</v>
      </c>
      <c r="L10" s="35">
        <v>19562.95</v>
      </c>
      <c r="M10" s="57"/>
      <c r="N10" s="1"/>
      <c r="O10" s="1"/>
    </row>
    <row r="11" spans="1:15" ht="12.75" customHeight="1">
      <c r="A11" s="56">
        <v>2</v>
      </c>
      <c r="B11" s="37" t="s">
        <v>260</v>
      </c>
      <c r="C11" s="35">
        <v>45449.75</v>
      </c>
      <c r="D11" s="35">
        <v>45233.75</v>
      </c>
      <c r="E11" s="35">
        <v>44911.05</v>
      </c>
      <c r="F11" s="35">
        <v>44372.350000000006</v>
      </c>
      <c r="G11" s="35">
        <v>44049.650000000009</v>
      </c>
      <c r="H11" s="35">
        <v>45772.45</v>
      </c>
      <c r="I11" s="35">
        <v>46095.149999999994</v>
      </c>
      <c r="J11" s="35">
        <v>46633.849999999991</v>
      </c>
      <c r="K11" s="35">
        <v>45556.45</v>
      </c>
      <c r="L11" s="35">
        <v>44695.05</v>
      </c>
      <c r="M11" s="57"/>
      <c r="N11" s="1"/>
      <c r="O11" s="1"/>
    </row>
    <row r="12" spans="1:15" ht="12.75" customHeight="1">
      <c r="A12" s="56">
        <v>3</v>
      </c>
      <c r="B12" s="31" t="s">
        <v>261</v>
      </c>
      <c r="C12" s="38">
        <v>3254.4</v>
      </c>
      <c r="D12" s="38">
        <v>3263.2666666666664</v>
      </c>
      <c r="E12" s="38">
        <v>3243.1833333333329</v>
      </c>
      <c r="F12" s="38">
        <v>3231.9666666666667</v>
      </c>
      <c r="G12" s="38">
        <v>3211.8833333333332</v>
      </c>
      <c r="H12" s="38">
        <v>3274.4833333333327</v>
      </c>
      <c r="I12" s="38">
        <v>3294.5666666666666</v>
      </c>
      <c r="J12" s="38">
        <v>3305.7833333333324</v>
      </c>
      <c r="K12" s="38">
        <v>3283.35</v>
      </c>
      <c r="L12" s="38">
        <v>3252.05</v>
      </c>
      <c r="M12" s="57"/>
      <c r="N12" s="1"/>
      <c r="O12" s="1"/>
    </row>
    <row r="13" spans="1:15" ht="12.75" customHeight="1">
      <c r="A13" s="56">
        <v>4</v>
      </c>
      <c r="B13" s="31" t="s">
        <v>262</v>
      </c>
      <c r="C13" s="38">
        <v>5870</v>
      </c>
      <c r="D13" s="38">
        <v>5863.7</v>
      </c>
      <c r="E13" s="38">
        <v>5850.2</v>
      </c>
      <c r="F13" s="38">
        <v>5830.4</v>
      </c>
      <c r="G13" s="38">
        <v>5816.9</v>
      </c>
      <c r="H13" s="38">
        <v>5883.5</v>
      </c>
      <c r="I13" s="38">
        <v>5897</v>
      </c>
      <c r="J13" s="38">
        <v>5916.8</v>
      </c>
      <c r="K13" s="38">
        <v>5877.2</v>
      </c>
      <c r="L13" s="38">
        <v>5843.9</v>
      </c>
      <c r="M13" s="57"/>
      <c r="N13" s="1"/>
      <c r="O13" s="1"/>
    </row>
    <row r="14" spans="1:15" ht="12.75" customHeight="1">
      <c r="A14" s="56">
        <v>5</v>
      </c>
      <c r="B14" s="31" t="s">
        <v>263</v>
      </c>
      <c r="C14" s="38">
        <v>31041.599999999999</v>
      </c>
      <c r="D14" s="38">
        <v>31168.233333333334</v>
      </c>
      <c r="E14" s="38">
        <v>30678.366666666669</v>
      </c>
      <c r="F14" s="38">
        <v>30315.133333333335</v>
      </c>
      <c r="G14" s="38">
        <v>29825.26666666667</v>
      </c>
      <c r="H14" s="38">
        <v>31531.466666666667</v>
      </c>
      <c r="I14" s="38">
        <v>32021.333333333328</v>
      </c>
      <c r="J14" s="38">
        <v>32384.566666666666</v>
      </c>
      <c r="K14" s="38">
        <v>31658.1</v>
      </c>
      <c r="L14" s="38">
        <v>30805</v>
      </c>
      <c r="M14" s="57"/>
      <c r="N14" s="1"/>
      <c r="O14" s="1"/>
    </row>
    <row r="15" spans="1:15" ht="12.75" customHeight="1">
      <c r="A15" s="56">
        <v>6</v>
      </c>
      <c r="B15" s="31" t="s">
        <v>264</v>
      </c>
      <c r="C15" s="38">
        <v>5137.45</v>
      </c>
      <c r="D15" s="38">
        <v>5148.2666666666664</v>
      </c>
      <c r="E15" s="38">
        <v>5123.9833333333327</v>
      </c>
      <c r="F15" s="38">
        <v>5110.5166666666664</v>
      </c>
      <c r="G15" s="38">
        <v>5086.2333333333327</v>
      </c>
      <c r="H15" s="38">
        <v>5161.7333333333327</v>
      </c>
      <c r="I15" s="38">
        <v>5186.0166666666655</v>
      </c>
      <c r="J15" s="38">
        <v>5199.4833333333327</v>
      </c>
      <c r="K15" s="38">
        <v>5172.55</v>
      </c>
      <c r="L15" s="38">
        <v>5134.8</v>
      </c>
      <c r="M15" s="57"/>
      <c r="N15" s="1"/>
      <c r="O15" s="1"/>
    </row>
    <row r="16" spans="1:15" ht="12.75" customHeight="1">
      <c r="A16" s="56">
        <v>7</v>
      </c>
      <c r="B16" s="31" t="s">
        <v>265</v>
      </c>
      <c r="C16" s="38">
        <v>10373.75</v>
      </c>
      <c r="D16" s="38">
        <v>10386.116666666667</v>
      </c>
      <c r="E16" s="38">
        <v>10349.183333333334</v>
      </c>
      <c r="F16" s="38">
        <v>10324.616666666667</v>
      </c>
      <c r="G16" s="38">
        <v>10287.683333333334</v>
      </c>
      <c r="H16" s="38">
        <v>10410.683333333334</v>
      </c>
      <c r="I16" s="38">
        <v>10447.616666666665</v>
      </c>
      <c r="J16" s="38">
        <v>10472.183333333334</v>
      </c>
      <c r="K16" s="38">
        <v>10423.049999999999</v>
      </c>
      <c r="L16" s="38">
        <v>10361.549999999999</v>
      </c>
      <c r="M16" s="57"/>
      <c r="N16" s="1"/>
      <c r="O16" s="1"/>
    </row>
    <row r="17" spans="1:15" ht="12.75" customHeight="1">
      <c r="A17" s="56">
        <v>8</v>
      </c>
      <c r="B17" s="58" t="s">
        <v>42</v>
      </c>
      <c r="C17" s="31">
        <v>4418.95</v>
      </c>
      <c r="D17" s="38">
        <v>4417.5999999999995</v>
      </c>
      <c r="E17" s="38">
        <v>4378.4999999999991</v>
      </c>
      <c r="F17" s="38">
        <v>4338.0499999999993</v>
      </c>
      <c r="G17" s="38">
        <v>4298.9499999999989</v>
      </c>
      <c r="H17" s="38">
        <v>4458.0499999999993</v>
      </c>
      <c r="I17" s="38">
        <v>4497.1499999999996</v>
      </c>
      <c r="J17" s="38">
        <v>4537.5999999999995</v>
      </c>
      <c r="K17" s="31">
        <v>4456.7</v>
      </c>
      <c r="L17" s="31">
        <v>4377.1499999999996</v>
      </c>
      <c r="M17" s="31">
        <v>1.9430000000000001</v>
      </c>
      <c r="N17" s="1"/>
      <c r="O17" s="1"/>
    </row>
    <row r="18" spans="1:15" ht="12.75" customHeight="1">
      <c r="A18" s="56">
        <v>9</v>
      </c>
      <c r="B18" s="58" t="s">
        <v>44</v>
      </c>
      <c r="C18" s="31">
        <v>23151.95</v>
      </c>
      <c r="D18" s="38">
        <v>23250.316666666666</v>
      </c>
      <c r="E18" s="38">
        <v>22980.683333333331</v>
      </c>
      <c r="F18" s="38">
        <v>22809.416666666664</v>
      </c>
      <c r="G18" s="38">
        <v>22539.783333333329</v>
      </c>
      <c r="H18" s="38">
        <v>23421.583333333332</v>
      </c>
      <c r="I18" s="38">
        <v>23691.216666666664</v>
      </c>
      <c r="J18" s="38">
        <v>23862.483333333334</v>
      </c>
      <c r="K18" s="31">
        <v>23519.95</v>
      </c>
      <c r="L18" s="31">
        <v>23079.05</v>
      </c>
      <c r="M18" s="31">
        <v>0.16350000000000001</v>
      </c>
      <c r="N18" s="1"/>
      <c r="O18" s="1"/>
    </row>
    <row r="19" spans="1:15" ht="12.75" customHeight="1">
      <c r="A19" s="56">
        <v>10</v>
      </c>
      <c r="B19" s="58" t="s">
        <v>46</v>
      </c>
      <c r="C19" s="31">
        <v>187.7</v>
      </c>
      <c r="D19" s="38">
        <v>187.45000000000002</v>
      </c>
      <c r="E19" s="38">
        <v>184.50000000000003</v>
      </c>
      <c r="F19" s="38">
        <v>181.3</v>
      </c>
      <c r="G19" s="38">
        <v>178.35000000000002</v>
      </c>
      <c r="H19" s="38">
        <v>190.65000000000003</v>
      </c>
      <c r="I19" s="38">
        <v>193.60000000000002</v>
      </c>
      <c r="J19" s="38">
        <v>196.80000000000004</v>
      </c>
      <c r="K19" s="31">
        <v>190.4</v>
      </c>
      <c r="L19" s="31">
        <v>184.25</v>
      </c>
      <c r="M19" s="31">
        <v>42.991320000000002</v>
      </c>
      <c r="N19" s="1"/>
      <c r="O19" s="1"/>
    </row>
    <row r="20" spans="1:15" ht="12.75" customHeight="1">
      <c r="A20" s="56">
        <v>11</v>
      </c>
      <c r="B20" s="58" t="s">
        <v>48</v>
      </c>
      <c r="C20" s="31">
        <v>215.35</v>
      </c>
      <c r="D20" s="38">
        <v>215.08333333333334</v>
      </c>
      <c r="E20" s="38">
        <v>213.4666666666667</v>
      </c>
      <c r="F20" s="38">
        <v>211.58333333333334</v>
      </c>
      <c r="G20" s="38">
        <v>209.9666666666667</v>
      </c>
      <c r="H20" s="38">
        <v>216.9666666666667</v>
      </c>
      <c r="I20" s="38">
        <v>218.58333333333331</v>
      </c>
      <c r="J20" s="38">
        <v>220.4666666666667</v>
      </c>
      <c r="K20" s="31">
        <v>216.7</v>
      </c>
      <c r="L20" s="31">
        <v>213.2</v>
      </c>
      <c r="M20" s="31">
        <v>11.84</v>
      </c>
      <c r="N20" s="1"/>
      <c r="O20" s="1"/>
    </row>
    <row r="21" spans="1:15" ht="12.75" customHeight="1">
      <c r="A21" s="56">
        <v>12</v>
      </c>
      <c r="B21" s="58" t="s">
        <v>50</v>
      </c>
      <c r="C21" s="31">
        <v>1811.5</v>
      </c>
      <c r="D21" s="38">
        <v>1804.0833333333333</v>
      </c>
      <c r="E21" s="38">
        <v>1788.4166666666665</v>
      </c>
      <c r="F21" s="38">
        <v>1765.3333333333333</v>
      </c>
      <c r="G21" s="38">
        <v>1749.6666666666665</v>
      </c>
      <c r="H21" s="38">
        <v>1827.1666666666665</v>
      </c>
      <c r="I21" s="38">
        <v>1842.833333333333</v>
      </c>
      <c r="J21" s="38">
        <v>1865.9166666666665</v>
      </c>
      <c r="K21" s="31">
        <v>1819.75</v>
      </c>
      <c r="L21" s="31">
        <v>1781</v>
      </c>
      <c r="M21" s="31">
        <v>4.1495800000000003</v>
      </c>
      <c r="N21" s="1"/>
      <c r="O21" s="1"/>
    </row>
    <row r="22" spans="1:15" ht="12.75" customHeight="1">
      <c r="A22" s="56">
        <v>13</v>
      </c>
      <c r="B22" s="58" t="s">
        <v>51</v>
      </c>
      <c r="C22" s="31">
        <v>2408.5500000000002</v>
      </c>
      <c r="D22" s="38">
        <v>2419.7833333333333</v>
      </c>
      <c r="E22" s="38">
        <v>2380.0666666666666</v>
      </c>
      <c r="F22" s="38">
        <v>2351.5833333333335</v>
      </c>
      <c r="G22" s="38">
        <v>2311.8666666666668</v>
      </c>
      <c r="H22" s="38">
        <v>2448.2666666666664</v>
      </c>
      <c r="I22" s="38">
        <v>2487.9833333333327</v>
      </c>
      <c r="J22" s="38">
        <v>2516.4666666666662</v>
      </c>
      <c r="K22" s="31">
        <v>2459.5</v>
      </c>
      <c r="L22" s="31">
        <v>2391.3000000000002</v>
      </c>
      <c r="M22" s="31">
        <v>30.903729999999999</v>
      </c>
      <c r="N22" s="1"/>
      <c r="O22" s="1"/>
    </row>
    <row r="23" spans="1:15" ht="12.75" customHeight="1">
      <c r="A23" s="56">
        <v>14</v>
      </c>
      <c r="B23" s="58" t="s">
        <v>266</v>
      </c>
      <c r="C23" s="31">
        <v>965.3</v>
      </c>
      <c r="D23" s="38">
        <v>968.43333333333339</v>
      </c>
      <c r="E23" s="38">
        <v>957.86666666666679</v>
      </c>
      <c r="F23" s="38">
        <v>950.43333333333339</v>
      </c>
      <c r="G23" s="38">
        <v>939.86666666666679</v>
      </c>
      <c r="H23" s="38">
        <v>975.86666666666679</v>
      </c>
      <c r="I23" s="38">
        <v>986.43333333333339</v>
      </c>
      <c r="J23" s="38">
        <v>993.86666666666679</v>
      </c>
      <c r="K23" s="31">
        <v>979</v>
      </c>
      <c r="L23" s="31">
        <v>961</v>
      </c>
      <c r="M23" s="31">
        <v>7.5457299999999998</v>
      </c>
      <c r="N23" s="1"/>
      <c r="O23" s="1"/>
    </row>
    <row r="24" spans="1:15" ht="12.75" customHeight="1">
      <c r="A24" s="56">
        <v>15</v>
      </c>
      <c r="B24" s="58" t="s">
        <v>52</v>
      </c>
      <c r="C24" s="31">
        <v>731.05</v>
      </c>
      <c r="D24" s="38">
        <v>734.65</v>
      </c>
      <c r="E24" s="38">
        <v>726.5</v>
      </c>
      <c r="F24" s="38">
        <v>721.95</v>
      </c>
      <c r="G24" s="38">
        <v>713.80000000000007</v>
      </c>
      <c r="H24" s="38">
        <v>739.19999999999993</v>
      </c>
      <c r="I24" s="38">
        <v>747.3499999999998</v>
      </c>
      <c r="J24" s="38">
        <v>751.89999999999986</v>
      </c>
      <c r="K24" s="31">
        <v>742.8</v>
      </c>
      <c r="L24" s="31">
        <v>730.1</v>
      </c>
      <c r="M24" s="31">
        <v>26.838979999999999</v>
      </c>
      <c r="N24" s="1"/>
      <c r="O24" s="1"/>
    </row>
    <row r="25" spans="1:15" ht="12.75" customHeight="1">
      <c r="A25" s="56">
        <v>16</v>
      </c>
      <c r="B25" s="58" t="s">
        <v>874</v>
      </c>
      <c r="C25" s="31">
        <v>245.7</v>
      </c>
      <c r="D25" s="38">
        <v>246.20000000000002</v>
      </c>
      <c r="E25" s="38">
        <v>242.85000000000002</v>
      </c>
      <c r="F25" s="38">
        <v>240</v>
      </c>
      <c r="G25" s="38">
        <v>236.65</v>
      </c>
      <c r="H25" s="38">
        <v>249.05000000000004</v>
      </c>
      <c r="I25" s="38">
        <v>252.4</v>
      </c>
      <c r="J25" s="38">
        <v>255.25000000000006</v>
      </c>
      <c r="K25" s="31">
        <v>249.55</v>
      </c>
      <c r="L25" s="31">
        <v>243.35</v>
      </c>
      <c r="M25" s="31">
        <v>38.719970000000004</v>
      </c>
      <c r="N25" s="1"/>
      <c r="O25" s="1"/>
    </row>
    <row r="26" spans="1:15" ht="12.75" customHeight="1">
      <c r="A26" s="56">
        <v>17</v>
      </c>
      <c r="B26" s="58" t="s">
        <v>268</v>
      </c>
      <c r="C26" s="31">
        <v>770.45</v>
      </c>
      <c r="D26" s="38">
        <v>763.15</v>
      </c>
      <c r="E26" s="38">
        <v>752.3</v>
      </c>
      <c r="F26" s="38">
        <v>734.15</v>
      </c>
      <c r="G26" s="38">
        <v>723.3</v>
      </c>
      <c r="H26" s="38">
        <v>781.3</v>
      </c>
      <c r="I26" s="38">
        <v>792.15000000000009</v>
      </c>
      <c r="J26" s="38">
        <v>810.3</v>
      </c>
      <c r="K26" s="31">
        <v>774</v>
      </c>
      <c r="L26" s="31">
        <v>745</v>
      </c>
      <c r="M26" s="31">
        <v>15.460150000000001</v>
      </c>
      <c r="N26" s="1"/>
      <c r="O26" s="1"/>
    </row>
    <row r="27" spans="1:15" ht="12.75" customHeight="1">
      <c r="A27" s="56">
        <v>18</v>
      </c>
      <c r="B27" s="58" t="s">
        <v>53</v>
      </c>
      <c r="C27" s="31">
        <v>3628.6</v>
      </c>
      <c r="D27" s="38">
        <v>3597.8333333333335</v>
      </c>
      <c r="E27" s="38">
        <v>3539.0666666666671</v>
      </c>
      <c r="F27" s="38">
        <v>3449.5333333333338</v>
      </c>
      <c r="G27" s="38">
        <v>3390.7666666666673</v>
      </c>
      <c r="H27" s="38">
        <v>3687.3666666666668</v>
      </c>
      <c r="I27" s="38">
        <v>3746.1333333333332</v>
      </c>
      <c r="J27" s="38">
        <v>3835.6666666666665</v>
      </c>
      <c r="K27" s="31">
        <v>3656.6</v>
      </c>
      <c r="L27" s="31">
        <v>3508.3</v>
      </c>
      <c r="M27" s="31">
        <v>3.45756</v>
      </c>
      <c r="N27" s="1"/>
      <c r="O27" s="1"/>
    </row>
    <row r="28" spans="1:15" ht="12.75" customHeight="1">
      <c r="A28" s="56">
        <v>19</v>
      </c>
      <c r="B28" s="58" t="s">
        <v>54</v>
      </c>
      <c r="C28" s="31">
        <v>416.6</v>
      </c>
      <c r="D28" s="38">
        <v>418.08333333333331</v>
      </c>
      <c r="E28" s="38">
        <v>413.56666666666661</v>
      </c>
      <c r="F28" s="38">
        <v>410.5333333333333</v>
      </c>
      <c r="G28" s="38">
        <v>406.01666666666659</v>
      </c>
      <c r="H28" s="38">
        <v>421.11666666666662</v>
      </c>
      <c r="I28" s="38">
        <v>425.63333333333338</v>
      </c>
      <c r="J28" s="38">
        <v>428.66666666666663</v>
      </c>
      <c r="K28" s="31">
        <v>422.6</v>
      </c>
      <c r="L28" s="31">
        <v>415.05</v>
      </c>
      <c r="M28" s="31">
        <v>51.007420000000003</v>
      </c>
      <c r="N28" s="1"/>
      <c r="O28" s="1"/>
    </row>
    <row r="29" spans="1:15" ht="12.75" customHeight="1">
      <c r="A29" s="56">
        <v>20</v>
      </c>
      <c r="B29" s="58" t="s">
        <v>55</v>
      </c>
      <c r="C29" s="31">
        <v>5219.3</v>
      </c>
      <c r="D29" s="38">
        <v>5230.1500000000005</v>
      </c>
      <c r="E29" s="38">
        <v>5141.3500000000013</v>
      </c>
      <c r="F29" s="38">
        <v>5063.4000000000005</v>
      </c>
      <c r="G29" s="38">
        <v>4974.6000000000013</v>
      </c>
      <c r="H29" s="38">
        <v>5308.1000000000013</v>
      </c>
      <c r="I29" s="38">
        <v>5396.9000000000005</v>
      </c>
      <c r="J29" s="38">
        <v>5474.8500000000013</v>
      </c>
      <c r="K29" s="31">
        <v>5318.95</v>
      </c>
      <c r="L29" s="31">
        <v>5152.2</v>
      </c>
      <c r="M29" s="31">
        <v>4.6960899999999999</v>
      </c>
      <c r="N29" s="1"/>
      <c r="O29" s="1"/>
    </row>
    <row r="30" spans="1:15" ht="12.75" customHeight="1">
      <c r="A30" s="56">
        <v>21</v>
      </c>
      <c r="B30" s="58" t="s">
        <v>57</v>
      </c>
      <c r="C30" s="31">
        <v>415.95</v>
      </c>
      <c r="D30" s="38">
        <v>415.54999999999995</v>
      </c>
      <c r="E30" s="38">
        <v>412.44999999999993</v>
      </c>
      <c r="F30" s="38">
        <v>408.95</v>
      </c>
      <c r="G30" s="38">
        <v>405.84999999999997</v>
      </c>
      <c r="H30" s="38">
        <v>419.0499999999999</v>
      </c>
      <c r="I30" s="38">
        <v>422.14999999999992</v>
      </c>
      <c r="J30" s="38">
        <v>425.64999999999986</v>
      </c>
      <c r="K30" s="31">
        <v>418.65</v>
      </c>
      <c r="L30" s="31">
        <v>412.05</v>
      </c>
      <c r="M30" s="31">
        <v>12.030189999999999</v>
      </c>
      <c r="N30" s="1"/>
      <c r="O30" s="1"/>
    </row>
    <row r="31" spans="1:15" ht="12.75" customHeight="1">
      <c r="A31" s="56">
        <v>22</v>
      </c>
      <c r="B31" s="58" t="s">
        <v>58</v>
      </c>
      <c r="C31" s="31">
        <v>172.4</v>
      </c>
      <c r="D31" s="38">
        <v>173.06666666666669</v>
      </c>
      <c r="E31" s="38">
        <v>171.43333333333339</v>
      </c>
      <c r="F31" s="38">
        <v>170.4666666666667</v>
      </c>
      <c r="G31" s="38">
        <v>168.8333333333334</v>
      </c>
      <c r="H31" s="38">
        <v>174.03333333333339</v>
      </c>
      <c r="I31" s="38">
        <v>175.66666666666666</v>
      </c>
      <c r="J31" s="38">
        <v>176.63333333333338</v>
      </c>
      <c r="K31" s="31">
        <v>174.7</v>
      </c>
      <c r="L31" s="31">
        <v>172.1</v>
      </c>
      <c r="M31" s="31">
        <v>221.97454999999999</v>
      </c>
      <c r="N31" s="1"/>
      <c r="O31" s="1"/>
    </row>
    <row r="32" spans="1:15" ht="12.75" customHeight="1">
      <c r="A32" s="56">
        <v>23</v>
      </c>
      <c r="B32" s="58" t="s">
        <v>60</v>
      </c>
      <c r="C32" s="31">
        <v>3460.4</v>
      </c>
      <c r="D32" s="38">
        <v>3452.7999999999997</v>
      </c>
      <c r="E32" s="38">
        <v>3432.5999999999995</v>
      </c>
      <c r="F32" s="38">
        <v>3404.7999999999997</v>
      </c>
      <c r="G32" s="38">
        <v>3384.5999999999995</v>
      </c>
      <c r="H32" s="38">
        <v>3480.5999999999995</v>
      </c>
      <c r="I32" s="38">
        <v>3500.7999999999993</v>
      </c>
      <c r="J32" s="38">
        <v>3528.5999999999995</v>
      </c>
      <c r="K32" s="31">
        <v>3473</v>
      </c>
      <c r="L32" s="31">
        <v>3425</v>
      </c>
      <c r="M32" s="31">
        <v>8.1769400000000001</v>
      </c>
      <c r="N32" s="1"/>
      <c r="O32" s="1"/>
    </row>
    <row r="33" spans="1:15" ht="12.75" customHeight="1">
      <c r="A33" s="56">
        <v>24</v>
      </c>
      <c r="B33" s="58" t="s">
        <v>61</v>
      </c>
      <c r="C33" s="31">
        <v>1835.9</v>
      </c>
      <c r="D33" s="38">
        <v>1843.3666666666668</v>
      </c>
      <c r="E33" s="38">
        <v>1822.7833333333335</v>
      </c>
      <c r="F33" s="38">
        <v>1809.6666666666667</v>
      </c>
      <c r="G33" s="38">
        <v>1789.0833333333335</v>
      </c>
      <c r="H33" s="38">
        <v>1856.4833333333336</v>
      </c>
      <c r="I33" s="38">
        <v>1877.0666666666666</v>
      </c>
      <c r="J33" s="38">
        <v>1890.1833333333336</v>
      </c>
      <c r="K33" s="31">
        <v>1863.95</v>
      </c>
      <c r="L33" s="31">
        <v>1830.25</v>
      </c>
      <c r="M33" s="31">
        <v>3.6656300000000002</v>
      </c>
      <c r="N33" s="1"/>
      <c r="O33" s="1"/>
    </row>
    <row r="34" spans="1:15" ht="12.75" customHeight="1">
      <c r="A34" s="56">
        <v>25</v>
      </c>
      <c r="B34" s="58" t="s">
        <v>267</v>
      </c>
      <c r="C34" s="31">
        <v>647</v>
      </c>
      <c r="D34" s="38">
        <v>647.33333333333337</v>
      </c>
      <c r="E34" s="38">
        <v>638.66666666666674</v>
      </c>
      <c r="F34" s="38">
        <v>630.33333333333337</v>
      </c>
      <c r="G34" s="38">
        <v>621.66666666666674</v>
      </c>
      <c r="H34" s="38">
        <v>655.66666666666674</v>
      </c>
      <c r="I34" s="38">
        <v>664.33333333333348</v>
      </c>
      <c r="J34" s="38">
        <v>672.66666666666674</v>
      </c>
      <c r="K34" s="31">
        <v>656</v>
      </c>
      <c r="L34" s="31">
        <v>639</v>
      </c>
      <c r="M34" s="31">
        <v>6.3729699999999996</v>
      </c>
      <c r="N34" s="1"/>
      <c r="O34" s="1"/>
    </row>
    <row r="35" spans="1:15" ht="12.75" customHeight="1">
      <c r="A35" s="56">
        <v>26</v>
      </c>
      <c r="B35" s="58" t="s">
        <v>64</v>
      </c>
      <c r="C35" s="31">
        <v>767.45</v>
      </c>
      <c r="D35" s="38">
        <v>772.2833333333333</v>
      </c>
      <c r="E35" s="38">
        <v>758.56666666666661</v>
      </c>
      <c r="F35" s="38">
        <v>749.68333333333328</v>
      </c>
      <c r="G35" s="38">
        <v>735.96666666666658</v>
      </c>
      <c r="H35" s="38">
        <v>781.16666666666663</v>
      </c>
      <c r="I35" s="38">
        <v>794.88333333333333</v>
      </c>
      <c r="J35" s="38">
        <v>803.76666666666665</v>
      </c>
      <c r="K35" s="31">
        <v>786</v>
      </c>
      <c r="L35" s="31">
        <v>763.4</v>
      </c>
      <c r="M35" s="31">
        <v>12.792059999999999</v>
      </c>
      <c r="N35" s="1"/>
      <c r="O35" s="1"/>
    </row>
    <row r="36" spans="1:15" ht="12.75" customHeight="1">
      <c r="A36" s="56">
        <v>27</v>
      </c>
      <c r="B36" s="58" t="s">
        <v>65</v>
      </c>
      <c r="C36" s="31">
        <v>736.85</v>
      </c>
      <c r="D36" s="38">
        <v>739.23333333333346</v>
      </c>
      <c r="E36" s="38">
        <v>732.51666666666688</v>
      </c>
      <c r="F36" s="38">
        <v>728.18333333333339</v>
      </c>
      <c r="G36" s="38">
        <v>721.46666666666681</v>
      </c>
      <c r="H36" s="38">
        <v>743.56666666666695</v>
      </c>
      <c r="I36" s="38">
        <v>750.28333333333342</v>
      </c>
      <c r="J36" s="38">
        <v>754.61666666666702</v>
      </c>
      <c r="K36" s="31">
        <v>745.95</v>
      </c>
      <c r="L36" s="31">
        <v>734.9</v>
      </c>
      <c r="M36" s="31">
        <v>9.5739699999999992</v>
      </c>
      <c r="N36" s="1"/>
      <c r="O36" s="1"/>
    </row>
    <row r="37" spans="1:15" ht="12.75" customHeight="1">
      <c r="A37" s="56">
        <v>28</v>
      </c>
      <c r="B37" s="58" t="s">
        <v>269</v>
      </c>
      <c r="C37" s="31">
        <v>402.6</v>
      </c>
      <c r="D37" s="38">
        <v>404.86666666666662</v>
      </c>
      <c r="E37" s="38">
        <v>398.78333333333325</v>
      </c>
      <c r="F37" s="38">
        <v>394.96666666666664</v>
      </c>
      <c r="G37" s="38">
        <v>388.88333333333327</v>
      </c>
      <c r="H37" s="38">
        <v>408.68333333333322</v>
      </c>
      <c r="I37" s="38">
        <v>414.76666666666659</v>
      </c>
      <c r="J37" s="38">
        <v>418.5833333333332</v>
      </c>
      <c r="K37" s="31">
        <v>410.95</v>
      </c>
      <c r="L37" s="31">
        <v>401.05</v>
      </c>
      <c r="M37" s="31">
        <v>14.262650000000001</v>
      </c>
      <c r="N37" s="1"/>
      <c r="O37" s="1"/>
    </row>
    <row r="38" spans="1:15" ht="12.75" customHeight="1">
      <c r="A38" s="56">
        <v>29</v>
      </c>
      <c r="B38" s="58" t="s">
        <v>66</v>
      </c>
      <c r="C38" s="31">
        <v>964.85</v>
      </c>
      <c r="D38" s="38">
        <v>961.4</v>
      </c>
      <c r="E38" s="38">
        <v>953.9</v>
      </c>
      <c r="F38" s="38">
        <v>942.95</v>
      </c>
      <c r="G38" s="38">
        <v>935.45</v>
      </c>
      <c r="H38" s="38">
        <v>972.34999999999991</v>
      </c>
      <c r="I38" s="38">
        <v>979.84999999999991</v>
      </c>
      <c r="J38" s="38">
        <v>990.79999999999984</v>
      </c>
      <c r="K38" s="31">
        <v>968.9</v>
      </c>
      <c r="L38" s="31">
        <v>950.45</v>
      </c>
      <c r="M38" s="31">
        <v>84.724440000000001</v>
      </c>
      <c r="N38" s="1"/>
      <c r="O38" s="1"/>
    </row>
    <row r="39" spans="1:15" ht="12.75" customHeight="1">
      <c r="A39" s="56">
        <v>30</v>
      </c>
      <c r="B39" s="58" t="s">
        <v>67</v>
      </c>
      <c r="C39" s="31">
        <v>4833.1499999999996</v>
      </c>
      <c r="D39" s="38">
        <v>4853.55</v>
      </c>
      <c r="E39" s="38">
        <v>4800.7000000000007</v>
      </c>
      <c r="F39" s="38">
        <v>4768.2500000000009</v>
      </c>
      <c r="G39" s="38">
        <v>4715.4000000000015</v>
      </c>
      <c r="H39" s="38">
        <v>4886</v>
      </c>
      <c r="I39" s="38">
        <v>4938.8500000000004</v>
      </c>
      <c r="J39" s="38">
        <v>4971.2999999999993</v>
      </c>
      <c r="K39" s="31">
        <v>4906.3999999999996</v>
      </c>
      <c r="L39" s="31">
        <v>4821.1000000000004</v>
      </c>
      <c r="M39" s="31">
        <v>2.5012699999999999</v>
      </c>
      <c r="N39" s="1"/>
      <c r="O39" s="1"/>
    </row>
    <row r="40" spans="1:15" ht="12.75" customHeight="1">
      <c r="A40" s="56">
        <v>31</v>
      </c>
      <c r="B40" s="58" t="s">
        <v>69</v>
      </c>
      <c r="C40" s="31">
        <v>1610.25</v>
      </c>
      <c r="D40" s="38">
        <v>1611.7333333333333</v>
      </c>
      <c r="E40" s="38">
        <v>1601.5166666666667</v>
      </c>
      <c r="F40" s="38">
        <v>1592.7833333333333</v>
      </c>
      <c r="G40" s="38">
        <v>1582.5666666666666</v>
      </c>
      <c r="H40" s="38">
        <v>1620.4666666666667</v>
      </c>
      <c r="I40" s="38">
        <v>1630.6833333333334</v>
      </c>
      <c r="J40" s="38">
        <v>1639.4166666666667</v>
      </c>
      <c r="K40" s="31">
        <v>1621.95</v>
      </c>
      <c r="L40" s="31">
        <v>1603</v>
      </c>
      <c r="M40" s="31">
        <v>8.2329600000000003</v>
      </c>
      <c r="N40" s="1"/>
      <c r="O40" s="1"/>
    </row>
    <row r="41" spans="1:15" ht="12.75" customHeight="1">
      <c r="A41" s="56">
        <v>32</v>
      </c>
      <c r="B41" s="58" t="s">
        <v>271</v>
      </c>
      <c r="C41" s="31">
        <v>7455.3</v>
      </c>
      <c r="D41" s="38">
        <v>7486.9666666666672</v>
      </c>
      <c r="E41" s="38">
        <v>7399.5333333333347</v>
      </c>
      <c r="F41" s="38">
        <v>7343.7666666666673</v>
      </c>
      <c r="G41" s="38">
        <v>7256.3333333333348</v>
      </c>
      <c r="H41" s="38">
        <v>7542.7333333333345</v>
      </c>
      <c r="I41" s="38">
        <v>7630.166666666667</v>
      </c>
      <c r="J41" s="38">
        <v>7685.9333333333343</v>
      </c>
      <c r="K41" s="31">
        <v>7574.4</v>
      </c>
      <c r="L41" s="31">
        <v>7431.2</v>
      </c>
      <c r="M41" s="31">
        <v>0.17496</v>
      </c>
      <c r="N41" s="1"/>
      <c r="O41" s="1"/>
    </row>
    <row r="42" spans="1:15" ht="12.75" customHeight="1">
      <c r="A42" s="56">
        <v>33</v>
      </c>
      <c r="B42" s="58" t="s">
        <v>70</v>
      </c>
      <c r="C42" s="31">
        <v>7510.95</v>
      </c>
      <c r="D42" s="38">
        <v>7498.3166666666666</v>
      </c>
      <c r="E42" s="38">
        <v>7454.6333333333332</v>
      </c>
      <c r="F42" s="38">
        <v>7398.3166666666666</v>
      </c>
      <c r="G42" s="38">
        <v>7354.6333333333332</v>
      </c>
      <c r="H42" s="38">
        <v>7554.6333333333332</v>
      </c>
      <c r="I42" s="38">
        <v>7598.3166666666657</v>
      </c>
      <c r="J42" s="38">
        <v>7654.6333333333332</v>
      </c>
      <c r="K42" s="31">
        <v>7542</v>
      </c>
      <c r="L42" s="31">
        <v>7442</v>
      </c>
      <c r="M42" s="31">
        <v>5.0674400000000004</v>
      </c>
      <c r="N42" s="1"/>
      <c r="O42" s="1"/>
    </row>
    <row r="43" spans="1:15" ht="12.75" customHeight="1">
      <c r="A43" s="56">
        <v>34</v>
      </c>
      <c r="B43" s="58" t="s">
        <v>71</v>
      </c>
      <c r="C43" s="31">
        <v>2419.4499999999998</v>
      </c>
      <c r="D43" s="38">
        <v>2427.8166666666666</v>
      </c>
      <c r="E43" s="38">
        <v>2406.6333333333332</v>
      </c>
      <c r="F43" s="38">
        <v>2393.8166666666666</v>
      </c>
      <c r="G43" s="38">
        <v>2372.6333333333332</v>
      </c>
      <c r="H43" s="38">
        <v>2440.6333333333332</v>
      </c>
      <c r="I43" s="38">
        <v>2461.8166666666666</v>
      </c>
      <c r="J43" s="38">
        <v>2474.6333333333332</v>
      </c>
      <c r="K43" s="31">
        <v>2449</v>
      </c>
      <c r="L43" s="31">
        <v>2415</v>
      </c>
      <c r="M43" s="31">
        <v>1.4531700000000001</v>
      </c>
      <c r="N43" s="1"/>
      <c r="O43" s="1"/>
    </row>
    <row r="44" spans="1:15" ht="12.75" customHeight="1">
      <c r="A44" s="56">
        <v>35</v>
      </c>
      <c r="B44" s="58" t="s">
        <v>73</v>
      </c>
      <c r="C44" s="31">
        <v>215.35</v>
      </c>
      <c r="D44" s="38">
        <v>217.31666666666669</v>
      </c>
      <c r="E44" s="38">
        <v>211.63333333333338</v>
      </c>
      <c r="F44" s="38">
        <v>207.91666666666669</v>
      </c>
      <c r="G44" s="38">
        <v>202.23333333333338</v>
      </c>
      <c r="H44" s="38">
        <v>221.03333333333339</v>
      </c>
      <c r="I44" s="38">
        <v>226.71666666666673</v>
      </c>
      <c r="J44" s="38">
        <v>230.43333333333339</v>
      </c>
      <c r="K44" s="31">
        <v>223</v>
      </c>
      <c r="L44" s="31">
        <v>213.6</v>
      </c>
      <c r="M44" s="31">
        <v>369.52292999999997</v>
      </c>
      <c r="N44" s="1"/>
      <c r="O44" s="1"/>
    </row>
    <row r="45" spans="1:15" ht="12.75" customHeight="1">
      <c r="A45" s="56">
        <v>36</v>
      </c>
      <c r="B45" s="58" t="s">
        <v>74</v>
      </c>
      <c r="C45" s="31">
        <v>201.5</v>
      </c>
      <c r="D45" s="38">
        <v>200.04999999999998</v>
      </c>
      <c r="E45" s="38">
        <v>198.09999999999997</v>
      </c>
      <c r="F45" s="38">
        <v>194.7</v>
      </c>
      <c r="G45" s="38">
        <v>192.74999999999997</v>
      </c>
      <c r="H45" s="38">
        <v>203.44999999999996</v>
      </c>
      <c r="I45" s="38">
        <v>205.39999999999995</v>
      </c>
      <c r="J45" s="38">
        <v>208.79999999999995</v>
      </c>
      <c r="K45" s="31">
        <v>202</v>
      </c>
      <c r="L45" s="31">
        <v>196.65</v>
      </c>
      <c r="M45" s="31">
        <v>200.404</v>
      </c>
      <c r="N45" s="1"/>
      <c r="O45" s="1"/>
    </row>
    <row r="46" spans="1:15" ht="12.75" customHeight="1">
      <c r="A46" s="56">
        <v>37</v>
      </c>
      <c r="B46" s="58" t="s">
        <v>272</v>
      </c>
      <c r="C46" s="31">
        <v>79.75</v>
      </c>
      <c r="D46" s="38">
        <v>79.11666666666666</v>
      </c>
      <c r="E46" s="38">
        <v>78.283333333333317</v>
      </c>
      <c r="F46" s="38">
        <v>76.816666666666663</v>
      </c>
      <c r="G46" s="38">
        <v>75.98333333333332</v>
      </c>
      <c r="H46" s="38">
        <v>80.583333333333314</v>
      </c>
      <c r="I46" s="38">
        <v>81.416666666666657</v>
      </c>
      <c r="J46" s="38">
        <v>82.883333333333312</v>
      </c>
      <c r="K46" s="31">
        <v>79.95</v>
      </c>
      <c r="L46" s="31">
        <v>77.650000000000006</v>
      </c>
      <c r="M46" s="31">
        <v>75.605419999999995</v>
      </c>
      <c r="N46" s="1"/>
      <c r="O46" s="1"/>
    </row>
    <row r="47" spans="1:15" ht="12.75" customHeight="1">
      <c r="A47" s="56">
        <v>38</v>
      </c>
      <c r="B47" s="58" t="s">
        <v>75</v>
      </c>
      <c r="C47" s="31">
        <v>1692.95</v>
      </c>
      <c r="D47" s="38">
        <v>1690.7</v>
      </c>
      <c r="E47" s="38">
        <v>1681.65</v>
      </c>
      <c r="F47" s="38">
        <v>1670.3500000000001</v>
      </c>
      <c r="G47" s="38">
        <v>1661.3000000000002</v>
      </c>
      <c r="H47" s="38">
        <v>1702</v>
      </c>
      <c r="I47" s="38">
        <v>1711.0499999999997</v>
      </c>
      <c r="J47" s="38">
        <v>1722.35</v>
      </c>
      <c r="K47" s="31">
        <v>1699.75</v>
      </c>
      <c r="L47" s="31">
        <v>1679.4</v>
      </c>
      <c r="M47" s="31">
        <v>2.7286899999999998</v>
      </c>
      <c r="N47" s="1"/>
      <c r="O47" s="1"/>
    </row>
    <row r="48" spans="1:15" ht="12.75" customHeight="1">
      <c r="A48" s="56">
        <v>39</v>
      </c>
      <c r="B48" s="58" t="s">
        <v>76</v>
      </c>
      <c r="C48" s="31">
        <v>127.15</v>
      </c>
      <c r="D48" s="38">
        <v>127.26666666666667</v>
      </c>
      <c r="E48" s="38">
        <v>126.28333333333333</v>
      </c>
      <c r="F48" s="38">
        <v>125.41666666666667</v>
      </c>
      <c r="G48" s="38">
        <v>124.43333333333334</v>
      </c>
      <c r="H48" s="38">
        <v>128.13333333333333</v>
      </c>
      <c r="I48" s="38">
        <v>129.11666666666665</v>
      </c>
      <c r="J48" s="38">
        <v>129.98333333333332</v>
      </c>
      <c r="K48" s="31">
        <v>128.25</v>
      </c>
      <c r="L48" s="31">
        <v>126.4</v>
      </c>
      <c r="M48" s="31">
        <v>94.115350000000007</v>
      </c>
      <c r="N48" s="1"/>
      <c r="O48" s="1"/>
    </row>
    <row r="49" spans="1:15" ht="12.75" customHeight="1">
      <c r="A49" s="56">
        <v>40</v>
      </c>
      <c r="B49" s="58" t="s">
        <v>77</v>
      </c>
      <c r="C49" s="31">
        <v>673.05</v>
      </c>
      <c r="D49" s="38">
        <v>674.7833333333333</v>
      </c>
      <c r="E49" s="38">
        <v>666.56666666666661</v>
      </c>
      <c r="F49" s="38">
        <v>660.08333333333326</v>
      </c>
      <c r="G49" s="38">
        <v>651.86666666666656</v>
      </c>
      <c r="H49" s="38">
        <v>681.26666666666665</v>
      </c>
      <c r="I49" s="38">
        <v>689.48333333333335</v>
      </c>
      <c r="J49" s="38">
        <v>695.9666666666667</v>
      </c>
      <c r="K49" s="31">
        <v>683</v>
      </c>
      <c r="L49" s="31">
        <v>668.3</v>
      </c>
      <c r="M49" s="31">
        <v>6.0717699999999999</v>
      </c>
      <c r="N49" s="1"/>
      <c r="O49" s="1"/>
    </row>
    <row r="50" spans="1:15" ht="12.75" customHeight="1">
      <c r="A50" s="56">
        <v>41</v>
      </c>
      <c r="B50" s="58" t="s">
        <v>78</v>
      </c>
      <c r="C50" s="31">
        <v>866.3</v>
      </c>
      <c r="D50" s="38">
        <v>866.63333333333333</v>
      </c>
      <c r="E50" s="38">
        <v>861.76666666666665</v>
      </c>
      <c r="F50" s="38">
        <v>857.23333333333335</v>
      </c>
      <c r="G50" s="38">
        <v>852.36666666666667</v>
      </c>
      <c r="H50" s="38">
        <v>871.16666666666663</v>
      </c>
      <c r="I50" s="38">
        <v>876.03333333333319</v>
      </c>
      <c r="J50" s="38">
        <v>880.56666666666661</v>
      </c>
      <c r="K50" s="31">
        <v>871.5</v>
      </c>
      <c r="L50" s="31">
        <v>862.1</v>
      </c>
      <c r="M50" s="31">
        <v>8.9446499999999993</v>
      </c>
      <c r="N50" s="1"/>
      <c r="O50" s="1"/>
    </row>
    <row r="51" spans="1:15" ht="12.75" customHeight="1">
      <c r="A51" s="56">
        <v>42</v>
      </c>
      <c r="B51" s="58" t="s">
        <v>80</v>
      </c>
      <c r="C51" s="31">
        <v>878.1</v>
      </c>
      <c r="D51" s="38">
        <v>883.58333333333337</v>
      </c>
      <c r="E51" s="38">
        <v>870.51666666666677</v>
      </c>
      <c r="F51" s="38">
        <v>862.93333333333339</v>
      </c>
      <c r="G51" s="38">
        <v>849.86666666666679</v>
      </c>
      <c r="H51" s="38">
        <v>891.16666666666674</v>
      </c>
      <c r="I51" s="38">
        <v>904.23333333333335</v>
      </c>
      <c r="J51" s="38">
        <v>911.81666666666672</v>
      </c>
      <c r="K51" s="31">
        <v>896.65</v>
      </c>
      <c r="L51" s="31">
        <v>876</v>
      </c>
      <c r="M51" s="31">
        <v>56.145919999999997</v>
      </c>
      <c r="N51" s="1"/>
      <c r="O51" s="1"/>
    </row>
    <row r="52" spans="1:15" ht="12.75" customHeight="1">
      <c r="A52" s="56">
        <v>43</v>
      </c>
      <c r="B52" s="58" t="s">
        <v>81</v>
      </c>
      <c r="C52" s="31">
        <v>93</v>
      </c>
      <c r="D52" s="38">
        <v>92.95</v>
      </c>
      <c r="E52" s="38">
        <v>92.25</v>
      </c>
      <c r="F52" s="38">
        <v>91.5</v>
      </c>
      <c r="G52" s="38">
        <v>90.8</v>
      </c>
      <c r="H52" s="38">
        <v>93.7</v>
      </c>
      <c r="I52" s="38">
        <v>94.40000000000002</v>
      </c>
      <c r="J52" s="38">
        <v>95.15</v>
      </c>
      <c r="K52" s="31">
        <v>93.65</v>
      </c>
      <c r="L52" s="31">
        <v>92.2</v>
      </c>
      <c r="M52" s="31">
        <v>118.9824</v>
      </c>
      <c r="N52" s="1"/>
      <c r="O52" s="1"/>
    </row>
    <row r="53" spans="1:15" ht="12.75" customHeight="1">
      <c r="A53" s="56">
        <v>44</v>
      </c>
      <c r="B53" s="58" t="s">
        <v>82</v>
      </c>
      <c r="C53" s="31">
        <v>264.60000000000002</v>
      </c>
      <c r="D53" s="38">
        <v>265.06666666666666</v>
      </c>
      <c r="E53" s="38">
        <v>262.13333333333333</v>
      </c>
      <c r="F53" s="38">
        <v>259.66666666666669</v>
      </c>
      <c r="G53" s="38">
        <v>256.73333333333335</v>
      </c>
      <c r="H53" s="38">
        <v>267.5333333333333</v>
      </c>
      <c r="I53" s="38">
        <v>270.46666666666658</v>
      </c>
      <c r="J53" s="38">
        <v>272.93333333333328</v>
      </c>
      <c r="K53" s="31">
        <v>268</v>
      </c>
      <c r="L53" s="31">
        <v>262.60000000000002</v>
      </c>
      <c r="M53" s="31">
        <v>63.119199999999999</v>
      </c>
      <c r="N53" s="1"/>
      <c r="O53" s="1"/>
    </row>
    <row r="54" spans="1:15" ht="12.75" customHeight="1">
      <c r="A54" s="56">
        <v>45</v>
      </c>
      <c r="B54" s="58" t="s">
        <v>83</v>
      </c>
      <c r="C54" s="31">
        <v>18969.099999999999</v>
      </c>
      <c r="D54" s="38">
        <v>18965.399999999998</v>
      </c>
      <c r="E54" s="38">
        <v>18843.799999999996</v>
      </c>
      <c r="F54" s="38">
        <v>18718.499999999996</v>
      </c>
      <c r="G54" s="38">
        <v>18596.899999999994</v>
      </c>
      <c r="H54" s="38">
        <v>19090.699999999997</v>
      </c>
      <c r="I54" s="38">
        <v>19212.299999999996</v>
      </c>
      <c r="J54" s="38">
        <v>19337.599999999999</v>
      </c>
      <c r="K54" s="31">
        <v>19087</v>
      </c>
      <c r="L54" s="31">
        <v>18840.099999999999</v>
      </c>
      <c r="M54" s="31">
        <v>0.19450000000000001</v>
      </c>
      <c r="N54" s="1"/>
      <c r="O54" s="1"/>
    </row>
    <row r="55" spans="1:15" ht="12.75" customHeight="1">
      <c r="A55" s="56">
        <v>46</v>
      </c>
      <c r="B55" s="58" t="s">
        <v>85</v>
      </c>
      <c r="C55" s="31">
        <v>381.75</v>
      </c>
      <c r="D55" s="38">
        <v>381.51666666666665</v>
      </c>
      <c r="E55" s="38">
        <v>379.23333333333329</v>
      </c>
      <c r="F55" s="38">
        <v>376.71666666666664</v>
      </c>
      <c r="G55" s="38">
        <v>374.43333333333328</v>
      </c>
      <c r="H55" s="38">
        <v>384.0333333333333</v>
      </c>
      <c r="I55" s="38">
        <v>386.31666666666661</v>
      </c>
      <c r="J55" s="38">
        <v>388.83333333333331</v>
      </c>
      <c r="K55" s="31">
        <v>383.8</v>
      </c>
      <c r="L55" s="31">
        <v>379</v>
      </c>
      <c r="M55" s="31">
        <v>19.72353</v>
      </c>
      <c r="N55" s="1"/>
      <c r="O55" s="1"/>
    </row>
    <row r="56" spans="1:15" ht="12.75" customHeight="1">
      <c r="A56" s="56">
        <v>47</v>
      </c>
      <c r="B56" s="58" t="s">
        <v>86</v>
      </c>
      <c r="C56" s="31">
        <v>5143.45</v>
      </c>
      <c r="D56" s="38">
        <v>5154.5166666666673</v>
      </c>
      <c r="E56" s="38">
        <v>5110.0333333333347</v>
      </c>
      <c r="F56" s="38">
        <v>5076.6166666666677</v>
      </c>
      <c r="G56" s="38">
        <v>5032.133333333335</v>
      </c>
      <c r="H56" s="38">
        <v>5187.9333333333343</v>
      </c>
      <c r="I56" s="38">
        <v>5232.4166666666661</v>
      </c>
      <c r="J56" s="38">
        <v>5265.8333333333339</v>
      </c>
      <c r="K56" s="31">
        <v>5199</v>
      </c>
      <c r="L56" s="31">
        <v>5121.1000000000004</v>
      </c>
      <c r="M56" s="31">
        <v>2.7229000000000001</v>
      </c>
      <c r="N56" s="1"/>
      <c r="O56" s="1"/>
    </row>
    <row r="57" spans="1:15" ht="12.75" customHeight="1">
      <c r="A57" s="56">
        <v>48</v>
      </c>
      <c r="B57" s="58" t="s">
        <v>89</v>
      </c>
      <c r="C57" s="31">
        <v>333.7</v>
      </c>
      <c r="D57" s="38">
        <v>331.16666666666669</v>
      </c>
      <c r="E57" s="38">
        <v>327.53333333333336</v>
      </c>
      <c r="F57" s="38">
        <v>321.36666666666667</v>
      </c>
      <c r="G57" s="38">
        <v>317.73333333333335</v>
      </c>
      <c r="H57" s="38">
        <v>337.33333333333337</v>
      </c>
      <c r="I57" s="38">
        <v>340.9666666666667</v>
      </c>
      <c r="J57" s="38">
        <v>347.13333333333338</v>
      </c>
      <c r="K57" s="31">
        <v>334.8</v>
      </c>
      <c r="L57" s="31">
        <v>325</v>
      </c>
      <c r="M57" s="31">
        <v>74.154229999999998</v>
      </c>
      <c r="N57" s="1"/>
      <c r="O57" s="1"/>
    </row>
    <row r="58" spans="1:15" ht="12.75" customHeight="1">
      <c r="A58" s="56">
        <v>49</v>
      </c>
      <c r="B58" s="58" t="s">
        <v>350</v>
      </c>
      <c r="C58" s="31">
        <v>406.9</v>
      </c>
      <c r="D58" s="38">
        <v>407.59999999999997</v>
      </c>
      <c r="E58" s="38">
        <v>404.29999999999995</v>
      </c>
      <c r="F58" s="38">
        <v>401.7</v>
      </c>
      <c r="G58" s="38">
        <v>398.4</v>
      </c>
      <c r="H58" s="38">
        <v>410.19999999999993</v>
      </c>
      <c r="I58" s="38">
        <v>413.5</v>
      </c>
      <c r="J58" s="38">
        <v>416.09999999999991</v>
      </c>
      <c r="K58" s="31">
        <v>410.9</v>
      </c>
      <c r="L58" s="31">
        <v>405</v>
      </c>
      <c r="M58" s="31">
        <v>6.1500300000000001</v>
      </c>
      <c r="N58" s="1"/>
      <c r="O58" s="1"/>
    </row>
    <row r="59" spans="1:15" ht="12.75" customHeight="1">
      <c r="A59" s="56">
        <v>50</v>
      </c>
      <c r="B59" s="58" t="s">
        <v>92</v>
      </c>
      <c r="C59" s="31">
        <v>1164.6500000000001</v>
      </c>
      <c r="D59" s="38">
        <v>1166.2333333333333</v>
      </c>
      <c r="E59" s="38">
        <v>1158.8166666666666</v>
      </c>
      <c r="F59" s="38">
        <v>1152.9833333333333</v>
      </c>
      <c r="G59" s="38">
        <v>1145.5666666666666</v>
      </c>
      <c r="H59" s="38">
        <v>1172.0666666666666</v>
      </c>
      <c r="I59" s="38">
        <v>1179.4833333333331</v>
      </c>
      <c r="J59" s="38">
        <v>1185.3166666666666</v>
      </c>
      <c r="K59" s="31">
        <v>1173.6500000000001</v>
      </c>
      <c r="L59" s="31">
        <v>1160.4000000000001</v>
      </c>
      <c r="M59" s="31">
        <v>10.172370000000001</v>
      </c>
      <c r="N59" s="1"/>
      <c r="O59" s="1"/>
    </row>
    <row r="60" spans="1:15" ht="12.75" customHeight="1">
      <c r="A60" s="56">
        <v>51</v>
      </c>
      <c r="B60" s="58" t="s">
        <v>93</v>
      </c>
      <c r="C60" s="31">
        <v>1032.6500000000001</v>
      </c>
      <c r="D60" s="38">
        <v>1032.3500000000001</v>
      </c>
      <c r="E60" s="38">
        <v>1025.7000000000003</v>
      </c>
      <c r="F60" s="38">
        <v>1018.7500000000002</v>
      </c>
      <c r="G60" s="38">
        <v>1012.1000000000004</v>
      </c>
      <c r="H60" s="38">
        <v>1039.3000000000002</v>
      </c>
      <c r="I60" s="38">
        <v>1045.9500000000003</v>
      </c>
      <c r="J60" s="38">
        <v>1052.9000000000001</v>
      </c>
      <c r="K60" s="31">
        <v>1039</v>
      </c>
      <c r="L60" s="31">
        <v>1025.4000000000001</v>
      </c>
      <c r="M60" s="31">
        <v>10.476139999999999</v>
      </c>
      <c r="N60" s="1"/>
      <c r="O60" s="1"/>
    </row>
    <row r="61" spans="1:15" ht="12.75" customHeight="1">
      <c r="A61" s="56">
        <v>52</v>
      </c>
      <c r="B61" s="58" t="s">
        <v>94</v>
      </c>
      <c r="C61" s="31">
        <v>230.2</v>
      </c>
      <c r="D61" s="38">
        <v>230.85</v>
      </c>
      <c r="E61" s="38">
        <v>229.04999999999998</v>
      </c>
      <c r="F61" s="38">
        <v>227.89999999999998</v>
      </c>
      <c r="G61" s="38">
        <v>226.09999999999997</v>
      </c>
      <c r="H61" s="38">
        <v>232</v>
      </c>
      <c r="I61" s="38">
        <v>233.8</v>
      </c>
      <c r="J61" s="38">
        <v>234.95000000000002</v>
      </c>
      <c r="K61" s="31">
        <v>232.65</v>
      </c>
      <c r="L61" s="31">
        <v>229.7</v>
      </c>
      <c r="M61" s="31">
        <v>49.635150000000003</v>
      </c>
      <c r="N61" s="1"/>
      <c r="O61" s="1"/>
    </row>
    <row r="62" spans="1:15" ht="12.75" customHeight="1">
      <c r="A62" s="56">
        <v>53</v>
      </c>
      <c r="B62" s="58" t="s">
        <v>95</v>
      </c>
      <c r="C62" s="31">
        <v>4958.1499999999996</v>
      </c>
      <c r="D62" s="38">
        <v>4974.3499999999995</v>
      </c>
      <c r="E62" s="38">
        <v>4893.8499999999985</v>
      </c>
      <c r="F62" s="38">
        <v>4829.5499999999993</v>
      </c>
      <c r="G62" s="38">
        <v>4749.0499999999984</v>
      </c>
      <c r="H62" s="38">
        <v>5038.6499999999987</v>
      </c>
      <c r="I62" s="38">
        <v>5119.1500000000005</v>
      </c>
      <c r="J62" s="38">
        <v>5183.4499999999989</v>
      </c>
      <c r="K62" s="31">
        <v>5054.8500000000004</v>
      </c>
      <c r="L62" s="31">
        <v>4910.05</v>
      </c>
      <c r="M62" s="31">
        <v>5.0309100000000004</v>
      </c>
      <c r="N62" s="1"/>
      <c r="O62" s="1"/>
    </row>
    <row r="63" spans="1:15" ht="12.75" customHeight="1">
      <c r="A63" s="56">
        <v>54</v>
      </c>
      <c r="B63" s="58" t="s">
        <v>96</v>
      </c>
      <c r="C63" s="31">
        <v>1839.15</v>
      </c>
      <c r="D63" s="38">
        <v>1840.05</v>
      </c>
      <c r="E63" s="38">
        <v>1825.6</v>
      </c>
      <c r="F63" s="38">
        <v>1812.05</v>
      </c>
      <c r="G63" s="38">
        <v>1797.6</v>
      </c>
      <c r="H63" s="38">
        <v>1853.6</v>
      </c>
      <c r="I63" s="38">
        <v>1868.0500000000002</v>
      </c>
      <c r="J63" s="38">
        <v>1881.6</v>
      </c>
      <c r="K63" s="31">
        <v>1854.5</v>
      </c>
      <c r="L63" s="31">
        <v>1826.5</v>
      </c>
      <c r="M63" s="31">
        <v>2.1862599999999999</v>
      </c>
      <c r="N63" s="1"/>
      <c r="O63" s="1"/>
    </row>
    <row r="64" spans="1:15" ht="12.75" customHeight="1">
      <c r="A64" s="56">
        <v>55</v>
      </c>
      <c r="B64" s="58" t="s">
        <v>97</v>
      </c>
      <c r="C64" s="31">
        <v>684.7</v>
      </c>
      <c r="D64" s="38">
        <v>680.65</v>
      </c>
      <c r="E64" s="38">
        <v>667.15</v>
      </c>
      <c r="F64" s="38">
        <v>649.6</v>
      </c>
      <c r="G64" s="38">
        <v>636.1</v>
      </c>
      <c r="H64" s="38">
        <v>698.19999999999993</v>
      </c>
      <c r="I64" s="38">
        <v>711.69999999999993</v>
      </c>
      <c r="J64" s="38">
        <v>729.24999999999989</v>
      </c>
      <c r="K64" s="31">
        <v>694.15</v>
      </c>
      <c r="L64" s="31">
        <v>663.1</v>
      </c>
      <c r="M64" s="31">
        <v>16.3675</v>
      </c>
      <c r="N64" s="1"/>
      <c r="O64" s="1"/>
    </row>
    <row r="65" spans="1:15" ht="12.75" customHeight="1">
      <c r="A65" s="56">
        <v>56</v>
      </c>
      <c r="B65" s="58" t="s">
        <v>98</v>
      </c>
      <c r="C65" s="31">
        <v>960.45</v>
      </c>
      <c r="D65" s="38">
        <v>959.48333333333323</v>
      </c>
      <c r="E65" s="38">
        <v>944.96666666666647</v>
      </c>
      <c r="F65" s="38">
        <v>929.48333333333323</v>
      </c>
      <c r="G65" s="38">
        <v>914.96666666666647</v>
      </c>
      <c r="H65" s="38">
        <v>974.96666666666647</v>
      </c>
      <c r="I65" s="38">
        <v>989.48333333333312</v>
      </c>
      <c r="J65" s="38">
        <v>1004.9666666666665</v>
      </c>
      <c r="K65" s="31">
        <v>974</v>
      </c>
      <c r="L65" s="31">
        <v>944</v>
      </c>
      <c r="M65" s="31">
        <v>4.2091500000000002</v>
      </c>
      <c r="N65" s="1"/>
      <c r="O65" s="1"/>
    </row>
    <row r="66" spans="1:15" ht="12.75" customHeight="1">
      <c r="A66" s="56">
        <v>57</v>
      </c>
      <c r="B66" s="58" t="s">
        <v>99</v>
      </c>
      <c r="C66" s="31">
        <v>293.3</v>
      </c>
      <c r="D66" s="38">
        <v>293.10000000000002</v>
      </c>
      <c r="E66" s="38">
        <v>291.35000000000002</v>
      </c>
      <c r="F66" s="38">
        <v>289.39999999999998</v>
      </c>
      <c r="G66" s="38">
        <v>287.64999999999998</v>
      </c>
      <c r="H66" s="38">
        <v>295.05000000000007</v>
      </c>
      <c r="I66" s="38">
        <v>296.80000000000007</v>
      </c>
      <c r="J66" s="38">
        <v>298.75000000000011</v>
      </c>
      <c r="K66" s="31">
        <v>294.85000000000002</v>
      </c>
      <c r="L66" s="31">
        <v>291.14999999999998</v>
      </c>
      <c r="M66" s="31">
        <v>10.23794</v>
      </c>
      <c r="N66" s="1"/>
      <c r="O66" s="1"/>
    </row>
    <row r="67" spans="1:15" ht="12.75" customHeight="1">
      <c r="A67" s="56">
        <v>58</v>
      </c>
      <c r="B67" s="58" t="s">
        <v>101</v>
      </c>
      <c r="C67" s="31">
        <v>1899.4</v>
      </c>
      <c r="D67" s="38">
        <v>1909.8999999999999</v>
      </c>
      <c r="E67" s="38">
        <v>1886.0499999999997</v>
      </c>
      <c r="F67" s="38">
        <v>1872.6999999999998</v>
      </c>
      <c r="G67" s="38">
        <v>1848.8499999999997</v>
      </c>
      <c r="H67" s="38">
        <v>1923.2499999999998</v>
      </c>
      <c r="I67" s="38">
        <v>1947.0999999999997</v>
      </c>
      <c r="J67" s="38">
        <v>1960.4499999999998</v>
      </c>
      <c r="K67" s="31">
        <v>1933.75</v>
      </c>
      <c r="L67" s="31">
        <v>1896.55</v>
      </c>
      <c r="M67" s="31">
        <v>3.81853</v>
      </c>
      <c r="N67" s="1"/>
      <c r="O67" s="1"/>
    </row>
    <row r="68" spans="1:15" ht="12.75" customHeight="1">
      <c r="A68" s="56">
        <v>59</v>
      </c>
      <c r="B68" s="58" t="s">
        <v>102</v>
      </c>
      <c r="C68" s="31">
        <v>582.25</v>
      </c>
      <c r="D68" s="38">
        <v>585.9666666666667</v>
      </c>
      <c r="E68" s="38">
        <v>577.18333333333339</v>
      </c>
      <c r="F68" s="38">
        <v>572.11666666666667</v>
      </c>
      <c r="G68" s="38">
        <v>563.33333333333337</v>
      </c>
      <c r="H68" s="38">
        <v>591.03333333333342</v>
      </c>
      <c r="I68" s="38">
        <v>599.81666666666672</v>
      </c>
      <c r="J68" s="38">
        <v>604.88333333333344</v>
      </c>
      <c r="K68" s="31">
        <v>594.75</v>
      </c>
      <c r="L68" s="31">
        <v>580.9</v>
      </c>
      <c r="M68" s="31">
        <v>17.21733</v>
      </c>
      <c r="N68" s="1"/>
      <c r="O68" s="1"/>
    </row>
    <row r="69" spans="1:15" ht="12.75" customHeight="1">
      <c r="A69" s="56">
        <v>60</v>
      </c>
      <c r="B69" s="58" t="s">
        <v>103</v>
      </c>
      <c r="C69" s="31">
        <v>2057.0500000000002</v>
      </c>
      <c r="D69" s="38">
        <v>2060.25</v>
      </c>
      <c r="E69" s="38">
        <v>2041.5</v>
      </c>
      <c r="F69" s="38">
        <v>2025.95</v>
      </c>
      <c r="G69" s="38">
        <v>2007.2</v>
      </c>
      <c r="H69" s="38">
        <v>2075.8000000000002</v>
      </c>
      <c r="I69" s="38">
        <v>2094.5500000000002</v>
      </c>
      <c r="J69" s="38">
        <v>2110.1</v>
      </c>
      <c r="K69" s="31">
        <v>2079</v>
      </c>
      <c r="L69" s="31">
        <v>2044.7</v>
      </c>
      <c r="M69" s="31">
        <v>1.50095</v>
      </c>
      <c r="N69" s="1"/>
      <c r="O69" s="1"/>
    </row>
    <row r="70" spans="1:15" ht="12.75" customHeight="1">
      <c r="A70" s="56">
        <v>61</v>
      </c>
      <c r="B70" s="58" t="s">
        <v>104</v>
      </c>
      <c r="C70" s="31">
        <v>1987.9</v>
      </c>
      <c r="D70" s="38">
        <v>1977.5833333333333</v>
      </c>
      <c r="E70" s="38">
        <v>1954.1166666666666</v>
      </c>
      <c r="F70" s="38">
        <v>1920.3333333333333</v>
      </c>
      <c r="G70" s="38">
        <v>1896.8666666666666</v>
      </c>
      <c r="H70" s="38">
        <v>2011.3666666666666</v>
      </c>
      <c r="I70" s="38">
        <v>2034.8333333333333</v>
      </c>
      <c r="J70" s="38">
        <v>2068.6166666666668</v>
      </c>
      <c r="K70" s="31">
        <v>2001.05</v>
      </c>
      <c r="L70" s="31">
        <v>1943.8</v>
      </c>
      <c r="M70" s="31">
        <v>5.4391699999999998</v>
      </c>
      <c r="N70" s="1"/>
      <c r="O70" s="1"/>
    </row>
    <row r="71" spans="1:15" ht="12.75" customHeight="1">
      <c r="A71" s="56">
        <v>62</v>
      </c>
      <c r="B71" s="58" t="s">
        <v>274</v>
      </c>
      <c r="C71" s="31">
        <v>411.7</v>
      </c>
      <c r="D71" s="38">
        <v>414.33333333333331</v>
      </c>
      <c r="E71" s="38">
        <v>405.41666666666663</v>
      </c>
      <c r="F71" s="38">
        <v>399.13333333333333</v>
      </c>
      <c r="G71" s="38">
        <v>390.21666666666664</v>
      </c>
      <c r="H71" s="38">
        <v>420.61666666666662</v>
      </c>
      <c r="I71" s="38">
        <v>429.53333333333325</v>
      </c>
      <c r="J71" s="38">
        <v>435.81666666666661</v>
      </c>
      <c r="K71" s="31">
        <v>423.25</v>
      </c>
      <c r="L71" s="31">
        <v>408.05</v>
      </c>
      <c r="M71" s="31">
        <v>13.52619</v>
      </c>
      <c r="N71" s="1"/>
      <c r="O71" s="1"/>
    </row>
    <row r="72" spans="1:15" ht="12.75" customHeight="1">
      <c r="A72" s="56">
        <v>63</v>
      </c>
      <c r="B72" s="58" t="s">
        <v>372</v>
      </c>
      <c r="C72" s="31">
        <v>194.05</v>
      </c>
      <c r="D72" s="38">
        <v>194.01666666666665</v>
      </c>
      <c r="E72" s="38">
        <v>192.23333333333329</v>
      </c>
      <c r="F72" s="38">
        <v>190.41666666666663</v>
      </c>
      <c r="G72" s="38">
        <v>188.63333333333327</v>
      </c>
      <c r="H72" s="38">
        <v>195.83333333333331</v>
      </c>
      <c r="I72" s="38">
        <v>197.61666666666667</v>
      </c>
      <c r="J72" s="38">
        <v>199.43333333333334</v>
      </c>
      <c r="K72" s="31">
        <v>195.8</v>
      </c>
      <c r="L72" s="31">
        <v>192.2</v>
      </c>
      <c r="M72" s="31">
        <v>9.1313200000000005</v>
      </c>
      <c r="N72" s="1"/>
      <c r="O72" s="1"/>
    </row>
    <row r="73" spans="1:15" ht="12.75" customHeight="1">
      <c r="A73" s="56">
        <v>64</v>
      </c>
      <c r="B73" s="58" t="s">
        <v>106</v>
      </c>
      <c r="C73" s="31">
        <v>3662.9</v>
      </c>
      <c r="D73" s="38">
        <v>3672.3833333333337</v>
      </c>
      <c r="E73" s="38">
        <v>3640.7166666666672</v>
      </c>
      <c r="F73" s="38">
        <v>3618.5333333333333</v>
      </c>
      <c r="G73" s="38">
        <v>3586.8666666666668</v>
      </c>
      <c r="H73" s="38">
        <v>3694.5666666666675</v>
      </c>
      <c r="I73" s="38">
        <v>3726.2333333333345</v>
      </c>
      <c r="J73" s="38">
        <v>3748.4166666666679</v>
      </c>
      <c r="K73" s="31">
        <v>3704.05</v>
      </c>
      <c r="L73" s="31">
        <v>3650.2</v>
      </c>
      <c r="M73" s="31">
        <v>2.3250099999999998</v>
      </c>
      <c r="N73" s="1"/>
      <c r="O73" s="1"/>
    </row>
    <row r="74" spans="1:15" ht="12.75" customHeight="1">
      <c r="A74" s="56">
        <v>65</v>
      </c>
      <c r="B74" s="58" t="s">
        <v>107</v>
      </c>
      <c r="C74" s="31">
        <v>4333.3500000000004</v>
      </c>
      <c r="D74" s="38">
        <v>4354.5</v>
      </c>
      <c r="E74" s="38">
        <v>4301.8999999999996</v>
      </c>
      <c r="F74" s="38">
        <v>4270.45</v>
      </c>
      <c r="G74" s="38">
        <v>4217.8499999999995</v>
      </c>
      <c r="H74" s="38">
        <v>4385.95</v>
      </c>
      <c r="I74" s="38">
        <v>4438.55</v>
      </c>
      <c r="J74" s="38">
        <v>4470</v>
      </c>
      <c r="K74" s="31">
        <v>4407.1000000000004</v>
      </c>
      <c r="L74" s="31">
        <v>4323.05</v>
      </c>
      <c r="M74" s="31">
        <v>3.21957</v>
      </c>
      <c r="N74" s="1"/>
      <c r="O74" s="1"/>
    </row>
    <row r="75" spans="1:15" ht="12.75" customHeight="1">
      <c r="A75" s="56">
        <v>66</v>
      </c>
      <c r="B75" s="58" t="s">
        <v>109</v>
      </c>
      <c r="C75" s="31">
        <v>498.05</v>
      </c>
      <c r="D75" s="38">
        <v>496.56666666666666</v>
      </c>
      <c r="E75" s="38">
        <v>494.5333333333333</v>
      </c>
      <c r="F75" s="38">
        <v>491.01666666666665</v>
      </c>
      <c r="G75" s="38">
        <v>488.98333333333329</v>
      </c>
      <c r="H75" s="38">
        <v>500.08333333333331</v>
      </c>
      <c r="I75" s="38">
        <v>502.11666666666673</v>
      </c>
      <c r="J75" s="38">
        <v>505.63333333333333</v>
      </c>
      <c r="K75" s="31">
        <v>498.6</v>
      </c>
      <c r="L75" s="31">
        <v>493.05</v>
      </c>
      <c r="M75" s="31">
        <v>23.339259999999999</v>
      </c>
      <c r="N75" s="1"/>
      <c r="O75" s="1"/>
    </row>
    <row r="76" spans="1:15" ht="12.75" customHeight="1">
      <c r="A76" s="56">
        <v>67</v>
      </c>
      <c r="B76" s="58" t="s">
        <v>270</v>
      </c>
      <c r="C76" s="31">
        <v>3713.55</v>
      </c>
      <c r="D76" s="38">
        <v>3745.6333333333332</v>
      </c>
      <c r="E76" s="38">
        <v>3667.9166666666665</v>
      </c>
      <c r="F76" s="38">
        <v>3622.2833333333333</v>
      </c>
      <c r="G76" s="38">
        <v>3544.5666666666666</v>
      </c>
      <c r="H76" s="38">
        <v>3791.2666666666664</v>
      </c>
      <c r="I76" s="38">
        <v>3868.9833333333336</v>
      </c>
      <c r="J76" s="38">
        <v>3914.6166666666663</v>
      </c>
      <c r="K76" s="31">
        <v>3823.35</v>
      </c>
      <c r="L76" s="31">
        <v>3700</v>
      </c>
      <c r="M76" s="31">
        <v>10.45261</v>
      </c>
      <c r="N76" s="1"/>
      <c r="O76" s="1"/>
    </row>
    <row r="77" spans="1:15" ht="12.75" customHeight="1">
      <c r="A77" s="56">
        <v>68</v>
      </c>
      <c r="B77" s="58" t="s">
        <v>110</v>
      </c>
      <c r="C77" s="31">
        <v>5229.75</v>
      </c>
      <c r="D77" s="38">
        <v>5189.25</v>
      </c>
      <c r="E77" s="38">
        <v>5133.5</v>
      </c>
      <c r="F77" s="38">
        <v>5037.25</v>
      </c>
      <c r="G77" s="38">
        <v>4981.5</v>
      </c>
      <c r="H77" s="38">
        <v>5285.5</v>
      </c>
      <c r="I77" s="38">
        <v>5341.25</v>
      </c>
      <c r="J77" s="38">
        <v>5437.5</v>
      </c>
      <c r="K77" s="31">
        <v>5245</v>
      </c>
      <c r="L77" s="31">
        <v>5093</v>
      </c>
      <c r="M77" s="31">
        <v>3.9535399999999998</v>
      </c>
      <c r="N77" s="1"/>
      <c r="O77" s="1"/>
    </row>
    <row r="78" spans="1:15" ht="12.75" customHeight="1">
      <c r="A78" s="56">
        <v>69</v>
      </c>
      <c r="B78" s="58" t="s">
        <v>111</v>
      </c>
      <c r="C78" s="31">
        <v>3349.9</v>
      </c>
      <c r="D78" s="38">
        <v>3349.65</v>
      </c>
      <c r="E78" s="38">
        <v>3325.3</v>
      </c>
      <c r="F78" s="38">
        <v>3300.7000000000003</v>
      </c>
      <c r="G78" s="38">
        <v>3276.3500000000004</v>
      </c>
      <c r="H78" s="38">
        <v>3374.25</v>
      </c>
      <c r="I78" s="38">
        <v>3398.5999999999995</v>
      </c>
      <c r="J78" s="38">
        <v>3423.2</v>
      </c>
      <c r="K78" s="31">
        <v>3374</v>
      </c>
      <c r="L78" s="31">
        <v>3325.05</v>
      </c>
      <c r="M78" s="31">
        <v>15.56115</v>
      </c>
      <c r="N78" s="1"/>
      <c r="O78" s="1"/>
    </row>
    <row r="79" spans="1:15" ht="12.75" customHeight="1">
      <c r="A79" s="56">
        <v>70</v>
      </c>
      <c r="B79" s="58" t="s">
        <v>112</v>
      </c>
      <c r="C79" s="31">
        <v>2364.5</v>
      </c>
      <c r="D79" s="38">
        <v>2369.8333333333335</v>
      </c>
      <c r="E79" s="38">
        <v>2344.666666666667</v>
      </c>
      <c r="F79" s="38">
        <v>2324.8333333333335</v>
      </c>
      <c r="G79" s="38">
        <v>2299.666666666667</v>
      </c>
      <c r="H79" s="38">
        <v>2389.666666666667</v>
      </c>
      <c r="I79" s="38">
        <v>2414.8333333333339</v>
      </c>
      <c r="J79" s="38">
        <v>2434.666666666667</v>
      </c>
      <c r="K79" s="31">
        <v>2395</v>
      </c>
      <c r="L79" s="31">
        <v>2350</v>
      </c>
      <c r="M79" s="31">
        <v>1.46906</v>
      </c>
      <c r="N79" s="1"/>
      <c r="O79" s="1"/>
    </row>
    <row r="80" spans="1:15" ht="12.75" customHeight="1">
      <c r="A80" s="56">
        <v>71</v>
      </c>
      <c r="B80" s="58" t="s">
        <v>114</v>
      </c>
      <c r="C80" s="31">
        <v>132.6</v>
      </c>
      <c r="D80" s="38">
        <v>132.03333333333333</v>
      </c>
      <c r="E80" s="38">
        <v>130.36666666666667</v>
      </c>
      <c r="F80" s="38">
        <v>128.13333333333335</v>
      </c>
      <c r="G80" s="38">
        <v>126.4666666666667</v>
      </c>
      <c r="H80" s="38">
        <v>134.26666666666665</v>
      </c>
      <c r="I80" s="38">
        <v>135.93333333333334</v>
      </c>
      <c r="J80" s="38">
        <v>138.16666666666663</v>
      </c>
      <c r="K80" s="31">
        <v>133.69999999999999</v>
      </c>
      <c r="L80" s="31">
        <v>129.80000000000001</v>
      </c>
      <c r="M80" s="31">
        <v>299.48532999999998</v>
      </c>
      <c r="N80" s="1"/>
      <c r="O80" s="1"/>
    </row>
    <row r="81" spans="1:15" ht="12.75" customHeight="1">
      <c r="A81" s="56">
        <v>72</v>
      </c>
      <c r="B81" s="58" t="s">
        <v>403</v>
      </c>
      <c r="C81" s="31">
        <v>2757.05</v>
      </c>
      <c r="D81" s="38">
        <v>2767.25</v>
      </c>
      <c r="E81" s="38">
        <v>2737.1</v>
      </c>
      <c r="F81" s="38">
        <v>2717.15</v>
      </c>
      <c r="G81" s="38">
        <v>2687</v>
      </c>
      <c r="H81" s="38">
        <v>2787.2</v>
      </c>
      <c r="I81" s="38">
        <v>2817.3499999999995</v>
      </c>
      <c r="J81" s="38">
        <v>2837.2999999999997</v>
      </c>
      <c r="K81" s="31">
        <v>2797.4</v>
      </c>
      <c r="L81" s="31">
        <v>2747.3</v>
      </c>
      <c r="M81" s="31">
        <v>1.5111399999999999</v>
      </c>
      <c r="N81" s="1"/>
      <c r="O81" s="1"/>
    </row>
    <row r="82" spans="1:15" ht="12.75" customHeight="1">
      <c r="A82" s="56">
        <v>73</v>
      </c>
      <c r="B82" s="58" t="s">
        <v>277</v>
      </c>
      <c r="C82" s="31">
        <v>330.05</v>
      </c>
      <c r="D82" s="38">
        <v>329.51666666666665</v>
      </c>
      <c r="E82" s="38">
        <v>322.83333333333331</v>
      </c>
      <c r="F82" s="38">
        <v>315.61666666666667</v>
      </c>
      <c r="G82" s="38">
        <v>308.93333333333334</v>
      </c>
      <c r="H82" s="38">
        <v>336.73333333333329</v>
      </c>
      <c r="I82" s="38">
        <v>343.41666666666669</v>
      </c>
      <c r="J82" s="38">
        <v>350.63333333333327</v>
      </c>
      <c r="K82" s="31">
        <v>336.2</v>
      </c>
      <c r="L82" s="31">
        <v>322.3</v>
      </c>
      <c r="M82" s="31">
        <v>13.968669999999999</v>
      </c>
      <c r="N82" s="1"/>
      <c r="O82" s="1"/>
    </row>
    <row r="83" spans="1:15" ht="12.75" customHeight="1">
      <c r="A83" s="56">
        <v>74</v>
      </c>
      <c r="B83" s="58" t="s">
        <v>115</v>
      </c>
      <c r="C83" s="31">
        <v>108.6</v>
      </c>
      <c r="D83" s="38">
        <v>109.10000000000001</v>
      </c>
      <c r="E83" s="38">
        <v>107.95000000000002</v>
      </c>
      <c r="F83" s="38">
        <v>107.30000000000001</v>
      </c>
      <c r="G83" s="38">
        <v>106.15000000000002</v>
      </c>
      <c r="H83" s="38">
        <v>109.75000000000001</v>
      </c>
      <c r="I83" s="38">
        <v>110.90000000000002</v>
      </c>
      <c r="J83" s="38">
        <v>111.55000000000001</v>
      </c>
      <c r="K83" s="31">
        <v>110.25</v>
      </c>
      <c r="L83" s="31">
        <v>108.45</v>
      </c>
      <c r="M83" s="31">
        <v>78.39246</v>
      </c>
      <c r="N83" s="1"/>
      <c r="O83" s="1"/>
    </row>
    <row r="84" spans="1:15" ht="12.75" customHeight="1">
      <c r="A84" s="56">
        <v>75</v>
      </c>
      <c r="B84" s="58" t="s">
        <v>278</v>
      </c>
      <c r="C84" s="31">
        <v>1171.4000000000001</v>
      </c>
      <c r="D84" s="38">
        <v>1164.05</v>
      </c>
      <c r="E84" s="38">
        <v>1144.0999999999999</v>
      </c>
      <c r="F84" s="38">
        <v>1116.8</v>
      </c>
      <c r="G84" s="38">
        <v>1096.8499999999999</v>
      </c>
      <c r="H84" s="38">
        <v>1191.3499999999999</v>
      </c>
      <c r="I84" s="38">
        <v>1211.3000000000002</v>
      </c>
      <c r="J84" s="38">
        <v>1238.5999999999999</v>
      </c>
      <c r="K84" s="31">
        <v>1184</v>
      </c>
      <c r="L84" s="31">
        <v>1136.75</v>
      </c>
      <c r="M84" s="31">
        <v>7.9552399999999999</v>
      </c>
      <c r="N84" s="1"/>
      <c r="O84" s="1"/>
    </row>
    <row r="85" spans="1:15" ht="12.75" customHeight="1">
      <c r="A85" s="56">
        <v>76</v>
      </c>
      <c r="B85" s="58" t="s">
        <v>120</v>
      </c>
      <c r="C85" s="31">
        <v>1061.0999999999999</v>
      </c>
      <c r="D85" s="38">
        <v>1063.2</v>
      </c>
      <c r="E85" s="38">
        <v>1055.9000000000001</v>
      </c>
      <c r="F85" s="38">
        <v>1050.7</v>
      </c>
      <c r="G85" s="38">
        <v>1043.4000000000001</v>
      </c>
      <c r="H85" s="38">
        <v>1068.4000000000001</v>
      </c>
      <c r="I85" s="38">
        <v>1075.6999999999998</v>
      </c>
      <c r="J85" s="38">
        <v>1080.9000000000001</v>
      </c>
      <c r="K85" s="31">
        <v>1070.5</v>
      </c>
      <c r="L85" s="31">
        <v>1058</v>
      </c>
      <c r="M85" s="31">
        <v>6.7445399999999998</v>
      </c>
      <c r="N85" s="1"/>
      <c r="O85" s="1"/>
    </row>
    <row r="86" spans="1:15" ht="12.75" customHeight="1">
      <c r="A86" s="56">
        <v>77</v>
      </c>
      <c r="B86" s="58" t="s">
        <v>121</v>
      </c>
      <c r="C86" s="31">
        <v>1625.25</v>
      </c>
      <c r="D86" s="38">
        <v>1635.25</v>
      </c>
      <c r="E86" s="38">
        <v>1599.55</v>
      </c>
      <c r="F86" s="38">
        <v>1573.85</v>
      </c>
      <c r="G86" s="38">
        <v>1538.1499999999999</v>
      </c>
      <c r="H86" s="38">
        <v>1660.95</v>
      </c>
      <c r="I86" s="38">
        <v>1696.6499999999999</v>
      </c>
      <c r="J86" s="38">
        <v>1722.3500000000001</v>
      </c>
      <c r="K86" s="31">
        <v>1670.95</v>
      </c>
      <c r="L86" s="31">
        <v>1609.55</v>
      </c>
      <c r="M86" s="31">
        <v>8.6221599999999992</v>
      </c>
      <c r="N86" s="1"/>
      <c r="O86" s="1"/>
    </row>
    <row r="87" spans="1:15" ht="12.75" customHeight="1">
      <c r="A87" s="56">
        <v>78</v>
      </c>
      <c r="B87" s="58" t="s">
        <v>123</v>
      </c>
      <c r="C87" s="31">
        <v>1793.05</v>
      </c>
      <c r="D87" s="38">
        <v>1778.8833333333332</v>
      </c>
      <c r="E87" s="38">
        <v>1762.7666666666664</v>
      </c>
      <c r="F87" s="38">
        <v>1732.4833333333331</v>
      </c>
      <c r="G87" s="38">
        <v>1716.3666666666663</v>
      </c>
      <c r="H87" s="38">
        <v>1809.1666666666665</v>
      </c>
      <c r="I87" s="38">
        <v>1825.2833333333333</v>
      </c>
      <c r="J87" s="38">
        <v>1855.5666666666666</v>
      </c>
      <c r="K87" s="31">
        <v>1795</v>
      </c>
      <c r="L87" s="31">
        <v>1748.6</v>
      </c>
      <c r="M87" s="31">
        <v>9.1965599999999998</v>
      </c>
      <c r="N87" s="1"/>
      <c r="O87" s="1"/>
    </row>
    <row r="88" spans="1:15" ht="12.75" customHeight="1">
      <c r="A88" s="56">
        <v>79</v>
      </c>
      <c r="B88" s="58" t="s">
        <v>124</v>
      </c>
      <c r="C88" s="31">
        <v>461.25</v>
      </c>
      <c r="D88" s="38">
        <v>462.7833333333333</v>
      </c>
      <c r="E88" s="38">
        <v>458.46666666666658</v>
      </c>
      <c r="F88" s="38">
        <v>455.68333333333328</v>
      </c>
      <c r="G88" s="38">
        <v>451.36666666666656</v>
      </c>
      <c r="H88" s="38">
        <v>465.56666666666661</v>
      </c>
      <c r="I88" s="38">
        <v>469.88333333333333</v>
      </c>
      <c r="J88" s="38">
        <v>472.66666666666663</v>
      </c>
      <c r="K88" s="31">
        <v>467.1</v>
      </c>
      <c r="L88" s="31">
        <v>460</v>
      </c>
      <c r="M88" s="31">
        <v>17.415030000000002</v>
      </c>
      <c r="N88" s="1"/>
      <c r="O88" s="1"/>
    </row>
    <row r="89" spans="1:15" ht="12.75" customHeight="1">
      <c r="A89" s="56">
        <v>80</v>
      </c>
      <c r="B89" s="58" t="s">
        <v>125</v>
      </c>
      <c r="C89" s="31">
        <v>3815.7</v>
      </c>
      <c r="D89" s="38">
        <v>3844.1333333333332</v>
      </c>
      <c r="E89" s="38">
        <v>3775.2666666666664</v>
      </c>
      <c r="F89" s="38">
        <v>3734.833333333333</v>
      </c>
      <c r="G89" s="38">
        <v>3665.9666666666662</v>
      </c>
      <c r="H89" s="38">
        <v>3884.5666666666666</v>
      </c>
      <c r="I89" s="38">
        <v>3953.4333333333334</v>
      </c>
      <c r="J89" s="38">
        <v>3993.8666666666668</v>
      </c>
      <c r="K89" s="31">
        <v>3913</v>
      </c>
      <c r="L89" s="31">
        <v>3803.7</v>
      </c>
      <c r="M89" s="31">
        <v>13.611039999999999</v>
      </c>
      <c r="N89" s="1"/>
      <c r="O89" s="1"/>
    </row>
    <row r="90" spans="1:15" ht="12.75" customHeight="1">
      <c r="A90" s="56">
        <v>81</v>
      </c>
      <c r="B90" s="58" t="s">
        <v>126</v>
      </c>
      <c r="C90" s="31">
        <v>1298.5</v>
      </c>
      <c r="D90" s="38">
        <v>1292.0166666666667</v>
      </c>
      <c r="E90" s="38">
        <v>1282.0333333333333</v>
      </c>
      <c r="F90" s="38">
        <v>1265.5666666666666</v>
      </c>
      <c r="G90" s="38">
        <v>1255.5833333333333</v>
      </c>
      <c r="H90" s="38">
        <v>1308.4833333333333</v>
      </c>
      <c r="I90" s="38">
        <v>1318.4666666666665</v>
      </c>
      <c r="J90" s="38">
        <v>1334.9333333333334</v>
      </c>
      <c r="K90" s="31">
        <v>1302</v>
      </c>
      <c r="L90" s="31">
        <v>1275.55</v>
      </c>
      <c r="M90" s="31">
        <v>4.3302800000000001</v>
      </c>
      <c r="N90" s="1"/>
      <c r="O90" s="1"/>
    </row>
    <row r="91" spans="1:15" ht="12.75" customHeight="1">
      <c r="A91" s="56">
        <v>82</v>
      </c>
      <c r="B91" s="58" t="s">
        <v>127</v>
      </c>
      <c r="C91" s="31">
        <v>1153.75</v>
      </c>
      <c r="D91" s="38">
        <v>1156.4666666666667</v>
      </c>
      <c r="E91" s="38">
        <v>1140.9333333333334</v>
      </c>
      <c r="F91" s="38">
        <v>1128.1166666666668</v>
      </c>
      <c r="G91" s="38">
        <v>1112.5833333333335</v>
      </c>
      <c r="H91" s="38">
        <v>1169.2833333333333</v>
      </c>
      <c r="I91" s="38">
        <v>1184.8166666666666</v>
      </c>
      <c r="J91" s="38">
        <v>1197.6333333333332</v>
      </c>
      <c r="K91" s="31">
        <v>1172</v>
      </c>
      <c r="L91" s="31">
        <v>1143.6500000000001</v>
      </c>
      <c r="M91" s="31">
        <v>31.59479</v>
      </c>
      <c r="N91" s="1"/>
      <c r="O91" s="1"/>
    </row>
    <row r="92" spans="1:15" ht="12.75" customHeight="1">
      <c r="A92" s="56">
        <v>83</v>
      </c>
      <c r="B92" s="58" t="s">
        <v>128</v>
      </c>
      <c r="C92" s="31">
        <v>2383.6999999999998</v>
      </c>
      <c r="D92" s="38">
        <v>2379.25</v>
      </c>
      <c r="E92" s="38">
        <v>2359.5</v>
      </c>
      <c r="F92" s="38">
        <v>2335.3000000000002</v>
      </c>
      <c r="G92" s="38">
        <v>2315.5500000000002</v>
      </c>
      <c r="H92" s="38">
        <v>2403.4499999999998</v>
      </c>
      <c r="I92" s="38">
        <v>2423.1999999999998</v>
      </c>
      <c r="J92" s="38">
        <v>2447.3999999999996</v>
      </c>
      <c r="K92" s="31">
        <v>2399</v>
      </c>
      <c r="L92" s="31">
        <v>2355.0500000000002</v>
      </c>
      <c r="M92" s="31">
        <v>4.6058399999999997</v>
      </c>
      <c r="N92" s="1"/>
      <c r="O92" s="1"/>
    </row>
    <row r="93" spans="1:15" ht="12.75" customHeight="1">
      <c r="A93" s="56">
        <v>84</v>
      </c>
      <c r="B93" s="58" t="s">
        <v>129</v>
      </c>
      <c r="C93" s="31">
        <v>1678.9</v>
      </c>
      <c r="D93" s="38">
        <v>1664.6333333333332</v>
      </c>
      <c r="E93" s="38">
        <v>1647.2666666666664</v>
      </c>
      <c r="F93" s="38">
        <v>1615.6333333333332</v>
      </c>
      <c r="G93" s="38">
        <v>1598.2666666666664</v>
      </c>
      <c r="H93" s="38">
        <v>1696.2666666666664</v>
      </c>
      <c r="I93" s="38">
        <v>1713.6333333333332</v>
      </c>
      <c r="J93" s="38">
        <v>1745.2666666666664</v>
      </c>
      <c r="K93" s="31">
        <v>1682</v>
      </c>
      <c r="L93" s="31">
        <v>1633</v>
      </c>
      <c r="M93" s="31">
        <v>246.26464000000001</v>
      </c>
      <c r="N93" s="1"/>
      <c r="O93" s="1"/>
    </row>
    <row r="94" spans="1:15" ht="12.75" customHeight="1">
      <c r="A94" s="56">
        <v>85</v>
      </c>
      <c r="B94" s="58" t="s">
        <v>130</v>
      </c>
      <c r="C94" s="31">
        <v>667.15</v>
      </c>
      <c r="D94" s="38">
        <v>668.0333333333333</v>
      </c>
      <c r="E94" s="38">
        <v>661.21666666666658</v>
      </c>
      <c r="F94" s="38">
        <v>655.2833333333333</v>
      </c>
      <c r="G94" s="38">
        <v>648.46666666666658</v>
      </c>
      <c r="H94" s="38">
        <v>673.96666666666658</v>
      </c>
      <c r="I94" s="38">
        <v>680.78333333333319</v>
      </c>
      <c r="J94" s="38">
        <v>686.71666666666658</v>
      </c>
      <c r="K94" s="31">
        <v>674.85</v>
      </c>
      <c r="L94" s="31">
        <v>662.1</v>
      </c>
      <c r="M94" s="31">
        <v>24.39405</v>
      </c>
      <c r="N94" s="1"/>
      <c r="O94" s="1"/>
    </row>
    <row r="95" spans="1:15" ht="12.75" customHeight="1">
      <c r="A95" s="56">
        <v>86</v>
      </c>
      <c r="B95" s="58" t="s">
        <v>131</v>
      </c>
      <c r="C95" s="31">
        <v>3091.6</v>
      </c>
      <c r="D95" s="38">
        <v>3105.3333333333335</v>
      </c>
      <c r="E95" s="38">
        <v>3053.2666666666669</v>
      </c>
      <c r="F95" s="38">
        <v>3014.9333333333334</v>
      </c>
      <c r="G95" s="38">
        <v>2962.8666666666668</v>
      </c>
      <c r="H95" s="38">
        <v>3143.666666666667</v>
      </c>
      <c r="I95" s="38">
        <v>3195.7333333333336</v>
      </c>
      <c r="J95" s="38">
        <v>3234.0666666666671</v>
      </c>
      <c r="K95" s="31">
        <v>3157.4</v>
      </c>
      <c r="L95" s="31">
        <v>3067</v>
      </c>
      <c r="M95" s="31">
        <v>9.0924600000000009</v>
      </c>
      <c r="N95" s="1"/>
      <c r="O95" s="1"/>
    </row>
    <row r="96" spans="1:15" ht="12.75" customHeight="1">
      <c r="A96" s="56">
        <v>87</v>
      </c>
      <c r="B96" s="58" t="s">
        <v>133</v>
      </c>
      <c r="C96" s="31">
        <v>447.1</v>
      </c>
      <c r="D96" s="38">
        <v>448.2166666666667</v>
      </c>
      <c r="E96" s="38">
        <v>442.28333333333342</v>
      </c>
      <c r="F96" s="38">
        <v>437.4666666666667</v>
      </c>
      <c r="G96" s="38">
        <v>431.53333333333342</v>
      </c>
      <c r="H96" s="38">
        <v>453.03333333333342</v>
      </c>
      <c r="I96" s="38">
        <v>458.9666666666667</v>
      </c>
      <c r="J96" s="38">
        <v>463.78333333333342</v>
      </c>
      <c r="K96" s="31">
        <v>454.15</v>
      </c>
      <c r="L96" s="31">
        <v>443.4</v>
      </c>
      <c r="M96" s="31">
        <v>84.411119999999997</v>
      </c>
      <c r="N96" s="1"/>
      <c r="O96" s="1"/>
    </row>
    <row r="97" spans="1:15" ht="12.75" customHeight="1">
      <c r="A97" s="56">
        <v>88</v>
      </c>
      <c r="B97" s="58" t="s">
        <v>135</v>
      </c>
      <c r="C97" s="31">
        <v>294.35000000000002</v>
      </c>
      <c r="D97" s="38">
        <v>292.63333333333338</v>
      </c>
      <c r="E97" s="38">
        <v>290.26666666666677</v>
      </c>
      <c r="F97" s="38">
        <v>286.18333333333339</v>
      </c>
      <c r="G97" s="38">
        <v>283.81666666666678</v>
      </c>
      <c r="H97" s="38">
        <v>296.71666666666675</v>
      </c>
      <c r="I97" s="38">
        <v>299.08333333333343</v>
      </c>
      <c r="J97" s="38">
        <v>303.16666666666674</v>
      </c>
      <c r="K97" s="31">
        <v>295</v>
      </c>
      <c r="L97" s="31">
        <v>288.55</v>
      </c>
      <c r="M97" s="31">
        <v>33.510980000000004</v>
      </c>
      <c r="N97" s="1"/>
      <c r="O97" s="1"/>
    </row>
    <row r="98" spans="1:15" ht="12.75" customHeight="1">
      <c r="A98" s="56">
        <v>89</v>
      </c>
      <c r="B98" s="58" t="s">
        <v>136</v>
      </c>
      <c r="C98" s="31">
        <v>2681.7</v>
      </c>
      <c r="D98" s="38">
        <v>2684.9666666666667</v>
      </c>
      <c r="E98" s="38">
        <v>2666.7333333333336</v>
      </c>
      <c r="F98" s="38">
        <v>2651.7666666666669</v>
      </c>
      <c r="G98" s="38">
        <v>2633.5333333333338</v>
      </c>
      <c r="H98" s="38">
        <v>2699.9333333333334</v>
      </c>
      <c r="I98" s="38">
        <v>2718.1666666666661</v>
      </c>
      <c r="J98" s="38">
        <v>2733.1333333333332</v>
      </c>
      <c r="K98" s="31">
        <v>2703.2</v>
      </c>
      <c r="L98" s="31">
        <v>2670</v>
      </c>
      <c r="M98" s="31">
        <v>9.1270100000000003</v>
      </c>
      <c r="N98" s="1"/>
      <c r="O98" s="1"/>
    </row>
    <row r="99" spans="1:15" ht="12.75" customHeight="1">
      <c r="A99" s="56">
        <v>90</v>
      </c>
      <c r="B99" s="58" t="s">
        <v>280</v>
      </c>
      <c r="C99" s="31">
        <v>323.95</v>
      </c>
      <c r="D99" s="38">
        <v>324.96666666666664</v>
      </c>
      <c r="E99" s="38">
        <v>321.98333333333329</v>
      </c>
      <c r="F99" s="38">
        <v>320.01666666666665</v>
      </c>
      <c r="G99" s="38">
        <v>317.0333333333333</v>
      </c>
      <c r="H99" s="38">
        <v>326.93333333333328</v>
      </c>
      <c r="I99" s="38">
        <v>329.91666666666663</v>
      </c>
      <c r="J99" s="38">
        <v>331.88333333333327</v>
      </c>
      <c r="K99" s="31">
        <v>327.95</v>
      </c>
      <c r="L99" s="31">
        <v>323</v>
      </c>
      <c r="M99" s="31">
        <v>7.2080700000000002</v>
      </c>
      <c r="N99" s="1"/>
      <c r="O99" s="1"/>
    </row>
    <row r="100" spans="1:15" ht="12.75" customHeight="1">
      <c r="A100" s="56">
        <v>91</v>
      </c>
      <c r="B100" s="58" t="s">
        <v>281</v>
      </c>
      <c r="C100" s="31">
        <v>43103.7</v>
      </c>
      <c r="D100" s="38">
        <v>43187.416666666664</v>
      </c>
      <c r="E100" s="38">
        <v>42918.333333333328</v>
      </c>
      <c r="F100" s="38">
        <v>42732.966666666667</v>
      </c>
      <c r="G100" s="38">
        <v>42463.883333333331</v>
      </c>
      <c r="H100" s="38">
        <v>43372.783333333326</v>
      </c>
      <c r="I100" s="38">
        <v>43641.866666666654</v>
      </c>
      <c r="J100" s="38">
        <v>43827.233333333323</v>
      </c>
      <c r="K100" s="31">
        <v>43456.5</v>
      </c>
      <c r="L100" s="31">
        <v>43002.05</v>
      </c>
      <c r="M100" s="31">
        <v>1.545E-2</v>
      </c>
      <c r="N100" s="1"/>
      <c r="O100" s="1"/>
    </row>
    <row r="101" spans="1:15" ht="12.75" customHeight="1">
      <c r="A101" s="56">
        <v>92</v>
      </c>
      <c r="B101" s="58" t="s">
        <v>138</v>
      </c>
      <c r="C101" s="31">
        <v>968.7</v>
      </c>
      <c r="D101" s="38">
        <v>965.11666666666667</v>
      </c>
      <c r="E101" s="38">
        <v>956.43333333333339</v>
      </c>
      <c r="F101" s="38">
        <v>944.16666666666674</v>
      </c>
      <c r="G101" s="38">
        <v>935.48333333333346</v>
      </c>
      <c r="H101" s="38">
        <v>977.38333333333333</v>
      </c>
      <c r="I101" s="38">
        <v>986.06666666666649</v>
      </c>
      <c r="J101" s="38">
        <v>998.33333333333326</v>
      </c>
      <c r="K101" s="31">
        <v>973.8</v>
      </c>
      <c r="L101" s="31">
        <v>952.85</v>
      </c>
      <c r="M101" s="31">
        <v>162.90763000000001</v>
      </c>
      <c r="N101" s="1"/>
      <c r="O101" s="1"/>
    </row>
    <row r="102" spans="1:15" ht="12.75" customHeight="1">
      <c r="A102" s="56">
        <v>93</v>
      </c>
      <c r="B102" s="58" t="s">
        <v>139</v>
      </c>
      <c r="C102" s="31">
        <v>1365.2</v>
      </c>
      <c r="D102" s="38">
        <v>1367.3666666666668</v>
      </c>
      <c r="E102" s="38">
        <v>1351.7333333333336</v>
      </c>
      <c r="F102" s="38">
        <v>1338.2666666666669</v>
      </c>
      <c r="G102" s="38">
        <v>1322.6333333333337</v>
      </c>
      <c r="H102" s="38">
        <v>1380.8333333333335</v>
      </c>
      <c r="I102" s="38">
        <v>1396.4666666666667</v>
      </c>
      <c r="J102" s="38">
        <v>1409.9333333333334</v>
      </c>
      <c r="K102" s="31">
        <v>1383</v>
      </c>
      <c r="L102" s="31">
        <v>1353.9</v>
      </c>
      <c r="M102" s="31">
        <v>3.6446399999999999</v>
      </c>
      <c r="N102" s="1"/>
      <c r="O102" s="1"/>
    </row>
    <row r="103" spans="1:15" ht="12.75" customHeight="1">
      <c r="A103" s="56">
        <v>94</v>
      </c>
      <c r="B103" s="58" t="s">
        <v>140</v>
      </c>
      <c r="C103" s="31">
        <v>582.54999999999995</v>
      </c>
      <c r="D103" s="38">
        <v>582.25</v>
      </c>
      <c r="E103" s="38">
        <v>573.29999999999995</v>
      </c>
      <c r="F103" s="38">
        <v>564.04999999999995</v>
      </c>
      <c r="G103" s="38">
        <v>555.09999999999991</v>
      </c>
      <c r="H103" s="38">
        <v>591.5</v>
      </c>
      <c r="I103" s="38">
        <v>600.45000000000005</v>
      </c>
      <c r="J103" s="38">
        <v>609.70000000000005</v>
      </c>
      <c r="K103" s="31">
        <v>591.20000000000005</v>
      </c>
      <c r="L103" s="31">
        <v>573</v>
      </c>
      <c r="M103" s="31">
        <v>20.54738</v>
      </c>
      <c r="N103" s="1"/>
      <c r="O103" s="1"/>
    </row>
    <row r="104" spans="1:15" ht="12.75" customHeight="1">
      <c r="A104" s="56">
        <v>95</v>
      </c>
      <c r="B104" s="58" t="s">
        <v>141</v>
      </c>
      <c r="C104" s="31">
        <v>7.6</v>
      </c>
      <c r="D104" s="38">
        <v>7.5666666666666664</v>
      </c>
      <c r="E104" s="38">
        <v>7.3833333333333329</v>
      </c>
      <c r="F104" s="38">
        <v>7.1666666666666661</v>
      </c>
      <c r="G104" s="38">
        <v>6.9833333333333325</v>
      </c>
      <c r="H104" s="38">
        <v>7.7833333333333332</v>
      </c>
      <c r="I104" s="38">
        <v>7.9666666666666668</v>
      </c>
      <c r="J104" s="38">
        <v>8.1833333333333336</v>
      </c>
      <c r="K104" s="31">
        <v>7.75</v>
      </c>
      <c r="L104" s="31">
        <v>7.35</v>
      </c>
      <c r="M104" s="31">
        <v>1643.08131</v>
      </c>
      <c r="N104" s="1"/>
      <c r="O104" s="1"/>
    </row>
    <row r="105" spans="1:15" ht="12.75" customHeight="1">
      <c r="A105" s="56">
        <v>96</v>
      </c>
      <c r="B105" s="58" t="s">
        <v>143</v>
      </c>
      <c r="C105" s="31">
        <v>81.7</v>
      </c>
      <c r="D105" s="38">
        <v>81.88333333333334</v>
      </c>
      <c r="E105" s="38">
        <v>81.066666666666677</v>
      </c>
      <c r="F105" s="38">
        <v>80.433333333333337</v>
      </c>
      <c r="G105" s="38">
        <v>79.616666666666674</v>
      </c>
      <c r="H105" s="38">
        <v>82.51666666666668</v>
      </c>
      <c r="I105" s="38">
        <v>83.333333333333343</v>
      </c>
      <c r="J105" s="38">
        <v>83.966666666666683</v>
      </c>
      <c r="K105" s="31">
        <v>82.7</v>
      </c>
      <c r="L105" s="31">
        <v>81.25</v>
      </c>
      <c r="M105" s="31">
        <v>207.35946000000001</v>
      </c>
      <c r="N105" s="1"/>
      <c r="O105" s="1"/>
    </row>
    <row r="106" spans="1:15" ht="12.75" customHeight="1">
      <c r="A106" s="56">
        <v>97</v>
      </c>
      <c r="B106" s="58" t="s">
        <v>145</v>
      </c>
      <c r="C106" s="31">
        <v>489.25</v>
      </c>
      <c r="D106" s="38">
        <v>489.65000000000003</v>
      </c>
      <c r="E106" s="38">
        <v>486.30000000000007</v>
      </c>
      <c r="F106" s="38">
        <v>483.35</v>
      </c>
      <c r="G106" s="38">
        <v>480.00000000000006</v>
      </c>
      <c r="H106" s="38">
        <v>492.60000000000008</v>
      </c>
      <c r="I106" s="38">
        <v>495.9500000000001</v>
      </c>
      <c r="J106" s="38">
        <v>498.90000000000009</v>
      </c>
      <c r="K106" s="31">
        <v>493</v>
      </c>
      <c r="L106" s="31">
        <v>486.7</v>
      </c>
      <c r="M106" s="31">
        <v>8.8411000000000008</v>
      </c>
      <c r="N106" s="1"/>
      <c r="O106" s="1"/>
    </row>
    <row r="107" spans="1:15" ht="12.75" customHeight="1">
      <c r="A107" s="56">
        <v>98</v>
      </c>
      <c r="B107" s="58" t="s">
        <v>146</v>
      </c>
      <c r="C107" s="31">
        <v>390.1</v>
      </c>
      <c r="D107" s="38">
        <v>390.68333333333334</v>
      </c>
      <c r="E107" s="38">
        <v>387.41666666666669</v>
      </c>
      <c r="F107" s="38">
        <v>384.73333333333335</v>
      </c>
      <c r="G107" s="38">
        <v>381.4666666666667</v>
      </c>
      <c r="H107" s="38">
        <v>393.36666666666667</v>
      </c>
      <c r="I107" s="38">
        <v>396.63333333333333</v>
      </c>
      <c r="J107" s="38">
        <v>399.31666666666666</v>
      </c>
      <c r="K107" s="31">
        <v>393.95</v>
      </c>
      <c r="L107" s="31">
        <v>388</v>
      </c>
      <c r="M107" s="31">
        <v>26.778700000000001</v>
      </c>
      <c r="N107" s="1"/>
      <c r="O107" s="1"/>
    </row>
    <row r="108" spans="1:15" ht="12.75" customHeight="1">
      <c r="A108" s="56">
        <v>99</v>
      </c>
      <c r="B108" s="58" t="s">
        <v>283</v>
      </c>
      <c r="C108" s="31">
        <v>325.2</v>
      </c>
      <c r="D108" s="38">
        <v>324.35000000000002</v>
      </c>
      <c r="E108" s="38">
        <v>321.70000000000005</v>
      </c>
      <c r="F108" s="38">
        <v>318.20000000000005</v>
      </c>
      <c r="G108" s="38">
        <v>315.55000000000007</v>
      </c>
      <c r="H108" s="38">
        <v>327.85</v>
      </c>
      <c r="I108" s="38">
        <v>330.5</v>
      </c>
      <c r="J108" s="38">
        <v>334</v>
      </c>
      <c r="K108" s="31">
        <v>327</v>
      </c>
      <c r="L108" s="31">
        <v>320.85000000000002</v>
      </c>
      <c r="M108" s="31">
        <v>12.202500000000001</v>
      </c>
      <c r="N108" s="1"/>
      <c r="O108" s="1"/>
    </row>
    <row r="109" spans="1:15" ht="12.75" customHeight="1">
      <c r="A109" s="56">
        <v>100</v>
      </c>
      <c r="B109" s="58" t="s">
        <v>149</v>
      </c>
      <c r="C109" s="31">
        <v>2677.45</v>
      </c>
      <c r="D109" s="38">
        <v>2669.5333333333333</v>
      </c>
      <c r="E109" s="38">
        <v>2650.7166666666667</v>
      </c>
      <c r="F109" s="38">
        <v>2623.9833333333336</v>
      </c>
      <c r="G109" s="38">
        <v>2605.166666666667</v>
      </c>
      <c r="H109" s="38">
        <v>2696.2666666666664</v>
      </c>
      <c r="I109" s="38">
        <v>2715.083333333333</v>
      </c>
      <c r="J109" s="38">
        <v>2741.8166666666662</v>
      </c>
      <c r="K109" s="31">
        <v>2688.35</v>
      </c>
      <c r="L109" s="31">
        <v>2642.8</v>
      </c>
      <c r="M109" s="31">
        <v>2.6402899999999998</v>
      </c>
      <c r="N109" s="1"/>
      <c r="O109" s="1"/>
    </row>
    <row r="110" spans="1:15" ht="12.75" customHeight="1">
      <c r="A110" s="56">
        <v>101</v>
      </c>
      <c r="B110" s="58" t="s">
        <v>150</v>
      </c>
      <c r="C110" s="31">
        <v>1390.5</v>
      </c>
      <c r="D110" s="38">
        <v>1388.2833333333335</v>
      </c>
      <c r="E110" s="38">
        <v>1371.8166666666671</v>
      </c>
      <c r="F110" s="38">
        <v>1353.1333333333334</v>
      </c>
      <c r="G110" s="38">
        <v>1336.666666666667</v>
      </c>
      <c r="H110" s="38">
        <v>1406.9666666666672</v>
      </c>
      <c r="I110" s="38">
        <v>1423.4333333333338</v>
      </c>
      <c r="J110" s="38">
        <v>1442.1166666666672</v>
      </c>
      <c r="K110" s="31">
        <v>1404.75</v>
      </c>
      <c r="L110" s="31">
        <v>1369.6</v>
      </c>
      <c r="M110" s="31">
        <v>40.03275</v>
      </c>
      <c r="N110" s="1"/>
      <c r="O110" s="1"/>
    </row>
    <row r="111" spans="1:15" ht="12.75" customHeight="1">
      <c r="A111" s="56">
        <v>102</v>
      </c>
      <c r="B111" s="58" t="s">
        <v>151</v>
      </c>
      <c r="C111" s="31">
        <v>171.55</v>
      </c>
      <c r="D111" s="38">
        <v>169.15</v>
      </c>
      <c r="E111" s="38">
        <v>165.9</v>
      </c>
      <c r="F111" s="38">
        <v>160.25</v>
      </c>
      <c r="G111" s="38">
        <v>157</v>
      </c>
      <c r="H111" s="38">
        <v>174.8</v>
      </c>
      <c r="I111" s="38">
        <v>178.05</v>
      </c>
      <c r="J111" s="38">
        <v>183.70000000000002</v>
      </c>
      <c r="K111" s="31">
        <v>172.4</v>
      </c>
      <c r="L111" s="31">
        <v>163.5</v>
      </c>
      <c r="M111" s="31">
        <v>216.82160999999999</v>
      </c>
      <c r="N111" s="1"/>
      <c r="O111" s="1"/>
    </row>
    <row r="112" spans="1:15" ht="12.75" customHeight="1">
      <c r="A112" s="56">
        <v>103</v>
      </c>
      <c r="B112" s="58" t="s">
        <v>152</v>
      </c>
      <c r="C112" s="31">
        <v>1422.95</v>
      </c>
      <c r="D112" s="38">
        <v>1432.0666666666666</v>
      </c>
      <c r="E112" s="38">
        <v>1405.1833333333332</v>
      </c>
      <c r="F112" s="38">
        <v>1387.4166666666665</v>
      </c>
      <c r="G112" s="38">
        <v>1360.5333333333331</v>
      </c>
      <c r="H112" s="38">
        <v>1449.8333333333333</v>
      </c>
      <c r="I112" s="38">
        <v>1476.7166666666665</v>
      </c>
      <c r="J112" s="38">
        <v>1494.4833333333333</v>
      </c>
      <c r="K112" s="31">
        <v>1458.95</v>
      </c>
      <c r="L112" s="31">
        <v>1414.3</v>
      </c>
      <c r="M112" s="31">
        <v>115.69884</v>
      </c>
      <c r="N112" s="1"/>
      <c r="O112" s="1"/>
    </row>
    <row r="113" spans="1:15" ht="12.75" customHeight="1">
      <c r="A113" s="56">
        <v>104</v>
      </c>
      <c r="B113" s="58" t="s">
        <v>154</v>
      </c>
      <c r="C113" s="31">
        <v>97.35</v>
      </c>
      <c r="D113" s="38">
        <v>97.383333333333326</v>
      </c>
      <c r="E113" s="38">
        <v>96.866666666666646</v>
      </c>
      <c r="F113" s="38">
        <v>96.383333333333326</v>
      </c>
      <c r="G113" s="38">
        <v>95.866666666666646</v>
      </c>
      <c r="H113" s="38">
        <v>97.866666666666646</v>
      </c>
      <c r="I113" s="38">
        <v>98.383333333333326</v>
      </c>
      <c r="J113" s="38">
        <v>98.866666666666646</v>
      </c>
      <c r="K113" s="31">
        <v>97.9</v>
      </c>
      <c r="L113" s="31">
        <v>96.9</v>
      </c>
      <c r="M113" s="31">
        <v>191.26927000000001</v>
      </c>
      <c r="N113" s="1"/>
      <c r="O113" s="1"/>
    </row>
    <row r="114" spans="1:15" ht="12.75" customHeight="1">
      <c r="A114" s="56">
        <v>105</v>
      </c>
      <c r="B114" s="58" t="s">
        <v>155</v>
      </c>
      <c r="C114" s="31">
        <v>786.7</v>
      </c>
      <c r="D114" s="38">
        <v>783.21666666666658</v>
      </c>
      <c r="E114" s="38">
        <v>778.53333333333319</v>
      </c>
      <c r="F114" s="38">
        <v>770.36666666666656</v>
      </c>
      <c r="G114" s="38">
        <v>765.68333333333317</v>
      </c>
      <c r="H114" s="38">
        <v>791.38333333333321</v>
      </c>
      <c r="I114" s="38">
        <v>796.06666666666661</v>
      </c>
      <c r="J114" s="38">
        <v>804.23333333333323</v>
      </c>
      <c r="K114" s="31">
        <v>787.9</v>
      </c>
      <c r="L114" s="31">
        <v>775.05</v>
      </c>
      <c r="M114" s="31">
        <v>5.1376999999999997</v>
      </c>
      <c r="N114" s="1"/>
      <c r="O114" s="1"/>
    </row>
    <row r="115" spans="1:15" ht="12.75" customHeight="1">
      <c r="A115" s="56">
        <v>106</v>
      </c>
      <c r="B115" s="58" t="s">
        <v>156</v>
      </c>
      <c r="C115" s="31">
        <v>625.54999999999995</v>
      </c>
      <c r="D115" s="38">
        <v>625.83333333333337</v>
      </c>
      <c r="E115" s="38">
        <v>621.7166666666667</v>
      </c>
      <c r="F115" s="38">
        <v>617.88333333333333</v>
      </c>
      <c r="G115" s="38">
        <v>613.76666666666665</v>
      </c>
      <c r="H115" s="38">
        <v>629.66666666666674</v>
      </c>
      <c r="I115" s="38">
        <v>633.7833333333333</v>
      </c>
      <c r="J115" s="38">
        <v>637.61666666666679</v>
      </c>
      <c r="K115" s="31">
        <v>629.95000000000005</v>
      </c>
      <c r="L115" s="31">
        <v>622</v>
      </c>
      <c r="M115" s="31">
        <v>10.06467</v>
      </c>
      <c r="N115" s="1"/>
      <c r="O115" s="1"/>
    </row>
    <row r="116" spans="1:15" ht="12.75" customHeight="1">
      <c r="A116" s="56">
        <v>107</v>
      </c>
      <c r="B116" s="58" t="s">
        <v>423</v>
      </c>
      <c r="C116" s="31">
        <v>32.5</v>
      </c>
      <c r="D116" s="38">
        <v>32.550000000000004</v>
      </c>
      <c r="E116" s="38">
        <v>32.300000000000011</v>
      </c>
      <c r="F116" s="38">
        <v>32.100000000000009</v>
      </c>
      <c r="G116" s="38">
        <v>31.850000000000016</v>
      </c>
      <c r="H116" s="38">
        <v>32.750000000000007</v>
      </c>
      <c r="I116" s="38">
        <v>32.999999999999993</v>
      </c>
      <c r="J116" s="38">
        <v>33.200000000000003</v>
      </c>
      <c r="K116" s="31">
        <v>32.799999999999997</v>
      </c>
      <c r="L116" s="31">
        <v>32.35</v>
      </c>
      <c r="M116" s="31">
        <v>175.32572999999999</v>
      </c>
      <c r="N116" s="1"/>
      <c r="O116" s="1"/>
    </row>
    <row r="117" spans="1:15" ht="12.75" customHeight="1">
      <c r="A117" s="56">
        <v>108</v>
      </c>
      <c r="B117" s="58" t="s">
        <v>157</v>
      </c>
      <c r="C117" s="31">
        <v>472.35</v>
      </c>
      <c r="D117" s="38">
        <v>472.91666666666669</v>
      </c>
      <c r="E117" s="38">
        <v>470.03333333333336</v>
      </c>
      <c r="F117" s="38">
        <v>467.7166666666667</v>
      </c>
      <c r="G117" s="38">
        <v>464.83333333333337</v>
      </c>
      <c r="H117" s="38">
        <v>475.23333333333335</v>
      </c>
      <c r="I117" s="38">
        <v>478.11666666666667</v>
      </c>
      <c r="J117" s="38">
        <v>480.43333333333334</v>
      </c>
      <c r="K117" s="31">
        <v>475.8</v>
      </c>
      <c r="L117" s="31">
        <v>470.6</v>
      </c>
      <c r="M117" s="31">
        <v>60.907380000000003</v>
      </c>
      <c r="N117" s="1"/>
      <c r="O117" s="1"/>
    </row>
    <row r="118" spans="1:15" ht="12.75" customHeight="1">
      <c r="A118" s="56">
        <v>109</v>
      </c>
      <c r="B118" s="58" t="s">
        <v>158</v>
      </c>
      <c r="C118" s="31">
        <v>637.9</v>
      </c>
      <c r="D118" s="38">
        <v>641</v>
      </c>
      <c r="E118" s="38">
        <v>631.5</v>
      </c>
      <c r="F118" s="38">
        <v>625.1</v>
      </c>
      <c r="G118" s="38">
        <v>615.6</v>
      </c>
      <c r="H118" s="38">
        <v>647.4</v>
      </c>
      <c r="I118" s="38">
        <v>656.9</v>
      </c>
      <c r="J118" s="38">
        <v>663.3</v>
      </c>
      <c r="K118" s="31">
        <v>650.5</v>
      </c>
      <c r="L118" s="31">
        <v>634.6</v>
      </c>
      <c r="M118" s="31">
        <v>23.6084</v>
      </c>
      <c r="N118" s="1"/>
      <c r="O118" s="1"/>
    </row>
    <row r="119" spans="1:15" ht="12.75" customHeight="1">
      <c r="A119" s="56">
        <v>110</v>
      </c>
      <c r="B119" s="58" t="s">
        <v>284</v>
      </c>
      <c r="C119" s="31">
        <v>293.3</v>
      </c>
      <c r="D119" s="38">
        <v>294.55</v>
      </c>
      <c r="E119" s="38">
        <v>290.25</v>
      </c>
      <c r="F119" s="38">
        <v>287.2</v>
      </c>
      <c r="G119" s="38">
        <v>282.89999999999998</v>
      </c>
      <c r="H119" s="38">
        <v>297.60000000000002</v>
      </c>
      <c r="I119" s="38">
        <v>301.90000000000009</v>
      </c>
      <c r="J119" s="38">
        <v>304.95000000000005</v>
      </c>
      <c r="K119" s="31">
        <v>298.85000000000002</v>
      </c>
      <c r="L119" s="31">
        <v>291.5</v>
      </c>
      <c r="M119" s="31">
        <v>53.266800000000003</v>
      </c>
      <c r="N119" s="1"/>
      <c r="O119" s="1"/>
    </row>
    <row r="120" spans="1:15" ht="12.75" customHeight="1">
      <c r="A120" s="56">
        <v>111</v>
      </c>
      <c r="B120" s="58" t="s">
        <v>160</v>
      </c>
      <c r="C120" s="31">
        <v>798.15</v>
      </c>
      <c r="D120" s="38">
        <v>802.38333333333333</v>
      </c>
      <c r="E120" s="38">
        <v>792.76666666666665</v>
      </c>
      <c r="F120" s="38">
        <v>787.38333333333333</v>
      </c>
      <c r="G120" s="38">
        <v>777.76666666666665</v>
      </c>
      <c r="H120" s="38">
        <v>807.76666666666665</v>
      </c>
      <c r="I120" s="38">
        <v>817.38333333333321</v>
      </c>
      <c r="J120" s="38">
        <v>822.76666666666665</v>
      </c>
      <c r="K120" s="31">
        <v>812</v>
      </c>
      <c r="L120" s="31">
        <v>797</v>
      </c>
      <c r="M120" s="31">
        <v>17.695930000000001</v>
      </c>
      <c r="N120" s="1"/>
      <c r="O120" s="1"/>
    </row>
    <row r="121" spans="1:15" ht="12.75" customHeight="1">
      <c r="A121" s="56">
        <v>112</v>
      </c>
      <c r="B121" s="58" t="s">
        <v>161</v>
      </c>
      <c r="C121" s="31">
        <v>474.85</v>
      </c>
      <c r="D121" s="38">
        <v>473.8</v>
      </c>
      <c r="E121" s="38">
        <v>471.8</v>
      </c>
      <c r="F121" s="38">
        <v>468.75</v>
      </c>
      <c r="G121" s="38">
        <v>466.75</v>
      </c>
      <c r="H121" s="38">
        <v>476.85</v>
      </c>
      <c r="I121" s="38">
        <v>478.85</v>
      </c>
      <c r="J121" s="38">
        <v>481.90000000000003</v>
      </c>
      <c r="K121" s="31">
        <v>475.8</v>
      </c>
      <c r="L121" s="31">
        <v>470.75</v>
      </c>
      <c r="M121" s="31">
        <v>13.59337</v>
      </c>
      <c r="N121" s="1"/>
      <c r="O121" s="1"/>
    </row>
    <row r="122" spans="1:15" ht="12.75" customHeight="1">
      <c r="A122" s="56">
        <v>113</v>
      </c>
      <c r="B122" s="58" t="s">
        <v>162</v>
      </c>
      <c r="C122" s="31">
        <v>1897.05</v>
      </c>
      <c r="D122" s="38">
        <v>1887.7166666666665</v>
      </c>
      <c r="E122" s="38">
        <v>1875.9833333333329</v>
      </c>
      <c r="F122" s="38">
        <v>1854.9166666666665</v>
      </c>
      <c r="G122" s="38">
        <v>1843.1833333333329</v>
      </c>
      <c r="H122" s="38">
        <v>1908.7833333333328</v>
      </c>
      <c r="I122" s="38">
        <v>1920.5166666666664</v>
      </c>
      <c r="J122" s="38">
        <v>1941.5833333333328</v>
      </c>
      <c r="K122" s="31">
        <v>1899.45</v>
      </c>
      <c r="L122" s="31">
        <v>1866.65</v>
      </c>
      <c r="M122" s="31">
        <v>33.298560000000002</v>
      </c>
      <c r="N122" s="1"/>
      <c r="O122" s="1"/>
    </row>
    <row r="123" spans="1:15" ht="12.75" customHeight="1">
      <c r="A123" s="56">
        <v>114</v>
      </c>
      <c r="B123" s="58" t="s">
        <v>163</v>
      </c>
      <c r="C123" s="31">
        <v>132.19999999999999</v>
      </c>
      <c r="D123" s="38">
        <v>132.48333333333335</v>
      </c>
      <c r="E123" s="38">
        <v>130.56666666666669</v>
      </c>
      <c r="F123" s="38">
        <v>128.93333333333334</v>
      </c>
      <c r="G123" s="38">
        <v>127.01666666666668</v>
      </c>
      <c r="H123" s="38">
        <v>134.1166666666667</v>
      </c>
      <c r="I123" s="38">
        <v>136.03333333333333</v>
      </c>
      <c r="J123" s="38">
        <v>137.66666666666671</v>
      </c>
      <c r="K123" s="31">
        <v>134.4</v>
      </c>
      <c r="L123" s="31">
        <v>130.85</v>
      </c>
      <c r="M123" s="31">
        <v>55.73798</v>
      </c>
      <c r="N123" s="1"/>
      <c r="O123" s="1"/>
    </row>
    <row r="124" spans="1:15" ht="12.75" customHeight="1">
      <c r="A124" s="56">
        <v>115</v>
      </c>
      <c r="B124" s="58" t="s">
        <v>164</v>
      </c>
      <c r="C124" s="31">
        <v>2338.6999999999998</v>
      </c>
      <c r="D124" s="38">
        <v>2339.6666666666665</v>
      </c>
      <c r="E124" s="38">
        <v>2319.833333333333</v>
      </c>
      <c r="F124" s="38">
        <v>2300.9666666666667</v>
      </c>
      <c r="G124" s="38">
        <v>2281.1333333333332</v>
      </c>
      <c r="H124" s="38">
        <v>2358.5333333333328</v>
      </c>
      <c r="I124" s="38">
        <v>2378.3666666666659</v>
      </c>
      <c r="J124" s="38">
        <v>2397.2333333333327</v>
      </c>
      <c r="K124" s="31">
        <v>2359.5</v>
      </c>
      <c r="L124" s="31">
        <v>2320.8000000000002</v>
      </c>
      <c r="M124" s="31">
        <v>1.7153</v>
      </c>
      <c r="N124" s="1"/>
      <c r="O124" s="1"/>
    </row>
    <row r="125" spans="1:15" ht="12.75" customHeight="1">
      <c r="A125" s="56">
        <v>116</v>
      </c>
      <c r="B125" s="58" t="s">
        <v>165</v>
      </c>
      <c r="C125" s="31">
        <v>351.35</v>
      </c>
      <c r="D125" s="38">
        <v>353.58333333333331</v>
      </c>
      <c r="E125" s="38">
        <v>348.26666666666665</v>
      </c>
      <c r="F125" s="38">
        <v>345.18333333333334</v>
      </c>
      <c r="G125" s="38">
        <v>339.86666666666667</v>
      </c>
      <c r="H125" s="38">
        <v>356.66666666666663</v>
      </c>
      <c r="I125" s="38">
        <v>361.98333333333335</v>
      </c>
      <c r="J125" s="38">
        <v>365.06666666666661</v>
      </c>
      <c r="K125" s="31">
        <v>358.9</v>
      </c>
      <c r="L125" s="31">
        <v>350.5</v>
      </c>
      <c r="M125" s="31">
        <v>14.087149999999999</v>
      </c>
      <c r="N125" s="1"/>
      <c r="O125" s="1"/>
    </row>
    <row r="126" spans="1:15" ht="12.75" customHeight="1">
      <c r="A126" s="56">
        <v>117</v>
      </c>
      <c r="B126" s="58" t="s">
        <v>166</v>
      </c>
      <c r="C126" s="31">
        <v>389.85</v>
      </c>
      <c r="D126" s="38">
        <v>389.86666666666662</v>
      </c>
      <c r="E126" s="38">
        <v>386.13333333333321</v>
      </c>
      <c r="F126" s="38">
        <v>382.41666666666657</v>
      </c>
      <c r="G126" s="38">
        <v>378.68333333333317</v>
      </c>
      <c r="H126" s="38">
        <v>393.58333333333326</v>
      </c>
      <c r="I126" s="38">
        <v>397.31666666666672</v>
      </c>
      <c r="J126" s="38">
        <v>401.0333333333333</v>
      </c>
      <c r="K126" s="31">
        <v>393.6</v>
      </c>
      <c r="L126" s="31">
        <v>386.15</v>
      </c>
      <c r="M126" s="31">
        <v>25.24475</v>
      </c>
      <c r="N126" s="1"/>
      <c r="O126" s="1"/>
    </row>
    <row r="127" spans="1:15" ht="12.75" customHeight="1">
      <c r="A127" s="56">
        <v>118</v>
      </c>
      <c r="B127" s="58" t="s">
        <v>285</v>
      </c>
      <c r="C127" s="31">
        <v>620.9</v>
      </c>
      <c r="D127" s="38">
        <v>621.13333333333333</v>
      </c>
      <c r="E127" s="38">
        <v>617.26666666666665</v>
      </c>
      <c r="F127" s="38">
        <v>613.63333333333333</v>
      </c>
      <c r="G127" s="38">
        <v>609.76666666666665</v>
      </c>
      <c r="H127" s="38">
        <v>624.76666666666665</v>
      </c>
      <c r="I127" s="38">
        <v>628.63333333333321</v>
      </c>
      <c r="J127" s="38">
        <v>632.26666666666665</v>
      </c>
      <c r="K127" s="31">
        <v>625</v>
      </c>
      <c r="L127" s="31">
        <v>617.5</v>
      </c>
      <c r="M127" s="31">
        <v>7.11158</v>
      </c>
      <c r="N127" s="1"/>
      <c r="O127" s="1"/>
    </row>
    <row r="128" spans="1:15" ht="12.75" customHeight="1">
      <c r="A128" s="56">
        <v>119</v>
      </c>
      <c r="B128" s="58" t="s">
        <v>167</v>
      </c>
      <c r="C128" s="31">
        <v>2468.8000000000002</v>
      </c>
      <c r="D128" s="38">
        <v>2475.9333333333334</v>
      </c>
      <c r="E128" s="38">
        <v>2457.8666666666668</v>
      </c>
      <c r="F128" s="38">
        <v>2446.9333333333334</v>
      </c>
      <c r="G128" s="38">
        <v>2428.8666666666668</v>
      </c>
      <c r="H128" s="38">
        <v>2486.8666666666668</v>
      </c>
      <c r="I128" s="38">
        <v>2504.9333333333334</v>
      </c>
      <c r="J128" s="38">
        <v>2515.8666666666668</v>
      </c>
      <c r="K128" s="31">
        <v>2494</v>
      </c>
      <c r="L128" s="31">
        <v>2465</v>
      </c>
      <c r="M128" s="31">
        <v>8.7869700000000002</v>
      </c>
      <c r="N128" s="1"/>
      <c r="O128" s="1"/>
    </row>
    <row r="129" spans="1:15" ht="12.75" customHeight="1">
      <c r="A129" s="56">
        <v>120</v>
      </c>
      <c r="B129" s="58" t="s">
        <v>168</v>
      </c>
      <c r="C129" s="31">
        <v>5134.8500000000004</v>
      </c>
      <c r="D129" s="38">
        <v>5170.2833333333338</v>
      </c>
      <c r="E129" s="38">
        <v>5044.5666666666675</v>
      </c>
      <c r="F129" s="38">
        <v>4954.2833333333338</v>
      </c>
      <c r="G129" s="38">
        <v>4828.5666666666675</v>
      </c>
      <c r="H129" s="38">
        <v>5260.5666666666675</v>
      </c>
      <c r="I129" s="38">
        <v>5386.2833333333328</v>
      </c>
      <c r="J129" s="38">
        <v>5476.5666666666675</v>
      </c>
      <c r="K129" s="31">
        <v>5296</v>
      </c>
      <c r="L129" s="31">
        <v>5080</v>
      </c>
      <c r="M129" s="31">
        <v>15.2699</v>
      </c>
      <c r="N129" s="1"/>
      <c r="O129" s="1"/>
    </row>
    <row r="130" spans="1:15" ht="12.75" customHeight="1">
      <c r="A130" s="56">
        <v>121</v>
      </c>
      <c r="B130" s="58" t="s">
        <v>169</v>
      </c>
      <c r="C130" s="31">
        <v>4097.3</v>
      </c>
      <c r="D130" s="38">
        <v>4110.1833333333334</v>
      </c>
      <c r="E130" s="38">
        <v>4053.666666666667</v>
      </c>
      <c r="F130" s="38">
        <v>4010.0333333333338</v>
      </c>
      <c r="G130" s="38">
        <v>3953.5166666666673</v>
      </c>
      <c r="H130" s="38">
        <v>4153.8166666666666</v>
      </c>
      <c r="I130" s="38">
        <v>4210.333333333333</v>
      </c>
      <c r="J130" s="38">
        <v>4253.9666666666662</v>
      </c>
      <c r="K130" s="31">
        <v>4166.7</v>
      </c>
      <c r="L130" s="31">
        <v>4066.55</v>
      </c>
      <c r="M130" s="31">
        <v>5.4839799999999999</v>
      </c>
      <c r="N130" s="1"/>
      <c r="O130" s="1"/>
    </row>
    <row r="131" spans="1:15" ht="12.75" customHeight="1">
      <c r="A131" s="56">
        <v>122</v>
      </c>
      <c r="B131" s="58" t="s">
        <v>170</v>
      </c>
      <c r="C131" s="31">
        <v>934.4</v>
      </c>
      <c r="D131" s="38">
        <v>935.75</v>
      </c>
      <c r="E131" s="38">
        <v>930.1</v>
      </c>
      <c r="F131" s="38">
        <v>925.80000000000007</v>
      </c>
      <c r="G131" s="38">
        <v>920.15000000000009</v>
      </c>
      <c r="H131" s="38">
        <v>940.05</v>
      </c>
      <c r="I131" s="38">
        <v>945.7</v>
      </c>
      <c r="J131" s="38">
        <v>949.99999999999989</v>
      </c>
      <c r="K131" s="31">
        <v>941.4</v>
      </c>
      <c r="L131" s="31">
        <v>931.45</v>
      </c>
      <c r="M131" s="31">
        <v>6.9491800000000001</v>
      </c>
      <c r="N131" s="1"/>
      <c r="O131" s="1"/>
    </row>
    <row r="132" spans="1:15" ht="12.75" customHeight="1">
      <c r="A132" s="56">
        <v>123</v>
      </c>
      <c r="B132" s="58" t="s">
        <v>171</v>
      </c>
      <c r="C132" s="31">
        <v>1536.3</v>
      </c>
      <c r="D132" s="38">
        <v>1541.6000000000001</v>
      </c>
      <c r="E132" s="38">
        <v>1524.2000000000003</v>
      </c>
      <c r="F132" s="38">
        <v>1512.1000000000001</v>
      </c>
      <c r="G132" s="38">
        <v>1494.7000000000003</v>
      </c>
      <c r="H132" s="38">
        <v>1553.7000000000003</v>
      </c>
      <c r="I132" s="38">
        <v>1571.1000000000004</v>
      </c>
      <c r="J132" s="38">
        <v>1583.2000000000003</v>
      </c>
      <c r="K132" s="31">
        <v>1559</v>
      </c>
      <c r="L132" s="31">
        <v>1529.5</v>
      </c>
      <c r="M132" s="31">
        <v>15.209899999999999</v>
      </c>
      <c r="N132" s="1"/>
      <c r="O132" s="1"/>
    </row>
    <row r="133" spans="1:15" ht="12.75" customHeight="1">
      <c r="A133" s="56">
        <v>124</v>
      </c>
      <c r="B133" s="58" t="s">
        <v>172</v>
      </c>
      <c r="C133" s="31">
        <v>319.75</v>
      </c>
      <c r="D133" s="38">
        <v>319.61666666666667</v>
      </c>
      <c r="E133" s="38">
        <v>315.53333333333336</v>
      </c>
      <c r="F133" s="38">
        <v>311.31666666666666</v>
      </c>
      <c r="G133" s="38">
        <v>307.23333333333335</v>
      </c>
      <c r="H133" s="38">
        <v>323.83333333333337</v>
      </c>
      <c r="I133" s="38">
        <v>327.91666666666663</v>
      </c>
      <c r="J133" s="38">
        <v>332.13333333333338</v>
      </c>
      <c r="K133" s="31">
        <v>323.7</v>
      </c>
      <c r="L133" s="31">
        <v>315.39999999999998</v>
      </c>
      <c r="M133" s="31">
        <v>27.48349</v>
      </c>
      <c r="N133" s="1"/>
      <c r="O133" s="1"/>
    </row>
    <row r="134" spans="1:15" ht="12.75" customHeight="1">
      <c r="A134" s="56">
        <v>125</v>
      </c>
      <c r="B134" s="58" t="s">
        <v>1088</v>
      </c>
      <c r="C134" s="31">
        <v>1842.25</v>
      </c>
      <c r="D134" s="38">
        <v>1844.7166666666665</v>
      </c>
      <c r="E134" s="38">
        <v>1813.4333333333329</v>
      </c>
      <c r="F134" s="38">
        <v>1784.6166666666666</v>
      </c>
      <c r="G134" s="38">
        <v>1753.333333333333</v>
      </c>
      <c r="H134" s="38">
        <v>1873.5333333333328</v>
      </c>
      <c r="I134" s="38">
        <v>1904.8166666666662</v>
      </c>
      <c r="J134" s="38">
        <v>1933.6333333333328</v>
      </c>
      <c r="K134" s="31">
        <v>1876</v>
      </c>
      <c r="L134" s="31">
        <v>1815.9</v>
      </c>
      <c r="M134" s="31">
        <v>2.0325199999999999</v>
      </c>
      <c r="N134" s="1"/>
      <c r="O134" s="1"/>
    </row>
    <row r="135" spans="1:15" ht="12.75" customHeight="1">
      <c r="A135" s="56">
        <v>126</v>
      </c>
      <c r="B135" s="58" t="s">
        <v>174</v>
      </c>
      <c r="C135" s="31">
        <v>531.65</v>
      </c>
      <c r="D135" s="38">
        <v>534.65</v>
      </c>
      <c r="E135" s="38">
        <v>526.29999999999995</v>
      </c>
      <c r="F135" s="38">
        <v>520.94999999999993</v>
      </c>
      <c r="G135" s="38">
        <v>512.59999999999991</v>
      </c>
      <c r="H135" s="38">
        <v>540</v>
      </c>
      <c r="I135" s="38">
        <v>548.35000000000014</v>
      </c>
      <c r="J135" s="38">
        <v>553.70000000000005</v>
      </c>
      <c r="K135" s="31">
        <v>543</v>
      </c>
      <c r="L135" s="31">
        <v>529.29999999999995</v>
      </c>
      <c r="M135" s="31">
        <v>12.34506</v>
      </c>
      <c r="N135" s="1"/>
      <c r="O135" s="1"/>
    </row>
    <row r="136" spans="1:15" ht="12.75" customHeight="1">
      <c r="A136" s="56">
        <v>127</v>
      </c>
      <c r="B136" s="58" t="s">
        <v>175</v>
      </c>
      <c r="C136" s="31">
        <v>9689.5499999999993</v>
      </c>
      <c r="D136" s="38">
        <v>9647.85</v>
      </c>
      <c r="E136" s="38">
        <v>9596.7000000000007</v>
      </c>
      <c r="F136" s="38">
        <v>9503.85</v>
      </c>
      <c r="G136" s="38">
        <v>9452.7000000000007</v>
      </c>
      <c r="H136" s="38">
        <v>9740.7000000000007</v>
      </c>
      <c r="I136" s="38">
        <v>9791.8499999999985</v>
      </c>
      <c r="J136" s="38">
        <v>9884.7000000000007</v>
      </c>
      <c r="K136" s="31">
        <v>9699</v>
      </c>
      <c r="L136" s="31">
        <v>9555</v>
      </c>
      <c r="M136" s="31">
        <v>4.4458299999999999</v>
      </c>
      <c r="N136" s="1"/>
      <c r="O136" s="1"/>
    </row>
    <row r="137" spans="1:15" ht="12.75" customHeight="1">
      <c r="A137" s="56">
        <v>128</v>
      </c>
      <c r="B137" s="58" t="s">
        <v>287</v>
      </c>
      <c r="C137" s="31">
        <v>612</v>
      </c>
      <c r="D137" s="38">
        <v>608.05000000000007</v>
      </c>
      <c r="E137" s="38">
        <v>603.10000000000014</v>
      </c>
      <c r="F137" s="38">
        <v>594.20000000000005</v>
      </c>
      <c r="G137" s="38">
        <v>589.25000000000011</v>
      </c>
      <c r="H137" s="38">
        <v>616.95000000000016</v>
      </c>
      <c r="I137" s="38">
        <v>621.9000000000002</v>
      </c>
      <c r="J137" s="38">
        <v>630.80000000000018</v>
      </c>
      <c r="K137" s="31">
        <v>613</v>
      </c>
      <c r="L137" s="31">
        <v>599.15</v>
      </c>
      <c r="M137" s="31">
        <v>20.390070000000001</v>
      </c>
      <c r="N137" s="1"/>
      <c r="O137" s="1"/>
    </row>
    <row r="138" spans="1:15" ht="12.75" customHeight="1">
      <c r="A138" s="56">
        <v>129</v>
      </c>
      <c r="B138" s="58" t="s">
        <v>176</v>
      </c>
      <c r="C138" s="31">
        <v>973.15</v>
      </c>
      <c r="D138" s="38">
        <v>965.93333333333328</v>
      </c>
      <c r="E138" s="38">
        <v>953.56666666666661</v>
      </c>
      <c r="F138" s="38">
        <v>933.98333333333335</v>
      </c>
      <c r="G138" s="38">
        <v>921.61666666666667</v>
      </c>
      <c r="H138" s="38">
        <v>985.51666666666654</v>
      </c>
      <c r="I138" s="38">
        <v>997.8833333333331</v>
      </c>
      <c r="J138" s="38">
        <v>1017.4666666666665</v>
      </c>
      <c r="K138" s="31">
        <v>978.3</v>
      </c>
      <c r="L138" s="31">
        <v>946.35</v>
      </c>
      <c r="M138" s="31">
        <v>23.494019999999999</v>
      </c>
      <c r="N138" s="1"/>
      <c r="O138" s="1"/>
    </row>
    <row r="139" spans="1:15" ht="12.75" customHeight="1">
      <c r="A139" s="56">
        <v>130</v>
      </c>
      <c r="B139" s="58" t="s">
        <v>179</v>
      </c>
      <c r="C139" s="31">
        <v>824.7</v>
      </c>
      <c r="D139" s="38">
        <v>825.20000000000016</v>
      </c>
      <c r="E139" s="38">
        <v>819.8000000000003</v>
      </c>
      <c r="F139" s="38">
        <v>814.90000000000009</v>
      </c>
      <c r="G139" s="38">
        <v>809.50000000000023</v>
      </c>
      <c r="H139" s="38">
        <v>830.10000000000036</v>
      </c>
      <c r="I139" s="38">
        <v>835.50000000000023</v>
      </c>
      <c r="J139" s="38">
        <v>840.40000000000043</v>
      </c>
      <c r="K139" s="31">
        <v>830.6</v>
      </c>
      <c r="L139" s="31">
        <v>820.3</v>
      </c>
      <c r="M139" s="31">
        <v>3.0163099999999998</v>
      </c>
      <c r="N139" s="1"/>
      <c r="O139" s="1"/>
    </row>
    <row r="140" spans="1:15" ht="12.75" customHeight="1">
      <c r="A140" s="56">
        <v>131</v>
      </c>
      <c r="B140" s="58" t="s">
        <v>181</v>
      </c>
      <c r="C140" s="31">
        <v>96</v>
      </c>
      <c r="D140" s="38">
        <v>96.233333333333334</v>
      </c>
      <c r="E140" s="38">
        <v>95.616666666666674</v>
      </c>
      <c r="F140" s="38">
        <v>95.233333333333334</v>
      </c>
      <c r="G140" s="38">
        <v>94.616666666666674</v>
      </c>
      <c r="H140" s="38">
        <v>96.616666666666674</v>
      </c>
      <c r="I140" s="38">
        <v>97.23333333333332</v>
      </c>
      <c r="J140" s="38">
        <v>97.616666666666674</v>
      </c>
      <c r="K140" s="31">
        <v>96.85</v>
      </c>
      <c r="L140" s="31">
        <v>95.85</v>
      </c>
      <c r="M140" s="31">
        <v>82.542349999999999</v>
      </c>
      <c r="N140" s="1"/>
      <c r="O140" s="1"/>
    </row>
    <row r="141" spans="1:15" ht="12.75" customHeight="1">
      <c r="A141" s="56">
        <v>132</v>
      </c>
      <c r="B141" s="58" t="s">
        <v>182</v>
      </c>
      <c r="C141" s="31">
        <v>2123.75</v>
      </c>
      <c r="D141" s="38">
        <v>2133.9333333333334</v>
      </c>
      <c r="E141" s="38">
        <v>2069.8666666666668</v>
      </c>
      <c r="F141" s="38">
        <v>2015.9833333333336</v>
      </c>
      <c r="G141" s="38">
        <v>1951.916666666667</v>
      </c>
      <c r="H141" s="38">
        <v>2187.8166666666666</v>
      </c>
      <c r="I141" s="38">
        <v>2251.8833333333332</v>
      </c>
      <c r="J141" s="38">
        <v>2305.7666666666664</v>
      </c>
      <c r="K141" s="31">
        <v>2198</v>
      </c>
      <c r="L141" s="31">
        <v>2080.0500000000002</v>
      </c>
      <c r="M141" s="31">
        <v>26.80349</v>
      </c>
      <c r="N141" s="1"/>
      <c r="O141" s="1"/>
    </row>
    <row r="142" spans="1:15" ht="12.75" customHeight="1">
      <c r="A142" s="56">
        <v>133</v>
      </c>
      <c r="B142" s="58" t="s">
        <v>183</v>
      </c>
      <c r="C142" s="31">
        <v>101988.15</v>
      </c>
      <c r="D142" s="38">
        <v>102049.95</v>
      </c>
      <c r="E142" s="38">
        <v>101758.7</v>
      </c>
      <c r="F142" s="38">
        <v>101529.25</v>
      </c>
      <c r="G142" s="38">
        <v>101238</v>
      </c>
      <c r="H142" s="38">
        <v>102279.4</v>
      </c>
      <c r="I142" s="38">
        <v>102570.65</v>
      </c>
      <c r="J142" s="38">
        <v>102800.09999999999</v>
      </c>
      <c r="K142" s="31">
        <v>102341.2</v>
      </c>
      <c r="L142" s="31">
        <v>101820.5</v>
      </c>
      <c r="M142" s="31">
        <v>2.0650000000000002E-2</v>
      </c>
      <c r="N142" s="1"/>
      <c r="O142" s="1"/>
    </row>
    <row r="143" spans="1:15" ht="12.75" customHeight="1">
      <c r="A143" s="56">
        <v>134</v>
      </c>
      <c r="B143" s="58" t="s">
        <v>288</v>
      </c>
      <c r="C143" s="31">
        <v>58.65</v>
      </c>
      <c r="D143" s="38">
        <v>58.783333333333331</v>
      </c>
      <c r="E143" s="38">
        <v>58.11666666666666</v>
      </c>
      <c r="F143" s="38">
        <v>57.583333333333329</v>
      </c>
      <c r="G143" s="38">
        <v>56.916666666666657</v>
      </c>
      <c r="H143" s="38">
        <v>59.316666666666663</v>
      </c>
      <c r="I143" s="38">
        <v>59.983333333333334</v>
      </c>
      <c r="J143" s="38">
        <v>60.516666666666666</v>
      </c>
      <c r="K143" s="31">
        <v>59.45</v>
      </c>
      <c r="L143" s="31">
        <v>58.25</v>
      </c>
      <c r="M143" s="31">
        <v>162.88303999999999</v>
      </c>
      <c r="N143" s="1"/>
      <c r="O143" s="1"/>
    </row>
    <row r="144" spans="1:15" ht="12.75" customHeight="1">
      <c r="A144" s="56">
        <v>135</v>
      </c>
      <c r="B144" s="58" t="s">
        <v>184</v>
      </c>
      <c r="C144" s="31">
        <v>1310.7</v>
      </c>
      <c r="D144" s="38">
        <v>1305.6166666666668</v>
      </c>
      <c r="E144" s="38">
        <v>1297.3833333333337</v>
      </c>
      <c r="F144" s="38">
        <v>1284.0666666666668</v>
      </c>
      <c r="G144" s="38">
        <v>1275.8333333333337</v>
      </c>
      <c r="H144" s="38">
        <v>1318.9333333333336</v>
      </c>
      <c r="I144" s="38">
        <v>1327.1666666666667</v>
      </c>
      <c r="J144" s="38">
        <v>1340.4833333333336</v>
      </c>
      <c r="K144" s="31">
        <v>1313.85</v>
      </c>
      <c r="L144" s="31">
        <v>1292.3</v>
      </c>
      <c r="M144" s="31">
        <v>2.6806100000000002</v>
      </c>
      <c r="N144" s="1"/>
      <c r="O144" s="1"/>
    </row>
    <row r="145" spans="1:15" ht="12.75" customHeight="1">
      <c r="A145" s="56">
        <v>136</v>
      </c>
      <c r="B145" s="58" t="s">
        <v>186</v>
      </c>
      <c r="C145" s="31">
        <v>4733.3999999999996</v>
      </c>
      <c r="D145" s="38">
        <v>4718.9333333333334</v>
      </c>
      <c r="E145" s="38">
        <v>4669.1166666666668</v>
      </c>
      <c r="F145" s="38">
        <v>4604.833333333333</v>
      </c>
      <c r="G145" s="38">
        <v>4555.0166666666664</v>
      </c>
      <c r="H145" s="38">
        <v>4783.2166666666672</v>
      </c>
      <c r="I145" s="38">
        <v>4833.0333333333347</v>
      </c>
      <c r="J145" s="38">
        <v>4897.3166666666675</v>
      </c>
      <c r="K145" s="31">
        <v>4768.75</v>
      </c>
      <c r="L145" s="31">
        <v>4654.6499999999996</v>
      </c>
      <c r="M145" s="31">
        <v>4.0549299999999997</v>
      </c>
      <c r="N145" s="1"/>
      <c r="O145" s="1"/>
    </row>
    <row r="146" spans="1:15" ht="12.75" customHeight="1">
      <c r="A146" s="56">
        <v>137</v>
      </c>
      <c r="B146" s="58" t="s">
        <v>187</v>
      </c>
      <c r="C146" s="31">
        <v>4435.3</v>
      </c>
      <c r="D146" s="38">
        <v>4428.416666666667</v>
      </c>
      <c r="E146" s="38">
        <v>4386.9833333333336</v>
      </c>
      <c r="F146" s="38">
        <v>4338.666666666667</v>
      </c>
      <c r="G146" s="38">
        <v>4297.2333333333336</v>
      </c>
      <c r="H146" s="38">
        <v>4476.7333333333336</v>
      </c>
      <c r="I146" s="38">
        <v>4518.1666666666661</v>
      </c>
      <c r="J146" s="38">
        <v>4566.4833333333336</v>
      </c>
      <c r="K146" s="31">
        <v>4469.8500000000004</v>
      </c>
      <c r="L146" s="31">
        <v>4380.1000000000004</v>
      </c>
      <c r="M146" s="31">
        <v>0.74729999999999996</v>
      </c>
      <c r="N146" s="1"/>
      <c r="O146" s="1"/>
    </row>
    <row r="147" spans="1:15" ht="12.75" customHeight="1">
      <c r="A147" s="56">
        <v>138</v>
      </c>
      <c r="B147" s="58" t="s">
        <v>188</v>
      </c>
      <c r="C147" s="31">
        <v>23070.75</v>
      </c>
      <c r="D147" s="38">
        <v>23140.366666666669</v>
      </c>
      <c r="E147" s="38">
        <v>22885.383333333339</v>
      </c>
      <c r="F147" s="38">
        <v>22700.01666666667</v>
      </c>
      <c r="G147" s="38">
        <v>22445.03333333334</v>
      </c>
      <c r="H147" s="38">
        <v>23325.733333333337</v>
      </c>
      <c r="I147" s="38">
        <v>23580.716666666667</v>
      </c>
      <c r="J147" s="38">
        <v>23766.083333333336</v>
      </c>
      <c r="K147" s="31">
        <v>23395.35</v>
      </c>
      <c r="L147" s="31">
        <v>22955</v>
      </c>
      <c r="M147" s="31">
        <v>0.41794999999999999</v>
      </c>
      <c r="N147" s="1"/>
      <c r="O147" s="1"/>
    </row>
    <row r="148" spans="1:15" ht="12.75" customHeight="1">
      <c r="A148" s="56">
        <v>139</v>
      </c>
      <c r="B148" s="58" t="s">
        <v>468</v>
      </c>
      <c r="C148" s="31">
        <v>46.05</v>
      </c>
      <c r="D148" s="38">
        <v>46.20000000000001</v>
      </c>
      <c r="E148" s="38">
        <v>45.800000000000018</v>
      </c>
      <c r="F148" s="38">
        <v>45.550000000000011</v>
      </c>
      <c r="G148" s="38">
        <v>45.15000000000002</v>
      </c>
      <c r="H148" s="38">
        <v>46.450000000000017</v>
      </c>
      <c r="I148" s="38">
        <v>46.850000000000009</v>
      </c>
      <c r="J148" s="38">
        <v>47.100000000000016</v>
      </c>
      <c r="K148" s="31">
        <v>46.6</v>
      </c>
      <c r="L148" s="31">
        <v>45.95</v>
      </c>
      <c r="M148" s="31">
        <v>94.619309999999999</v>
      </c>
      <c r="N148" s="1"/>
      <c r="O148" s="1"/>
    </row>
    <row r="149" spans="1:15" ht="12.75" customHeight="1">
      <c r="A149" s="56">
        <v>140</v>
      </c>
      <c r="B149" s="58" t="s">
        <v>189</v>
      </c>
      <c r="C149" s="31">
        <v>113.5</v>
      </c>
      <c r="D149" s="38">
        <v>113.8</v>
      </c>
      <c r="E149" s="38">
        <v>112.94999999999999</v>
      </c>
      <c r="F149" s="38">
        <v>112.39999999999999</v>
      </c>
      <c r="G149" s="38">
        <v>111.54999999999998</v>
      </c>
      <c r="H149" s="38">
        <v>114.35</v>
      </c>
      <c r="I149" s="38">
        <v>115.19999999999999</v>
      </c>
      <c r="J149" s="38">
        <v>115.75</v>
      </c>
      <c r="K149" s="31">
        <v>114.65</v>
      </c>
      <c r="L149" s="31">
        <v>113.25</v>
      </c>
      <c r="M149" s="31">
        <v>99.758920000000003</v>
      </c>
      <c r="N149" s="1"/>
      <c r="O149" s="1"/>
    </row>
    <row r="150" spans="1:15" ht="12.75" customHeight="1">
      <c r="A150" s="56">
        <v>141</v>
      </c>
      <c r="B150" s="58" t="s">
        <v>191</v>
      </c>
      <c r="C150" s="31">
        <v>186.5</v>
      </c>
      <c r="D150" s="38">
        <v>187.08333333333334</v>
      </c>
      <c r="E150" s="38">
        <v>185.2166666666667</v>
      </c>
      <c r="F150" s="38">
        <v>183.93333333333337</v>
      </c>
      <c r="G150" s="38">
        <v>182.06666666666672</v>
      </c>
      <c r="H150" s="38">
        <v>188.36666666666667</v>
      </c>
      <c r="I150" s="38">
        <v>190.23333333333329</v>
      </c>
      <c r="J150" s="38">
        <v>191.51666666666665</v>
      </c>
      <c r="K150" s="31">
        <v>188.95</v>
      </c>
      <c r="L150" s="31">
        <v>185.8</v>
      </c>
      <c r="M150" s="31">
        <v>90.587999999999994</v>
      </c>
      <c r="N150" s="1"/>
      <c r="O150" s="1"/>
    </row>
    <row r="151" spans="1:15" ht="12.75" customHeight="1">
      <c r="A151" s="56">
        <v>142</v>
      </c>
      <c r="B151" s="58" t="s">
        <v>276</v>
      </c>
      <c r="C151" s="31">
        <v>145.55000000000001</v>
      </c>
      <c r="D151" s="38">
        <v>145.63333333333335</v>
      </c>
      <c r="E151" s="38">
        <v>144.3666666666667</v>
      </c>
      <c r="F151" s="38">
        <v>143.18333333333334</v>
      </c>
      <c r="G151" s="38">
        <v>141.91666666666669</v>
      </c>
      <c r="H151" s="38">
        <v>146.81666666666672</v>
      </c>
      <c r="I151" s="38">
        <v>148.08333333333337</v>
      </c>
      <c r="J151" s="38">
        <v>149.26666666666674</v>
      </c>
      <c r="K151" s="31">
        <v>146.9</v>
      </c>
      <c r="L151" s="31">
        <v>144.44999999999999</v>
      </c>
      <c r="M151" s="31">
        <v>23.00508</v>
      </c>
      <c r="N151" s="1"/>
      <c r="O151" s="1"/>
    </row>
    <row r="152" spans="1:15" ht="12.75" customHeight="1">
      <c r="A152" s="56">
        <v>143</v>
      </c>
      <c r="B152" s="58" t="s">
        <v>192</v>
      </c>
      <c r="C152" s="31">
        <v>1069.7</v>
      </c>
      <c r="D152" s="38">
        <v>1066.6000000000001</v>
      </c>
      <c r="E152" s="38">
        <v>1057.7500000000002</v>
      </c>
      <c r="F152" s="38">
        <v>1045.8000000000002</v>
      </c>
      <c r="G152" s="38">
        <v>1036.9500000000003</v>
      </c>
      <c r="H152" s="38">
        <v>1078.5500000000002</v>
      </c>
      <c r="I152" s="38">
        <v>1087.4000000000001</v>
      </c>
      <c r="J152" s="38">
        <v>1099.3500000000001</v>
      </c>
      <c r="K152" s="31">
        <v>1075.45</v>
      </c>
      <c r="L152" s="31">
        <v>1054.6500000000001</v>
      </c>
      <c r="M152" s="31">
        <v>8.5477600000000002</v>
      </c>
      <c r="N152" s="1"/>
      <c r="O152" s="1"/>
    </row>
    <row r="153" spans="1:15" ht="12.75" customHeight="1">
      <c r="A153" s="56">
        <v>144</v>
      </c>
      <c r="B153" s="58" t="s">
        <v>193</v>
      </c>
      <c r="C153" s="31">
        <v>3951.1</v>
      </c>
      <c r="D153" s="38">
        <v>3979.7666666666664</v>
      </c>
      <c r="E153" s="38">
        <v>3911.333333333333</v>
      </c>
      <c r="F153" s="38">
        <v>3871.5666666666666</v>
      </c>
      <c r="G153" s="38">
        <v>3803.1333333333332</v>
      </c>
      <c r="H153" s="38">
        <v>4019.5333333333328</v>
      </c>
      <c r="I153" s="38">
        <v>4087.9666666666662</v>
      </c>
      <c r="J153" s="38">
        <v>4127.7333333333327</v>
      </c>
      <c r="K153" s="31">
        <v>4048.2</v>
      </c>
      <c r="L153" s="31">
        <v>3940</v>
      </c>
      <c r="M153" s="31">
        <v>0.80778000000000005</v>
      </c>
      <c r="N153" s="1"/>
      <c r="O153" s="1"/>
    </row>
    <row r="154" spans="1:15" ht="12.75" customHeight="1">
      <c r="A154" s="56">
        <v>145</v>
      </c>
      <c r="B154" s="58" t="s">
        <v>290</v>
      </c>
      <c r="C154" s="31">
        <v>255.35</v>
      </c>
      <c r="D154" s="38">
        <v>255.29999999999998</v>
      </c>
      <c r="E154" s="38">
        <v>254.04999999999995</v>
      </c>
      <c r="F154" s="38">
        <v>252.74999999999997</v>
      </c>
      <c r="G154" s="38">
        <v>251.49999999999994</v>
      </c>
      <c r="H154" s="38">
        <v>256.59999999999997</v>
      </c>
      <c r="I154" s="38">
        <v>257.85000000000002</v>
      </c>
      <c r="J154" s="38">
        <v>259.14999999999998</v>
      </c>
      <c r="K154" s="31">
        <v>256.55</v>
      </c>
      <c r="L154" s="31">
        <v>254</v>
      </c>
      <c r="M154" s="31">
        <v>6.1021999999999998</v>
      </c>
      <c r="N154" s="1"/>
      <c r="O154" s="1"/>
    </row>
    <row r="155" spans="1:15" ht="12.75" customHeight="1">
      <c r="A155" s="56">
        <v>146</v>
      </c>
      <c r="B155" s="58" t="s">
        <v>194</v>
      </c>
      <c r="C155" s="31">
        <v>166.4</v>
      </c>
      <c r="D155" s="38">
        <v>166.98333333333335</v>
      </c>
      <c r="E155" s="38">
        <v>165.56666666666669</v>
      </c>
      <c r="F155" s="38">
        <v>164.73333333333335</v>
      </c>
      <c r="G155" s="38">
        <v>163.31666666666669</v>
      </c>
      <c r="H155" s="38">
        <v>167.81666666666669</v>
      </c>
      <c r="I155" s="38">
        <v>169.23333333333332</v>
      </c>
      <c r="J155" s="38">
        <v>170.06666666666669</v>
      </c>
      <c r="K155" s="31">
        <v>168.4</v>
      </c>
      <c r="L155" s="31">
        <v>166.15</v>
      </c>
      <c r="M155" s="31">
        <v>49.688470000000002</v>
      </c>
      <c r="N155" s="1"/>
      <c r="O155" s="1"/>
    </row>
    <row r="156" spans="1:15" ht="12.75" customHeight="1">
      <c r="A156" s="56">
        <v>147</v>
      </c>
      <c r="B156" s="58" t="s">
        <v>195</v>
      </c>
      <c r="C156" s="31">
        <v>36626.050000000003</v>
      </c>
      <c r="D156" s="38">
        <v>36701.5</v>
      </c>
      <c r="E156" s="38">
        <v>36453</v>
      </c>
      <c r="F156" s="38">
        <v>36279.949999999997</v>
      </c>
      <c r="G156" s="38">
        <v>36031.449999999997</v>
      </c>
      <c r="H156" s="38">
        <v>36874.550000000003</v>
      </c>
      <c r="I156" s="38">
        <v>37123.050000000003</v>
      </c>
      <c r="J156" s="38">
        <v>37296.100000000006</v>
      </c>
      <c r="K156" s="31">
        <v>36950</v>
      </c>
      <c r="L156" s="31">
        <v>36528.449999999997</v>
      </c>
      <c r="M156" s="31">
        <v>0.12981000000000001</v>
      </c>
      <c r="N156" s="1"/>
      <c r="O156" s="1"/>
    </row>
    <row r="157" spans="1:15" ht="12.75" customHeight="1">
      <c r="A157" s="56">
        <v>148</v>
      </c>
      <c r="B157" s="58" t="s">
        <v>293</v>
      </c>
      <c r="C157" s="31">
        <v>1251.45</v>
      </c>
      <c r="D157" s="38">
        <v>1240.4833333333333</v>
      </c>
      <c r="E157" s="38">
        <v>1221.9666666666667</v>
      </c>
      <c r="F157" s="38">
        <v>1192.4833333333333</v>
      </c>
      <c r="G157" s="38">
        <v>1173.9666666666667</v>
      </c>
      <c r="H157" s="38">
        <v>1269.9666666666667</v>
      </c>
      <c r="I157" s="38">
        <v>1288.4833333333336</v>
      </c>
      <c r="J157" s="38">
        <v>1317.9666666666667</v>
      </c>
      <c r="K157" s="31">
        <v>1259</v>
      </c>
      <c r="L157" s="31">
        <v>1211</v>
      </c>
      <c r="M157" s="31">
        <v>31.90335</v>
      </c>
      <c r="N157" s="1"/>
      <c r="O157" s="1"/>
    </row>
    <row r="158" spans="1:15" ht="12.75" customHeight="1">
      <c r="A158" s="56">
        <v>149</v>
      </c>
      <c r="B158" s="58" t="s">
        <v>291</v>
      </c>
      <c r="C158" s="31">
        <v>862.6</v>
      </c>
      <c r="D158" s="38">
        <v>858.55000000000007</v>
      </c>
      <c r="E158" s="38">
        <v>852.20000000000016</v>
      </c>
      <c r="F158" s="38">
        <v>841.80000000000007</v>
      </c>
      <c r="G158" s="38">
        <v>835.45000000000016</v>
      </c>
      <c r="H158" s="38">
        <v>868.95000000000016</v>
      </c>
      <c r="I158" s="38">
        <v>875.30000000000007</v>
      </c>
      <c r="J158" s="38">
        <v>885.70000000000016</v>
      </c>
      <c r="K158" s="31">
        <v>864.9</v>
      </c>
      <c r="L158" s="31">
        <v>848.15</v>
      </c>
      <c r="M158" s="31">
        <v>15.047890000000001</v>
      </c>
      <c r="N158" s="1"/>
      <c r="O158" s="1"/>
    </row>
    <row r="159" spans="1:15" ht="12.75" customHeight="1">
      <c r="A159" s="56">
        <v>150</v>
      </c>
      <c r="B159" s="58" t="s">
        <v>196</v>
      </c>
      <c r="C159" s="31">
        <v>986.6</v>
      </c>
      <c r="D159" s="38">
        <v>991.35</v>
      </c>
      <c r="E159" s="38">
        <v>979.25</v>
      </c>
      <c r="F159" s="38">
        <v>971.9</v>
      </c>
      <c r="G159" s="38">
        <v>959.8</v>
      </c>
      <c r="H159" s="38">
        <v>998.7</v>
      </c>
      <c r="I159" s="38">
        <v>1010.8000000000002</v>
      </c>
      <c r="J159" s="38">
        <v>1018.1500000000001</v>
      </c>
      <c r="K159" s="31">
        <v>1003.45</v>
      </c>
      <c r="L159" s="31">
        <v>984</v>
      </c>
      <c r="M159" s="31">
        <v>11.576930000000001</v>
      </c>
      <c r="N159" s="1"/>
      <c r="O159" s="1"/>
    </row>
    <row r="160" spans="1:15" ht="12.75" customHeight="1">
      <c r="A160" s="56">
        <v>151</v>
      </c>
      <c r="B160" s="58" t="s">
        <v>197</v>
      </c>
      <c r="C160" s="31">
        <v>4962.25</v>
      </c>
      <c r="D160" s="38">
        <v>4987.416666666667</v>
      </c>
      <c r="E160" s="38">
        <v>4885.8333333333339</v>
      </c>
      <c r="F160" s="38">
        <v>4809.416666666667</v>
      </c>
      <c r="G160" s="38">
        <v>4707.8333333333339</v>
      </c>
      <c r="H160" s="38">
        <v>5063.8333333333339</v>
      </c>
      <c r="I160" s="38">
        <v>5165.4166666666679</v>
      </c>
      <c r="J160" s="38">
        <v>5241.8333333333339</v>
      </c>
      <c r="K160" s="31">
        <v>5089</v>
      </c>
      <c r="L160" s="31">
        <v>4911</v>
      </c>
      <c r="M160" s="31">
        <v>5.61219</v>
      </c>
      <c r="N160" s="1"/>
      <c r="O160" s="1"/>
    </row>
    <row r="161" spans="1:15" ht="12.75" customHeight="1">
      <c r="A161" s="56">
        <v>152</v>
      </c>
      <c r="B161" s="58" t="s">
        <v>198</v>
      </c>
      <c r="C161" s="31">
        <v>228.05</v>
      </c>
      <c r="D161" s="38">
        <v>228.71666666666667</v>
      </c>
      <c r="E161" s="38">
        <v>226.68333333333334</v>
      </c>
      <c r="F161" s="38">
        <v>225.31666666666666</v>
      </c>
      <c r="G161" s="38">
        <v>223.28333333333333</v>
      </c>
      <c r="H161" s="38">
        <v>230.08333333333334</v>
      </c>
      <c r="I161" s="38">
        <v>232.1166666666667</v>
      </c>
      <c r="J161" s="38">
        <v>233.48333333333335</v>
      </c>
      <c r="K161" s="31">
        <v>230.75</v>
      </c>
      <c r="L161" s="31">
        <v>227.35</v>
      </c>
      <c r="M161" s="31">
        <v>6.5189399999999997</v>
      </c>
      <c r="N161" s="1"/>
      <c r="O161" s="1"/>
    </row>
    <row r="162" spans="1:15" ht="12.75" customHeight="1">
      <c r="A162" s="56">
        <v>153</v>
      </c>
      <c r="B162" s="58" t="s">
        <v>199</v>
      </c>
      <c r="C162" s="31">
        <v>223.4</v>
      </c>
      <c r="D162" s="38">
        <v>224.26666666666665</v>
      </c>
      <c r="E162" s="38">
        <v>221.6333333333333</v>
      </c>
      <c r="F162" s="38">
        <v>219.86666666666665</v>
      </c>
      <c r="G162" s="38">
        <v>217.23333333333329</v>
      </c>
      <c r="H162" s="38">
        <v>226.0333333333333</v>
      </c>
      <c r="I162" s="38">
        <v>228.66666666666663</v>
      </c>
      <c r="J162" s="38">
        <v>230.43333333333331</v>
      </c>
      <c r="K162" s="31">
        <v>226.9</v>
      </c>
      <c r="L162" s="31">
        <v>222.5</v>
      </c>
      <c r="M162" s="31">
        <v>63.508769999999998</v>
      </c>
      <c r="N162" s="1"/>
      <c r="O162" s="1"/>
    </row>
    <row r="163" spans="1:15" ht="12.75" customHeight="1">
      <c r="A163" s="56">
        <v>154</v>
      </c>
      <c r="B163" s="58" t="s">
        <v>296</v>
      </c>
      <c r="C163" s="31">
        <v>15674.45</v>
      </c>
      <c r="D163" s="38">
        <v>15578.183333333334</v>
      </c>
      <c r="E163" s="38">
        <v>15380.016666666668</v>
      </c>
      <c r="F163" s="38">
        <v>15085.583333333334</v>
      </c>
      <c r="G163" s="38">
        <v>14887.416666666668</v>
      </c>
      <c r="H163" s="38">
        <v>15872.616666666669</v>
      </c>
      <c r="I163" s="38">
        <v>16070.783333333333</v>
      </c>
      <c r="J163" s="38">
        <v>16365.216666666669</v>
      </c>
      <c r="K163" s="31">
        <v>15776.35</v>
      </c>
      <c r="L163" s="31">
        <v>15283.75</v>
      </c>
      <c r="M163" s="31">
        <v>0.11906</v>
      </c>
      <c r="N163" s="1"/>
      <c r="O163" s="1"/>
    </row>
    <row r="164" spans="1:15" ht="12.75" customHeight="1">
      <c r="A164" s="56">
        <v>155</v>
      </c>
      <c r="B164" s="58" t="s">
        <v>200</v>
      </c>
      <c r="C164" s="31">
        <v>2639.6</v>
      </c>
      <c r="D164" s="38">
        <v>2629.5333333333333</v>
      </c>
      <c r="E164" s="38">
        <v>2610.0666666666666</v>
      </c>
      <c r="F164" s="38">
        <v>2580.5333333333333</v>
      </c>
      <c r="G164" s="38">
        <v>2561.0666666666666</v>
      </c>
      <c r="H164" s="38">
        <v>2659.0666666666666</v>
      </c>
      <c r="I164" s="38">
        <v>2678.5333333333328</v>
      </c>
      <c r="J164" s="38">
        <v>2708.0666666666666</v>
      </c>
      <c r="K164" s="31">
        <v>2649</v>
      </c>
      <c r="L164" s="31">
        <v>2600</v>
      </c>
      <c r="M164" s="31">
        <v>2.3176199999999998</v>
      </c>
      <c r="N164" s="1"/>
      <c r="O164" s="1"/>
    </row>
    <row r="165" spans="1:15" ht="12.75" customHeight="1">
      <c r="A165" s="56">
        <v>156</v>
      </c>
      <c r="B165" s="58" t="s">
        <v>201</v>
      </c>
      <c r="C165" s="31">
        <v>3686.7</v>
      </c>
      <c r="D165" s="38">
        <v>3669.6</v>
      </c>
      <c r="E165" s="38">
        <v>3639.2999999999997</v>
      </c>
      <c r="F165" s="38">
        <v>3591.8999999999996</v>
      </c>
      <c r="G165" s="38">
        <v>3561.5999999999995</v>
      </c>
      <c r="H165" s="38">
        <v>3717</v>
      </c>
      <c r="I165" s="38">
        <v>3747.3</v>
      </c>
      <c r="J165" s="38">
        <v>3794.7000000000003</v>
      </c>
      <c r="K165" s="31">
        <v>3699.9</v>
      </c>
      <c r="L165" s="31">
        <v>3622.2</v>
      </c>
      <c r="M165" s="31">
        <v>2.7672500000000002</v>
      </c>
      <c r="N165" s="1"/>
      <c r="O165" s="1"/>
    </row>
    <row r="166" spans="1:15" ht="12.75" customHeight="1">
      <c r="A166" s="56">
        <v>157</v>
      </c>
      <c r="B166" s="58" t="s">
        <v>202</v>
      </c>
      <c r="C166" s="31">
        <v>62.35</v>
      </c>
      <c r="D166" s="38">
        <v>61.800000000000004</v>
      </c>
      <c r="E166" s="38">
        <v>60.95000000000001</v>
      </c>
      <c r="F166" s="38">
        <v>59.550000000000004</v>
      </c>
      <c r="G166" s="38">
        <v>58.70000000000001</v>
      </c>
      <c r="H166" s="38">
        <v>63.20000000000001</v>
      </c>
      <c r="I166" s="38">
        <v>64.050000000000011</v>
      </c>
      <c r="J166" s="38">
        <v>65.450000000000017</v>
      </c>
      <c r="K166" s="31">
        <v>62.65</v>
      </c>
      <c r="L166" s="31">
        <v>60.4</v>
      </c>
      <c r="M166" s="31">
        <v>608.68223</v>
      </c>
      <c r="N166" s="1"/>
      <c r="O166" s="1"/>
    </row>
    <row r="167" spans="1:15" ht="12.75" customHeight="1">
      <c r="A167" s="56">
        <v>158</v>
      </c>
      <c r="B167" s="58" t="s">
        <v>292</v>
      </c>
      <c r="C167" s="31">
        <v>741.35</v>
      </c>
      <c r="D167" s="38">
        <v>740.41666666666663</v>
      </c>
      <c r="E167" s="38">
        <v>730.93333333333328</v>
      </c>
      <c r="F167" s="38">
        <v>720.51666666666665</v>
      </c>
      <c r="G167" s="38">
        <v>711.0333333333333</v>
      </c>
      <c r="H167" s="38">
        <v>750.83333333333326</v>
      </c>
      <c r="I167" s="38">
        <v>760.31666666666661</v>
      </c>
      <c r="J167" s="38">
        <v>770.73333333333323</v>
      </c>
      <c r="K167" s="31">
        <v>749.9</v>
      </c>
      <c r="L167" s="31">
        <v>730</v>
      </c>
      <c r="M167" s="31">
        <v>8.8517499999999991</v>
      </c>
      <c r="N167" s="1"/>
      <c r="O167" s="1"/>
    </row>
    <row r="168" spans="1:15" ht="12.75" customHeight="1">
      <c r="A168" s="56">
        <v>159</v>
      </c>
      <c r="B168" s="58" t="s">
        <v>203</v>
      </c>
      <c r="C168" s="31">
        <v>3914.65</v>
      </c>
      <c r="D168" s="38">
        <v>3916.8833333333337</v>
      </c>
      <c r="E168" s="38">
        <v>3884.8166666666675</v>
      </c>
      <c r="F168" s="38">
        <v>3854.983333333334</v>
      </c>
      <c r="G168" s="38">
        <v>3822.9166666666679</v>
      </c>
      <c r="H168" s="38">
        <v>3946.7166666666672</v>
      </c>
      <c r="I168" s="38">
        <v>3978.7833333333338</v>
      </c>
      <c r="J168" s="38">
        <v>4008.6166666666668</v>
      </c>
      <c r="K168" s="31">
        <v>3948.95</v>
      </c>
      <c r="L168" s="31">
        <v>3887.05</v>
      </c>
      <c r="M168" s="31">
        <v>4.7302200000000001</v>
      </c>
      <c r="N168" s="1"/>
      <c r="O168" s="1"/>
    </row>
    <row r="169" spans="1:15" ht="12.75" customHeight="1">
      <c r="A169" s="56">
        <v>160</v>
      </c>
      <c r="B169" s="58" t="s">
        <v>294</v>
      </c>
      <c r="C169" s="31">
        <v>366.85</v>
      </c>
      <c r="D169" s="38">
        <v>369.36666666666662</v>
      </c>
      <c r="E169" s="38">
        <v>363.23333333333323</v>
      </c>
      <c r="F169" s="38">
        <v>359.61666666666662</v>
      </c>
      <c r="G169" s="38">
        <v>353.48333333333323</v>
      </c>
      <c r="H169" s="38">
        <v>372.98333333333323</v>
      </c>
      <c r="I169" s="38">
        <v>379.11666666666656</v>
      </c>
      <c r="J169" s="38">
        <v>382.73333333333323</v>
      </c>
      <c r="K169" s="31">
        <v>375.5</v>
      </c>
      <c r="L169" s="31">
        <v>365.75</v>
      </c>
      <c r="M169" s="31">
        <v>13.777060000000001</v>
      </c>
      <c r="N169" s="1"/>
      <c r="O169" s="1"/>
    </row>
    <row r="170" spans="1:15" ht="12.75" customHeight="1">
      <c r="A170" s="56">
        <v>161</v>
      </c>
      <c r="B170" s="58" t="s">
        <v>204</v>
      </c>
      <c r="C170" s="31">
        <v>241</v>
      </c>
      <c r="D170" s="38">
        <v>241.71666666666667</v>
      </c>
      <c r="E170" s="38">
        <v>238.48333333333335</v>
      </c>
      <c r="F170" s="38">
        <v>235.96666666666667</v>
      </c>
      <c r="G170" s="38">
        <v>232.73333333333335</v>
      </c>
      <c r="H170" s="38">
        <v>244.23333333333335</v>
      </c>
      <c r="I170" s="38">
        <v>247.46666666666664</v>
      </c>
      <c r="J170" s="38">
        <v>249.98333333333335</v>
      </c>
      <c r="K170" s="31">
        <v>244.95</v>
      </c>
      <c r="L170" s="31">
        <v>239.2</v>
      </c>
      <c r="M170" s="31">
        <v>86.056209999999993</v>
      </c>
      <c r="N170" s="1"/>
      <c r="O170" s="1"/>
    </row>
    <row r="171" spans="1:15" ht="12.75" customHeight="1">
      <c r="A171" s="56">
        <v>162</v>
      </c>
      <c r="B171" s="58" t="s">
        <v>295</v>
      </c>
      <c r="C171" s="31">
        <v>561.95000000000005</v>
      </c>
      <c r="D171" s="38">
        <v>562.2166666666667</v>
      </c>
      <c r="E171" s="38">
        <v>555.73333333333335</v>
      </c>
      <c r="F171" s="38">
        <v>549.51666666666665</v>
      </c>
      <c r="G171" s="38">
        <v>543.0333333333333</v>
      </c>
      <c r="H171" s="38">
        <v>568.43333333333339</v>
      </c>
      <c r="I171" s="38">
        <v>574.91666666666674</v>
      </c>
      <c r="J171" s="38">
        <v>581.13333333333344</v>
      </c>
      <c r="K171" s="31">
        <v>568.70000000000005</v>
      </c>
      <c r="L171" s="31">
        <v>556</v>
      </c>
      <c r="M171" s="31">
        <v>9.4217999999999993</v>
      </c>
      <c r="N171" s="1"/>
      <c r="O171" s="1"/>
    </row>
    <row r="172" spans="1:15" ht="12.75" customHeight="1">
      <c r="A172" s="56">
        <v>163</v>
      </c>
      <c r="B172" s="58" t="s">
        <v>208</v>
      </c>
      <c r="C172" s="31">
        <v>921.05</v>
      </c>
      <c r="D172" s="38">
        <v>922.38333333333333</v>
      </c>
      <c r="E172" s="38">
        <v>911.66666666666663</v>
      </c>
      <c r="F172" s="38">
        <v>902.2833333333333</v>
      </c>
      <c r="G172" s="38">
        <v>891.56666666666661</v>
      </c>
      <c r="H172" s="38">
        <v>931.76666666666665</v>
      </c>
      <c r="I172" s="38">
        <v>942.48333333333335</v>
      </c>
      <c r="J172" s="38">
        <v>951.86666666666667</v>
      </c>
      <c r="K172" s="31">
        <v>933.1</v>
      </c>
      <c r="L172" s="31">
        <v>913</v>
      </c>
      <c r="M172" s="31">
        <v>4.6386000000000003</v>
      </c>
      <c r="N172" s="1"/>
      <c r="O172" s="1"/>
    </row>
    <row r="173" spans="1:15" ht="12.75" customHeight="1">
      <c r="A173" s="56">
        <v>164</v>
      </c>
      <c r="B173" s="58" t="s">
        <v>210</v>
      </c>
      <c r="C173" s="31">
        <v>161.19999999999999</v>
      </c>
      <c r="D173" s="38">
        <v>160.98333333333335</v>
      </c>
      <c r="E173" s="38">
        <v>160.06666666666669</v>
      </c>
      <c r="F173" s="38">
        <v>158.93333333333334</v>
      </c>
      <c r="G173" s="38">
        <v>158.01666666666668</v>
      </c>
      <c r="H173" s="38">
        <v>162.1166666666667</v>
      </c>
      <c r="I173" s="38">
        <v>163.03333333333333</v>
      </c>
      <c r="J173" s="38">
        <v>164.16666666666671</v>
      </c>
      <c r="K173" s="31">
        <v>161.9</v>
      </c>
      <c r="L173" s="31">
        <v>159.85</v>
      </c>
      <c r="M173" s="31">
        <v>51.529240000000001</v>
      </c>
      <c r="N173" s="1"/>
      <c r="O173" s="1"/>
    </row>
    <row r="174" spans="1:15" ht="12.75" customHeight="1">
      <c r="A174" s="56">
        <v>165</v>
      </c>
      <c r="B174" s="58" t="s">
        <v>211</v>
      </c>
      <c r="C174" s="31">
        <v>2796.7</v>
      </c>
      <c r="D174" s="38">
        <v>2779.9166666666665</v>
      </c>
      <c r="E174" s="38">
        <v>2744.7833333333328</v>
      </c>
      <c r="F174" s="38">
        <v>2692.8666666666663</v>
      </c>
      <c r="G174" s="38">
        <v>2657.7333333333327</v>
      </c>
      <c r="H174" s="38">
        <v>2831.833333333333</v>
      </c>
      <c r="I174" s="38">
        <v>2866.9666666666672</v>
      </c>
      <c r="J174" s="38">
        <v>2918.8833333333332</v>
      </c>
      <c r="K174" s="31">
        <v>2815.05</v>
      </c>
      <c r="L174" s="31">
        <v>2728</v>
      </c>
      <c r="M174" s="31">
        <v>102.54545</v>
      </c>
      <c r="N174" s="1"/>
      <c r="O174" s="1"/>
    </row>
    <row r="175" spans="1:15" ht="12.75" customHeight="1">
      <c r="A175" s="56">
        <v>166</v>
      </c>
      <c r="B175" s="58" t="s">
        <v>212</v>
      </c>
      <c r="C175" s="31">
        <v>91.6</v>
      </c>
      <c r="D175" s="38">
        <v>91.733333333333348</v>
      </c>
      <c r="E175" s="38">
        <v>91.016666666666694</v>
      </c>
      <c r="F175" s="38">
        <v>90.433333333333351</v>
      </c>
      <c r="G175" s="38">
        <v>89.716666666666697</v>
      </c>
      <c r="H175" s="38">
        <v>92.316666666666691</v>
      </c>
      <c r="I175" s="38">
        <v>93.033333333333331</v>
      </c>
      <c r="J175" s="38">
        <v>93.616666666666688</v>
      </c>
      <c r="K175" s="31">
        <v>92.45</v>
      </c>
      <c r="L175" s="31">
        <v>91.15</v>
      </c>
      <c r="M175" s="31">
        <v>162.44703000000001</v>
      </c>
      <c r="N175" s="1"/>
      <c r="O175" s="1"/>
    </row>
    <row r="176" spans="1:15" ht="12.75" customHeight="1">
      <c r="A176" s="56">
        <v>167</v>
      </c>
      <c r="B176" t="s">
        <v>213</v>
      </c>
      <c r="C176" s="31">
        <v>847.25</v>
      </c>
      <c r="D176" s="38">
        <v>844.61666666666667</v>
      </c>
      <c r="E176" s="38">
        <v>839.63333333333333</v>
      </c>
      <c r="F176" s="38">
        <v>832.01666666666665</v>
      </c>
      <c r="G176" s="38">
        <v>827.0333333333333</v>
      </c>
      <c r="H176" s="38">
        <v>852.23333333333335</v>
      </c>
      <c r="I176" s="38">
        <v>857.2166666666667</v>
      </c>
      <c r="J176" s="38">
        <v>864.83333333333337</v>
      </c>
      <c r="K176" s="31">
        <v>849.6</v>
      </c>
      <c r="L176" s="31">
        <v>837</v>
      </c>
      <c r="M176" s="31">
        <v>12.43191</v>
      </c>
      <c r="N176" s="1"/>
      <c r="O176" s="1"/>
    </row>
    <row r="177" spans="1:15" ht="12.75" customHeight="1">
      <c r="A177" s="56">
        <v>168</v>
      </c>
      <c r="B177" s="58" t="s">
        <v>214</v>
      </c>
      <c r="C177" s="31">
        <v>1314.5</v>
      </c>
      <c r="D177" s="38">
        <v>1313.2666666666667</v>
      </c>
      <c r="E177" s="38">
        <v>1297.9833333333333</v>
      </c>
      <c r="F177" s="38">
        <v>1281.4666666666667</v>
      </c>
      <c r="G177" s="38">
        <v>1266.1833333333334</v>
      </c>
      <c r="H177" s="38">
        <v>1329.7833333333333</v>
      </c>
      <c r="I177" s="38">
        <v>1345.0666666666666</v>
      </c>
      <c r="J177" s="38">
        <v>1361.5833333333333</v>
      </c>
      <c r="K177" s="31">
        <v>1328.55</v>
      </c>
      <c r="L177" s="31">
        <v>1296.75</v>
      </c>
      <c r="M177" s="31">
        <v>10.55414</v>
      </c>
      <c r="N177" s="1"/>
      <c r="O177" s="1"/>
    </row>
    <row r="178" spans="1:15" ht="12.75" customHeight="1">
      <c r="A178" s="56">
        <v>169</v>
      </c>
      <c r="B178" s="58" t="s">
        <v>215</v>
      </c>
      <c r="C178" s="31">
        <v>601.1</v>
      </c>
      <c r="D178" s="38">
        <v>596.05000000000007</v>
      </c>
      <c r="E178" s="38">
        <v>589.25000000000011</v>
      </c>
      <c r="F178" s="38">
        <v>577.40000000000009</v>
      </c>
      <c r="G178" s="38">
        <v>570.60000000000014</v>
      </c>
      <c r="H178" s="38">
        <v>607.90000000000009</v>
      </c>
      <c r="I178" s="38">
        <v>614.70000000000005</v>
      </c>
      <c r="J178" s="38">
        <v>626.55000000000007</v>
      </c>
      <c r="K178" s="31">
        <v>602.85</v>
      </c>
      <c r="L178" s="31">
        <v>584.20000000000005</v>
      </c>
      <c r="M178" s="31">
        <v>193.78986</v>
      </c>
      <c r="N178" s="1"/>
      <c r="O178" s="1"/>
    </row>
    <row r="179" spans="1:15" ht="12.75" customHeight="1">
      <c r="A179" s="56">
        <v>170</v>
      </c>
      <c r="B179" s="58" t="s">
        <v>216</v>
      </c>
      <c r="C179" s="31">
        <v>24117.95</v>
      </c>
      <c r="D179" s="38">
        <v>24238.433333333334</v>
      </c>
      <c r="E179" s="38">
        <v>23949.51666666667</v>
      </c>
      <c r="F179" s="38">
        <v>23781.083333333336</v>
      </c>
      <c r="G179" s="38">
        <v>23492.166666666672</v>
      </c>
      <c r="H179" s="38">
        <v>24406.866666666669</v>
      </c>
      <c r="I179" s="38">
        <v>24695.783333333333</v>
      </c>
      <c r="J179" s="38">
        <v>24864.216666666667</v>
      </c>
      <c r="K179" s="31">
        <v>24527.35</v>
      </c>
      <c r="L179" s="31">
        <v>24070</v>
      </c>
      <c r="M179" s="31">
        <v>0.36264000000000002</v>
      </c>
      <c r="N179" s="1"/>
      <c r="O179" s="1"/>
    </row>
    <row r="180" spans="1:15" ht="12.75" customHeight="1">
      <c r="A180" s="56">
        <v>171</v>
      </c>
      <c r="B180" s="58" t="s">
        <v>219</v>
      </c>
      <c r="C180" s="31">
        <v>1769.5</v>
      </c>
      <c r="D180" s="38">
        <v>1772.25</v>
      </c>
      <c r="E180" s="38">
        <v>1752.45</v>
      </c>
      <c r="F180" s="38">
        <v>1735.4</v>
      </c>
      <c r="G180" s="38">
        <v>1715.6000000000001</v>
      </c>
      <c r="H180" s="38">
        <v>1789.3</v>
      </c>
      <c r="I180" s="38">
        <v>1809.1000000000001</v>
      </c>
      <c r="J180" s="38">
        <v>1826.1499999999999</v>
      </c>
      <c r="K180" s="31">
        <v>1792.05</v>
      </c>
      <c r="L180" s="31">
        <v>1755.2</v>
      </c>
      <c r="M180" s="31">
        <v>8.4477499999999992</v>
      </c>
      <c r="N180" s="1"/>
      <c r="O180" s="1"/>
    </row>
    <row r="181" spans="1:15" ht="12.75" customHeight="1">
      <c r="A181" s="56">
        <v>172</v>
      </c>
      <c r="B181" s="58" t="s">
        <v>217</v>
      </c>
      <c r="C181" s="31">
        <v>3702.1</v>
      </c>
      <c r="D181" s="38">
        <v>3707.8000000000006</v>
      </c>
      <c r="E181" s="38">
        <v>3681.3500000000013</v>
      </c>
      <c r="F181" s="38">
        <v>3660.6000000000008</v>
      </c>
      <c r="G181" s="38">
        <v>3634.1500000000015</v>
      </c>
      <c r="H181" s="38">
        <v>3728.5500000000011</v>
      </c>
      <c r="I181" s="38">
        <v>3755.0000000000009</v>
      </c>
      <c r="J181" s="38">
        <v>3775.7500000000009</v>
      </c>
      <c r="K181" s="31">
        <v>3734.25</v>
      </c>
      <c r="L181" s="31">
        <v>3687.05</v>
      </c>
      <c r="M181" s="31">
        <v>3.2862300000000002</v>
      </c>
      <c r="N181" s="1"/>
      <c r="O181" s="1"/>
    </row>
    <row r="182" spans="1:15" ht="12.75" customHeight="1">
      <c r="A182" s="56">
        <v>173</v>
      </c>
      <c r="B182" s="58" t="s">
        <v>297</v>
      </c>
      <c r="C182" s="31">
        <v>544.4</v>
      </c>
      <c r="D182" s="38">
        <v>545.0333333333333</v>
      </c>
      <c r="E182" s="38">
        <v>538.61666666666656</v>
      </c>
      <c r="F182" s="38">
        <v>532.83333333333326</v>
      </c>
      <c r="G182" s="38">
        <v>526.41666666666652</v>
      </c>
      <c r="H182" s="38">
        <v>550.81666666666661</v>
      </c>
      <c r="I182" s="38">
        <v>557.23333333333335</v>
      </c>
      <c r="J182" s="38">
        <v>563.01666666666665</v>
      </c>
      <c r="K182" s="31">
        <v>551.45000000000005</v>
      </c>
      <c r="L182" s="31">
        <v>539.25</v>
      </c>
      <c r="M182" s="31">
        <v>11.82995</v>
      </c>
      <c r="N182" s="1"/>
      <c r="O182" s="1"/>
    </row>
    <row r="183" spans="1:15" ht="12.75" customHeight="1">
      <c r="A183" s="56">
        <v>174</v>
      </c>
      <c r="B183" s="58" t="s">
        <v>218</v>
      </c>
      <c r="C183" s="31">
        <v>2239.15</v>
      </c>
      <c r="D183" s="38">
        <v>2225.4499999999998</v>
      </c>
      <c r="E183" s="38">
        <v>2205.8999999999996</v>
      </c>
      <c r="F183" s="38">
        <v>2172.6499999999996</v>
      </c>
      <c r="G183" s="38">
        <v>2153.0999999999995</v>
      </c>
      <c r="H183" s="38">
        <v>2258.6999999999998</v>
      </c>
      <c r="I183" s="38">
        <v>2278.25</v>
      </c>
      <c r="J183" s="38">
        <v>2311.5</v>
      </c>
      <c r="K183" s="31">
        <v>2245</v>
      </c>
      <c r="L183" s="31">
        <v>2192.1999999999998</v>
      </c>
      <c r="M183" s="31">
        <v>9.0820600000000002</v>
      </c>
      <c r="N183" s="1"/>
      <c r="O183" s="1"/>
    </row>
    <row r="184" spans="1:15" ht="12.75" customHeight="1">
      <c r="A184" s="56">
        <v>175</v>
      </c>
      <c r="B184" s="58" t="s">
        <v>220</v>
      </c>
      <c r="C184" s="31">
        <v>1077.5999999999999</v>
      </c>
      <c r="D184" s="38">
        <v>1076.3833333333332</v>
      </c>
      <c r="E184" s="38">
        <v>1071.7166666666665</v>
      </c>
      <c r="F184" s="38">
        <v>1065.8333333333333</v>
      </c>
      <c r="G184" s="38">
        <v>1061.1666666666665</v>
      </c>
      <c r="H184" s="38">
        <v>1082.2666666666664</v>
      </c>
      <c r="I184" s="38">
        <v>1086.9333333333334</v>
      </c>
      <c r="J184" s="38">
        <v>1092.8166666666664</v>
      </c>
      <c r="K184" s="31">
        <v>1081.05</v>
      </c>
      <c r="L184" s="31">
        <v>1070.5</v>
      </c>
      <c r="M184" s="31">
        <v>12.54025</v>
      </c>
      <c r="N184" s="1"/>
      <c r="O184" s="1"/>
    </row>
    <row r="185" spans="1:15" ht="12.75" customHeight="1">
      <c r="A185" s="56">
        <v>176</v>
      </c>
      <c r="B185" s="58" t="s">
        <v>221</v>
      </c>
      <c r="C185" s="31">
        <v>502.1</v>
      </c>
      <c r="D185" s="38">
        <v>500.13333333333338</v>
      </c>
      <c r="E185" s="38">
        <v>494.96666666666675</v>
      </c>
      <c r="F185" s="38">
        <v>487.83333333333337</v>
      </c>
      <c r="G185" s="38">
        <v>482.66666666666674</v>
      </c>
      <c r="H185" s="38">
        <v>507.26666666666677</v>
      </c>
      <c r="I185" s="38">
        <v>512.43333333333339</v>
      </c>
      <c r="J185" s="38">
        <v>519.56666666666683</v>
      </c>
      <c r="K185" s="31">
        <v>505.3</v>
      </c>
      <c r="L185" s="31">
        <v>493</v>
      </c>
      <c r="M185" s="31">
        <v>11.662800000000001</v>
      </c>
      <c r="N185" s="1"/>
      <c r="O185" s="1"/>
    </row>
    <row r="186" spans="1:15" ht="12.75" customHeight="1">
      <c r="A186" s="56">
        <v>177</v>
      </c>
      <c r="B186" s="58" t="s">
        <v>222</v>
      </c>
      <c r="C186" s="31">
        <v>783.6</v>
      </c>
      <c r="D186" s="38">
        <v>783.40000000000009</v>
      </c>
      <c r="E186" s="38">
        <v>777.85000000000014</v>
      </c>
      <c r="F186" s="38">
        <v>772.1</v>
      </c>
      <c r="G186" s="38">
        <v>766.55000000000007</v>
      </c>
      <c r="H186" s="38">
        <v>789.1500000000002</v>
      </c>
      <c r="I186" s="38">
        <v>794.70000000000016</v>
      </c>
      <c r="J186" s="38">
        <v>800.45000000000027</v>
      </c>
      <c r="K186" s="31">
        <v>788.95</v>
      </c>
      <c r="L186" s="31">
        <v>777.65</v>
      </c>
      <c r="M186" s="31">
        <v>4.9116900000000001</v>
      </c>
      <c r="N186" s="1"/>
      <c r="O186" s="1"/>
    </row>
    <row r="187" spans="1:15" ht="12.75" customHeight="1">
      <c r="A187" s="56">
        <v>178</v>
      </c>
      <c r="B187" s="58" t="s">
        <v>223</v>
      </c>
      <c r="C187" s="31">
        <v>993.65</v>
      </c>
      <c r="D187" s="38">
        <v>991.15</v>
      </c>
      <c r="E187" s="38">
        <v>986.5</v>
      </c>
      <c r="F187" s="38">
        <v>979.35</v>
      </c>
      <c r="G187" s="38">
        <v>974.7</v>
      </c>
      <c r="H187" s="38">
        <v>998.3</v>
      </c>
      <c r="I187" s="38">
        <v>1002.9499999999998</v>
      </c>
      <c r="J187" s="38">
        <v>1010.0999999999999</v>
      </c>
      <c r="K187" s="31">
        <v>995.8</v>
      </c>
      <c r="L187" s="31">
        <v>984</v>
      </c>
      <c r="M187" s="31">
        <v>7.9578100000000003</v>
      </c>
      <c r="N187" s="1"/>
      <c r="O187" s="1"/>
    </row>
    <row r="188" spans="1:15" ht="12.75" customHeight="1">
      <c r="A188" s="56">
        <v>179</v>
      </c>
      <c r="B188" s="58" t="s">
        <v>224</v>
      </c>
      <c r="C188" s="31">
        <v>1602.55</v>
      </c>
      <c r="D188" s="38">
        <v>1609.6500000000003</v>
      </c>
      <c r="E188" s="38">
        <v>1589.3000000000006</v>
      </c>
      <c r="F188" s="38">
        <v>1576.0500000000004</v>
      </c>
      <c r="G188" s="38">
        <v>1555.7000000000007</v>
      </c>
      <c r="H188" s="38">
        <v>1622.9000000000005</v>
      </c>
      <c r="I188" s="38">
        <v>1643.2500000000005</v>
      </c>
      <c r="J188" s="38">
        <v>1656.5000000000005</v>
      </c>
      <c r="K188" s="31">
        <v>1630</v>
      </c>
      <c r="L188" s="31">
        <v>1596.4</v>
      </c>
      <c r="M188" s="31">
        <v>6.3629300000000004</v>
      </c>
      <c r="N188" s="1"/>
      <c r="O188" s="1"/>
    </row>
    <row r="189" spans="1:15" ht="12.75" customHeight="1">
      <c r="A189" s="56">
        <v>180</v>
      </c>
      <c r="B189" s="58" t="s">
        <v>225</v>
      </c>
      <c r="C189" s="31">
        <v>852.6</v>
      </c>
      <c r="D189" s="38">
        <v>854.2166666666667</v>
      </c>
      <c r="E189" s="38">
        <v>847.73333333333335</v>
      </c>
      <c r="F189" s="38">
        <v>842.86666666666667</v>
      </c>
      <c r="G189" s="38">
        <v>836.38333333333333</v>
      </c>
      <c r="H189" s="38">
        <v>859.08333333333337</v>
      </c>
      <c r="I189" s="38">
        <v>865.56666666666672</v>
      </c>
      <c r="J189" s="38">
        <v>870.43333333333339</v>
      </c>
      <c r="K189" s="31">
        <v>860.7</v>
      </c>
      <c r="L189" s="31">
        <v>849.35</v>
      </c>
      <c r="M189" s="31">
        <v>12.0082</v>
      </c>
      <c r="N189" s="1"/>
      <c r="O189" s="1"/>
    </row>
    <row r="190" spans="1:15" ht="12.75" customHeight="1">
      <c r="A190" s="56">
        <v>181</v>
      </c>
      <c r="B190" s="58" t="s">
        <v>298</v>
      </c>
      <c r="C190" s="31">
        <v>7719.5</v>
      </c>
      <c r="D190" s="38">
        <v>7752</v>
      </c>
      <c r="E190" s="38">
        <v>7657.5</v>
      </c>
      <c r="F190" s="38">
        <v>7595.5</v>
      </c>
      <c r="G190" s="38">
        <v>7501</v>
      </c>
      <c r="H190" s="38">
        <v>7814</v>
      </c>
      <c r="I190" s="38">
        <v>7908.5</v>
      </c>
      <c r="J190" s="38">
        <v>7970.5</v>
      </c>
      <c r="K190" s="31">
        <v>7846.5</v>
      </c>
      <c r="L190" s="31">
        <v>7690</v>
      </c>
      <c r="M190" s="31">
        <v>1.9841599999999999</v>
      </c>
      <c r="N190" s="1"/>
      <c r="O190" s="1"/>
    </row>
    <row r="191" spans="1:15" ht="12.75" customHeight="1">
      <c r="A191" s="56">
        <v>182</v>
      </c>
      <c r="B191" s="58" t="s">
        <v>226</v>
      </c>
      <c r="C191" s="31">
        <v>618.5</v>
      </c>
      <c r="D191" s="38">
        <v>620.88333333333333</v>
      </c>
      <c r="E191" s="38">
        <v>614.76666666666665</v>
      </c>
      <c r="F191" s="38">
        <v>611.0333333333333</v>
      </c>
      <c r="G191" s="38">
        <v>604.91666666666663</v>
      </c>
      <c r="H191" s="38">
        <v>624.61666666666667</v>
      </c>
      <c r="I191" s="38">
        <v>630.73333333333323</v>
      </c>
      <c r="J191" s="38">
        <v>634.4666666666667</v>
      </c>
      <c r="K191" s="31">
        <v>627</v>
      </c>
      <c r="L191" s="31">
        <v>617.15</v>
      </c>
      <c r="M191" s="31">
        <v>75.806449999999998</v>
      </c>
      <c r="N191" s="1"/>
      <c r="O191" s="1"/>
    </row>
    <row r="192" spans="1:15" ht="12.75" customHeight="1">
      <c r="A192" s="56">
        <v>183</v>
      </c>
      <c r="B192" s="58" t="s">
        <v>227</v>
      </c>
      <c r="C192" s="31">
        <v>223.5</v>
      </c>
      <c r="D192" s="38">
        <v>223.15</v>
      </c>
      <c r="E192" s="38">
        <v>221.60000000000002</v>
      </c>
      <c r="F192" s="38">
        <v>219.70000000000002</v>
      </c>
      <c r="G192" s="38">
        <v>218.15000000000003</v>
      </c>
      <c r="H192" s="38">
        <v>225.05</v>
      </c>
      <c r="I192" s="38">
        <v>226.60000000000002</v>
      </c>
      <c r="J192" s="38">
        <v>228.5</v>
      </c>
      <c r="K192" s="31">
        <v>224.7</v>
      </c>
      <c r="L192" s="31">
        <v>221.25</v>
      </c>
      <c r="M192" s="31">
        <v>70.711560000000006</v>
      </c>
      <c r="N192" s="1"/>
      <c r="O192" s="1"/>
    </row>
    <row r="193" spans="1:15" ht="12.75" customHeight="1">
      <c r="A193" s="56">
        <v>184</v>
      </c>
      <c r="B193" s="58" t="s">
        <v>228</v>
      </c>
      <c r="C193" s="31">
        <v>117.75</v>
      </c>
      <c r="D193" s="38">
        <v>118.06666666666666</v>
      </c>
      <c r="E193" s="38">
        <v>116.78333333333333</v>
      </c>
      <c r="F193" s="38">
        <v>115.81666666666666</v>
      </c>
      <c r="G193" s="38">
        <v>114.53333333333333</v>
      </c>
      <c r="H193" s="38">
        <v>119.03333333333333</v>
      </c>
      <c r="I193" s="38">
        <v>120.31666666666666</v>
      </c>
      <c r="J193" s="38">
        <v>121.28333333333333</v>
      </c>
      <c r="K193" s="31">
        <v>119.35</v>
      </c>
      <c r="L193" s="31">
        <v>117.1</v>
      </c>
      <c r="M193" s="31">
        <v>491.15368999999998</v>
      </c>
      <c r="N193" s="1"/>
      <c r="O193" s="1"/>
    </row>
    <row r="194" spans="1:15" ht="12.75" customHeight="1">
      <c r="A194" s="56">
        <v>185</v>
      </c>
      <c r="B194" s="58" t="s">
        <v>229</v>
      </c>
      <c r="C194" s="31">
        <v>3491.7</v>
      </c>
      <c r="D194" s="38">
        <v>3506.2166666666672</v>
      </c>
      <c r="E194" s="38">
        <v>3462.5333333333342</v>
      </c>
      <c r="F194" s="38">
        <v>3433.3666666666672</v>
      </c>
      <c r="G194" s="38">
        <v>3389.6833333333343</v>
      </c>
      <c r="H194" s="38">
        <v>3535.3833333333341</v>
      </c>
      <c r="I194" s="38">
        <v>3579.0666666666666</v>
      </c>
      <c r="J194" s="38">
        <v>3608.233333333334</v>
      </c>
      <c r="K194" s="31">
        <v>3549.9</v>
      </c>
      <c r="L194" s="31">
        <v>3477.05</v>
      </c>
      <c r="M194" s="31">
        <v>27.432279999999999</v>
      </c>
      <c r="N194" s="1"/>
      <c r="O194" s="1"/>
    </row>
    <row r="195" spans="1:15" ht="12.75" customHeight="1">
      <c r="A195" s="56">
        <v>186</v>
      </c>
      <c r="B195" s="58" t="s">
        <v>230</v>
      </c>
      <c r="C195" s="31">
        <v>1242.4000000000001</v>
      </c>
      <c r="D195" s="38">
        <v>1244.6000000000001</v>
      </c>
      <c r="E195" s="38">
        <v>1218.4500000000003</v>
      </c>
      <c r="F195" s="38">
        <v>1194.5000000000002</v>
      </c>
      <c r="G195" s="38">
        <v>1168.3500000000004</v>
      </c>
      <c r="H195" s="38">
        <v>1268.5500000000002</v>
      </c>
      <c r="I195" s="38">
        <v>1294.7000000000003</v>
      </c>
      <c r="J195" s="38">
        <v>1318.65</v>
      </c>
      <c r="K195" s="31">
        <v>1270.75</v>
      </c>
      <c r="L195" s="31">
        <v>1220.6500000000001</v>
      </c>
      <c r="M195" s="31">
        <v>48.800730000000001</v>
      </c>
      <c r="N195" s="1"/>
      <c r="O195" s="1"/>
    </row>
    <row r="196" spans="1:15" ht="12.75" customHeight="1">
      <c r="A196" s="56">
        <v>187</v>
      </c>
      <c r="B196" s="58" t="s">
        <v>302</v>
      </c>
      <c r="C196" s="31">
        <v>3265.15</v>
      </c>
      <c r="D196" s="38">
        <v>3275.5499999999997</v>
      </c>
      <c r="E196" s="38">
        <v>3235.0999999999995</v>
      </c>
      <c r="F196" s="38">
        <v>3205.0499999999997</v>
      </c>
      <c r="G196" s="38">
        <v>3164.5999999999995</v>
      </c>
      <c r="H196" s="38">
        <v>3305.5999999999995</v>
      </c>
      <c r="I196" s="38">
        <v>3346.0499999999993</v>
      </c>
      <c r="J196" s="38">
        <v>3376.0999999999995</v>
      </c>
      <c r="K196" s="31">
        <v>3316</v>
      </c>
      <c r="L196" s="31">
        <v>3245.5</v>
      </c>
      <c r="M196" s="31">
        <v>1.05925</v>
      </c>
      <c r="N196" s="1"/>
      <c r="O196" s="1"/>
    </row>
    <row r="197" spans="1:15" ht="12.75" customHeight="1">
      <c r="A197" s="56">
        <v>188</v>
      </c>
      <c r="B197" s="58" t="s">
        <v>231</v>
      </c>
      <c r="C197" s="31">
        <v>3033.45</v>
      </c>
      <c r="D197" s="38">
        <v>3042.1333333333332</v>
      </c>
      <c r="E197" s="38">
        <v>3011.3166666666666</v>
      </c>
      <c r="F197" s="38">
        <v>2989.1833333333334</v>
      </c>
      <c r="G197" s="38">
        <v>2958.3666666666668</v>
      </c>
      <c r="H197" s="38">
        <v>3064.2666666666664</v>
      </c>
      <c r="I197" s="38">
        <v>3095.083333333333</v>
      </c>
      <c r="J197" s="38">
        <v>3117.2166666666662</v>
      </c>
      <c r="K197" s="31">
        <v>3072.95</v>
      </c>
      <c r="L197" s="31">
        <v>3020</v>
      </c>
      <c r="M197" s="31">
        <v>8.6657499999999992</v>
      </c>
      <c r="N197" s="1"/>
      <c r="O197" s="1"/>
    </row>
    <row r="198" spans="1:15" ht="12.75" customHeight="1">
      <c r="A198" s="56">
        <v>189</v>
      </c>
      <c r="B198" s="58" t="s">
        <v>232</v>
      </c>
      <c r="C198" s="31">
        <v>1942.8</v>
      </c>
      <c r="D198" s="38">
        <v>1950.4666666666665</v>
      </c>
      <c r="E198" s="38">
        <v>1932.383333333333</v>
      </c>
      <c r="F198" s="38">
        <v>1921.9666666666665</v>
      </c>
      <c r="G198" s="38">
        <v>1903.883333333333</v>
      </c>
      <c r="H198" s="38">
        <v>1960.883333333333</v>
      </c>
      <c r="I198" s="38">
        <v>1978.9666666666665</v>
      </c>
      <c r="J198" s="38">
        <v>1989.383333333333</v>
      </c>
      <c r="K198" s="31">
        <v>1968.55</v>
      </c>
      <c r="L198" s="31">
        <v>1940.05</v>
      </c>
      <c r="M198" s="31">
        <v>1.1696500000000001</v>
      </c>
      <c r="N198" s="1"/>
      <c r="O198" s="1"/>
    </row>
    <row r="199" spans="1:15" ht="12.75" customHeight="1">
      <c r="A199" s="56">
        <v>190</v>
      </c>
      <c r="B199" s="58" t="s">
        <v>300</v>
      </c>
      <c r="C199" s="31">
        <v>609.9</v>
      </c>
      <c r="D199" s="38">
        <v>611.5</v>
      </c>
      <c r="E199" s="38">
        <v>603.15</v>
      </c>
      <c r="F199" s="38">
        <v>596.4</v>
      </c>
      <c r="G199" s="38">
        <v>588.04999999999995</v>
      </c>
      <c r="H199" s="38">
        <v>618.25</v>
      </c>
      <c r="I199" s="38">
        <v>626.59999999999991</v>
      </c>
      <c r="J199" s="38">
        <v>633.35</v>
      </c>
      <c r="K199" s="31">
        <v>619.85</v>
      </c>
      <c r="L199" s="31">
        <v>604.75</v>
      </c>
      <c r="M199" s="31">
        <v>5.8080400000000001</v>
      </c>
      <c r="N199" s="1"/>
      <c r="O199" s="1"/>
    </row>
    <row r="200" spans="1:15" ht="12.75" customHeight="1">
      <c r="A200" s="56">
        <v>191</v>
      </c>
      <c r="B200" s="58" t="s">
        <v>233</v>
      </c>
      <c r="C200" s="31">
        <v>1694.3</v>
      </c>
      <c r="D200" s="38">
        <v>1697.4166666666667</v>
      </c>
      <c r="E200" s="38">
        <v>1671.8833333333334</v>
      </c>
      <c r="F200" s="38">
        <v>1649.4666666666667</v>
      </c>
      <c r="G200" s="38">
        <v>1623.9333333333334</v>
      </c>
      <c r="H200" s="38">
        <v>1719.8333333333335</v>
      </c>
      <c r="I200" s="38">
        <v>1745.3666666666668</v>
      </c>
      <c r="J200" s="38">
        <v>1767.7833333333335</v>
      </c>
      <c r="K200" s="31">
        <v>1722.95</v>
      </c>
      <c r="L200" s="31">
        <v>1675</v>
      </c>
      <c r="M200" s="31">
        <v>4.7357100000000001</v>
      </c>
      <c r="N200" s="1"/>
      <c r="O200" s="1"/>
    </row>
    <row r="201" spans="1:15" ht="12.75" customHeight="1">
      <c r="A201" s="56">
        <v>192</v>
      </c>
      <c r="B201" s="58" t="s">
        <v>301</v>
      </c>
      <c r="C201" s="31">
        <v>33.25</v>
      </c>
      <c r="D201" s="38">
        <v>33.216666666666669</v>
      </c>
      <c r="E201" s="38">
        <v>32.88333333333334</v>
      </c>
      <c r="F201" s="38">
        <v>32.516666666666673</v>
      </c>
      <c r="G201" s="38">
        <v>32.183333333333344</v>
      </c>
      <c r="H201" s="38">
        <v>33.583333333333336</v>
      </c>
      <c r="I201" s="38">
        <v>33.916666666666664</v>
      </c>
      <c r="J201" s="38">
        <v>34.283333333333331</v>
      </c>
      <c r="K201" s="31">
        <v>33.549999999999997</v>
      </c>
      <c r="L201" s="31">
        <v>32.85</v>
      </c>
      <c r="M201" s="31">
        <v>58.85127</v>
      </c>
      <c r="N201" s="1"/>
      <c r="O201" s="1"/>
    </row>
    <row r="202" spans="1:15" ht="12.75" customHeight="1">
      <c r="A202" s="56">
        <v>193</v>
      </c>
      <c r="B202" s="58" t="s">
        <v>299</v>
      </c>
      <c r="C202" s="31">
        <v>74.8</v>
      </c>
      <c r="D202" s="38">
        <v>75.2</v>
      </c>
      <c r="E202" s="38">
        <v>73.650000000000006</v>
      </c>
      <c r="F202" s="38">
        <v>72.5</v>
      </c>
      <c r="G202" s="38">
        <v>70.95</v>
      </c>
      <c r="H202" s="38">
        <v>76.350000000000009</v>
      </c>
      <c r="I202" s="38">
        <v>77.899999999999991</v>
      </c>
      <c r="J202" s="38">
        <v>79.050000000000011</v>
      </c>
      <c r="K202" s="31">
        <v>76.75</v>
      </c>
      <c r="L202" s="31">
        <v>74.05</v>
      </c>
      <c r="M202" s="31">
        <v>37.99483</v>
      </c>
      <c r="N202" s="1"/>
      <c r="O202" s="1"/>
    </row>
    <row r="203" spans="1:15" ht="12.75" customHeight="1">
      <c r="A203" s="56">
        <v>194</v>
      </c>
      <c r="B203" s="58" t="s">
        <v>234</v>
      </c>
      <c r="C203" s="31">
        <v>1342.95</v>
      </c>
      <c r="D203" s="38">
        <v>1348.4833333333333</v>
      </c>
      <c r="E203" s="38">
        <v>1333.9666666666667</v>
      </c>
      <c r="F203" s="38">
        <v>1324.9833333333333</v>
      </c>
      <c r="G203" s="38">
        <v>1310.4666666666667</v>
      </c>
      <c r="H203" s="38">
        <v>1357.4666666666667</v>
      </c>
      <c r="I203" s="38">
        <v>1371.9833333333336</v>
      </c>
      <c r="J203" s="38">
        <v>1380.9666666666667</v>
      </c>
      <c r="K203" s="31">
        <v>1363</v>
      </c>
      <c r="L203" s="31">
        <v>1339.5</v>
      </c>
      <c r="M203" s="31">
        <v>7.3989900000000004</v>
      </c>
      <c r="N203" s="1"/>
      <c r="O203" s="1"/>
    </row>
    <row r="204" spans="1:15" ht="12.75" customHeight="1">
      <c r="A204" s="56">
        <v>195</v>
      </c>
      <c r="B204" s="58" t="s">
        <v>235</v>
      </c>
      <c r="C204" s="31">
        <v>1515.65</v>
      </c>
      <c r="D204" s="38">
        <v>1518.6666666666667</v>
      </c>
      <c r="E204" s="38">
        <v>1508.5333333333335</v>
      </c>
      <c r="F204" s="38">
        <v>1501.4166666666667</v>
      </c>
      <c r="G204" s="38">
        <v>1491.2833333333335</v>
      </c>
      <c r="H204" s="38">
        <v>1525.7833333333335</v>
      </c>
      <c r="I204" s="38">
        <v>1535.9166666666667</v>
      </c>
      <c r="J204" s="38">
        <v>1543.0333333333335</v>
      </c>
      <c r="K204" s="31">
        <v>1528.8</v>
      </c>
      <c r="L204" s="31">
        <v>1511.55</v>
      </c>
      <c r="M204" s="31">
        <v>1.35887</v>
      </c>
      <c r="N204" s="1"/>
      <c r="O204" s="1"/>
    </row>
    <row r="205" spans="1:15" ht="12.75" customHeight="1">
      <c r="A205" s="56">
        <v>196</v>
      </c>
      <c r="B205" s="58" t="s">
        <v>236</v>
      </c>
      <c r="C205" s="31">
        <v>8251</v>
      </c>
      <c r="D205" s="38">
        <v>8233.65</v>
      </c>
      <c r="E205" s="38">
        <v>8207.2999999999993</v>
      </c>
      <c r="F205" s="38">
        <v>8163.5999999999995</v>
      </c>
      <c r="G205" s="38">
        <v>8137.2499999999991</v>
      </c>
      <c r="H205" s="38">
        <v>8277.3499999999985</v>
      </c>
      <c r="I205" s="38">
        <v>8303.7000000000007</v>
      </c>
      <c r="J205" s="38">
        <v>8347.4</v>
      </c>
      <c r="K205" s="31">
        <v>8260</v>
      </c>
      <c r="L205" s="31">
        <v>8189.95</v>
      </c>
      <c r="M205" s="31">
        <v>2.0273500000000002</v>
      </c>
      <c r="N205" s="1"/>
      <c r="O205" s="1"/>
    </row>
    <row r="206" spans="1:15" ht="12.75" customHeight="1">
      <c r="A206" s="56">
        <v>197</v>
      </c>
      <c r="B206" s="58" t="s">
        <v>303</v>
      </c>
      <c r="C206" s="31">
        <v>83</v>
      </c>
      <c r="D206" s="38">
        <v>82.433333333333337</v>
      </c>
      <c r="E206" s="38">
        <v>81.466666666666669</v>
      </c>
      <c r="F206" s="38">
        <v>79.933333333333337</v>
      </c>
      <c r="G206" s="38">
        <v>78.966666666666669</v>
      </c>
      <c r="H206" s="38">
        <v>83.966666666666669</v>
      </c>
      <c r="I206" s="38">
        <v>84.933333333333337</v>
      </c>
      <c r="J206" s="38">
        <v>86.466666666666669</v>
      </c>
      <c r="K206" s="31">
        <v>83.4</v>
      </c>
      <c r="L206" s="31">
        <v>80.900000000000006</v>
      </c>
      <c r="M206" s="31">
        <v>138.74597</v>
      </c>
      <c r="N206" s="1"/>
      <c r="O206" s="1"/>
    </row>
    <row r="207" spans="1:15" ht="12.75" customHeight="1">
      <c r="A207" s="56">
        <v>198</v>
      </c>
      <c r="B207" s="58" t="s">
        <v>237</v>
      </c>
      <c r="C207" s="31">
        <v>643.79999999999995</v>
      </c>
      <c r="D207" s="38">
        <v>642.68333333333328</v>
      </c>
      <c r="E207" s="38">
        <v>638.36666666666656</v>
      </c>
      <c r="F207" s="38">
        <v>632.93333333333328</v>
      </c>
      <c r="G207" s="38">
        <v>628.61666666666656</v>
      </c>
      <c r="H207" s="38">
        <v>648.11666666666656</v>
      </c>
      <c r="I207" s="38">
        <v>652.43333333333339</v>
      </c>
      <c r="J207" s="38">
        <v>657.86666666666656</v>
      </c>
      <c r="K207" s="31">
        <v>647</v>
      </c>
      <c r="L207" s="31">
        <v>637.25</v>
      </c>
      <c r="M207" s="31">
        <v>26.18535</v>
      </c>
      <c r="N207" s="1"/>
      <c r="O207" s="1"/>
    </row>
    <row r="208" spans="1:15" ht="12.75" customHeight="1">
      <c r="A208" s="56">
        <v>199</v>
      </c>
      <c r="B208" s="58" t="s">
        <v>304</v>
      </c>
      <c r="C208" s="31">
        <v>828.9</v>
      </c>
      <c r="D208" s="38">
        <v>831.86666666666667</v>
      </c>
      <c r="E208" s="38">
        <v>821.5333333333333</v>
      </c>
      <c r="F208" s="38">
        <v>814.16666666666663</v>
      </c>
      <c r="G208" s="38">
        <v>803.83333333333326</v>
      </c>
      <c r="H208" s="38">
        <v>839.23333333333335</v>
      </c>
      <c r="I208" s="38">
        <v>849.56666666666661</v>
      </c>
      <c r="J208" s="38">
        <v>856.93333333333339</v>
      </c>
      <c r="K208" s="31">
        <v>842.2</v>
      </c>
      <c r="L208" s="31">
        <v>824.5</v>
      </c>
      <c r="M208" s="31">
        <v>10.147919999999999</v>
      </c>
      <c r="N208" s="1"/>
      <c r="O208" s="1"/>
    </row>
    <row r="209" spans="1:15" ht="12.75" customHeight="1">
      <c r="A209" s="56">
        <v>200</v>
      </c>
      <c r="B209" s="58" t="s">
        <v>238</v>
      </c>
      <c r="C209" s="31">
        <v>283.85000000000002</v>
      </c>
      <c r="D209" s="38">
        <v>284</v>
      </c>
      <c r="E209" s="38">
        <v>282.25</v>
      </c>
      <c r="F209" s="38">
        <v>280.64999999999998</v>
      </c>
      <c r="G209" s="38">
        <v>278.89999999999998</v>
      </c>
      <c r="H209" s="38">
        <v>285.60000000000002</v>
      </c>
      <c r="I209" s="38">
        <v>287.35000000000002</v>
      </c>
      <c r="J209" s="38">
        <v>288.95000000000005</v>
      </c>
      <c r="K209" s="31">
        <v>285.75</v>
      </c>
      <c r="L209" s="31">
        <v>282.39999999999998</v>
      </c>
      <c r="M209" s="31">
        <v>48.524369999999998</v>
      </c>
      <c r="N209" s="1"/>
      <c r="O209" s="1"/>
    </row>
    <row r="210" spans="1:15" ht="12.75" customHeight="1">
      <c r="A210" s="56">
        <v>201</v>
      </c>
      <c r="B210" s="58" t="s">
        <v>239</v>
      </c>
      <c r="C210" s="31">
        <v>763.95</v>
      </c>
      <c r="D210" s="38">
        <v>761.1</v>
      </c>
      <c r="E210" s="38">
        <v>755.25</v>
      </c>
      <c r="F210" s="38">
        <v>746.55</v>
      </c>
      <c r="G210" s="38">
        <v>740.69999999999993</v>
      </c>
      <c r="H210" s="38">
        <v>769.80000000000007</v>
      </c>
      <c r="I210" s="38">
        <v>775.6500000000002</v>
      </c>
      <c r="J210" s="38">
        <v>784.35000000000014</v>
      </c>
      <c r="K210" s="31">
        <v>766.95</v>
      </c>
      <c r="L210" s="31">
        <v>752.4</v>
      </c>
      <c r="M210" s="31">
        <v>9.3696900000000003</v>
      </c>
      <c r="N210" s="1"/>
      <c r="O210" s="1"/>
    </row>
    <row r="211" spans="1:15" ht="12.75" customHeight="1">
      <c r="A211" s="56">
        <v>202</v>
      </c>
      <c r="B211" s="58" t="s">
        <v>305</v>
      </c>
      <c r="C211" s="31">
        <v>1438.55</v>
      </c>
      <c r="D211" s="38">
        <v>1438.2166666666665</v>
      </c>
      <c r="E211" s="38">
        <v>1427.4333333333329</v>
      </c>
      <c r="F211" s="38">
        <v>1416.3166666666664</v>
      </c>
      <c r="G211" s="38">
        <v>1405.5333333333328</v>
      </c>
      <c r="H211" s="38">
        <v>1449.333333333333</v>
      </c>
      <c r="I211" s="38">
        <v>1460.1166666666663</v>
      </c>
      <c r="J211" s="38">
        <v>1471.2333333333331</v>
      </c>
      <c r="K211" s="31">
        <v>1449</v>
      </c>
      <c r="L211" s="31">
        <v>1427.1</v>
      </c>
      <c r="M211" s="31">
        <v>0.38061</v>
      </c>
      <c r="N211" s="1"/>
      <c r="O211" s="1"/>
    </row>
    <row r="212" spans="1:15" ht="12.75" customHeight="1">
      <c r="A212" s="56">
        <v>203</v>
      </c>
      <c r="B212" s="58" t="s">
        <v>240</v>
      </c>
      <c r="C212" s="31">
        <v>415.25</v>
      </c>
      <c r="D212" s="38">
        <v>415.33333333333331</v>
      </c>
      <c r="E212" s="38">
        <v>405.71666666666664</v>
      </c>
      <c r="F212" s="38">
        <v>396.18333333333334</v>
      </c>
      <c r="G212" s="38">
        <v>386.56666666666666</v>
      </c>
      <c r="H212" s="38">
        <v>424.86666666666662</v>
      </c>
      <c r="I212" s="38">
        <v>434.48333333333329</v>
      </c>
      <c r="J212" s="38">
        <v>444.01666666666659</v>
      </c>
      <c r="K212" s="31">
        <v>424.95</v>
      </c>
      <c r="L212" s="31">
        <v>405.8</v>
      </c>
      <c r="M212" s="31">
        <v>228.79929999999999</v>
      </c>
      <c r="N212" s="1"/>
      <c r="O212" s="1"/>
    </row>
    <row r="213" spans="1:15" ht="12.75" customHeight="1">
      <c r="A213" s="56">
        <v>204</v>
      </c>
      <c r="B213" s="58" t="s">
        <v>306</v>
      </c>
      <c r="C213" s="31">
        <v>17.7</v>
      </c>
      <c r="D213" s="38">
        <v>17.666666666666668</v>
      </c>
      <c r="E213" s="38">
        <v>17.483333333333334</v>
      </c>
      <c r="F213" s="38">
        <v>17.266666666666666</v>
      </c>
      <c r="G213" s="38">
        <v>17.083333333333332</v>
      </c>
      <c r="H213" s="38">
        <v>17.883333333333336</v>
      </c>
      <c r="I213" s="38">
        <v>18.066666666666666</v>
      </c>
      <c r="J213" s="38">
        <v>18.283333333333339</v>
      </c>
      <c r="K213" s="31">
        <v>17.850000000000001</v>
      </c>
      <c r="L213" s="31">
        <v>17.45</v>
      </c>
      <c r="M213" s="31">
        <v>1725.3041900000001</v>
      </c>
      <c r="N213" s="1"/>
      <c r="O213" s="1"/>
    </row>
    <row r="214" spans="1:15" ht="12.75" customHeight="1">
      <c r="A214" s="56">
        <v>205</v>
      </c>
      <c r="B214" s="58" t="s">
        <v>241</v>
      </c>
      <c r="C214" s="31">
        <v>229.65</v>
      </c>
      <c r="D214" s="38">
        <v>225.86666666666667</v>
      </c>
      <c r="E214" s="38">
        <v>217.38333333333335</v>
      </c>
      <c r="F214" s="38">
        <v>205.11666666666667</v>
      </c>
      <c r="G214" s="38">
        <v>196.63333333333335</v>
      </c>
      <c r="H214" s="38">
        <v>238.13333333333335</v>
      </c>
      <c r="I214" s="38">
        <v>246.6166666666667</v>
      </c>
      <c r="J214" s="38">
        <v>258.88333333333333</v>
      </c>
      <c r="K214" s="31">
        <v>234.35</v>
      </c>
      <c r="L214" s="31">
        <v>213.6</v>
      </c>
      <c r="M214" s="31">
        <v>540.31974000000002</v>
      </c>
      <c r="N214" s="1"/>
      <c r="O214" s="1"/>
    </row>
    <row r="215" spans="1:15" ht="12.75" customHeight="1">
      <c r="A215" s="56">
        <v>206</v>
      </c>
      <c r="B215" s="58" t="s">
        <v>307</v>
      </c>
      <c r="C215" s="31">
        <v>80.150000000000006</v>
      </c>
      <c r="D215" s="38">
        <v>81.016666666666666</v>
      </c>
      <c r="E215" s="38">
        <v>78.633333333333326</v>
      </c>
      <c r="F215" s="38">
        <v>77.11666666666666</v>
      </c>
      <c r="G215" s="38">
        <v>74.73333333333332</v>
      </c>
      <c r="H215" s="38">
        <v>82.533333333333331</v>
      </c>
      <c r="I215" s="38">
        <v>84.916666666666686</v>
      </c>
      <c r="J215" s="38">
        <v>86.433333333333337</v>
      </c>
      <c r="K215" s="31">
        <v>83.4</v>
      </c>
      <c r="L215" s="31">
        <v>79.5</v>
      </c>
      <c r="M215" s="31">
        <v>433.77345000000003</v>
      </c>
      <c r="N215" s="1"/>
      <c r="O215" s="1"/>
    </row>
    <row r="216" spans="1:15" ht="12.75" customHeight="1">
      <c r="A216" s="56">
        <v>207</v>
      </c>
      <c r="B216" s="58" t="s">
        <v>242</v>
      </c>
      <c r="C216" s="31">
        <v>603.04999999999995</v>
      </c>
      <c r="D216" s="38">
        <v>600.68333333333328</v>
      </c>
      <c r="E216" s="38">
        <v>595.36666666666656</v>
      </c>
      <c r="F216" s="38">
        <v>587.68333333333328</v>
      </c>
      <c r="G216" s="38">
        <v>582.36666666666656</v>
      </c>
      <c r="H216" s="38">
        <v>608.36666666666656</v>
      </c>
      <c r="I216" s="38">
        <v>613.68333333333339</v>
      </c>
      <c r="J216" s="38">
        <v>621.36666666666656</v>
      </c>
      <c r="K216" s="31">
        <v>606</v>
      </c>
      <c r="L216" s="31">
        <v>593</v>
      </c>
      <c r="M216" s="31">
        <v>9.2974399999999999</v>
      </c>
      <c r="N216" s="1"/>
      <c r="O216" s="1"/>
    </row>
    <row r="217" spans="1:15" ht="12.75" customHeight="1">
      <c r="A217" s="59"/>
      <c r="B217" s="60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1"/>
      <c r="O217" s="1"/>
    </row>
    <row r="218" spans="1:15" ht="12.75" customHeight="1">
      <c r="A218" s="62"/>
      <c r="B218" s="63"/>
      <c r="C218" s="64"/>
      <c r="D218" s="64"/>
      <c r="E218" s="64"/>
      <c r="F218" s="64"/>
      <c r="G218" s="64"/>
      <c r="H218" s="64"/>
      <c r="I218" s="64"/>
      <c r="J218" s="64"/>
      <c r="K218" s="64"/>
      <c r="L218" s="65"/>
      <c r="M218" s="1"/>
      <c r="N218" s="1"/>
      <c r="O218" s="1"/>
    </row>
    <row r="219" spans="1:15" ht="12.75" customHeight="1">
      <c r="A219" s="62"/>
      <c r="B219" s="1"/>
      <c r="C219" s="64"/>
      <c r="D219" s="64"/>
      <c r="E219" s="64"/>
      <c r="F219" s="64"/>
      <c r="G219" s="64"/>
      <c r="H219" s="64"/>
      <c r="I219" s="64"/>
      <c r="J219" s="64"/>
      <c r="K219" s="64"/>
      <c r="L219" s="65"/>
      <c r="M219" s="1"/>
      <c r="N219" s="1"/>
      <c r="O219" s="1"/>
    </row>
    <row r="220" spans="1:15" ht="12.75" customHeight="1">
      <c r="A220" s="62"/>
      <c r="B220" s="1"/>
      <c r="C220" s="64"/>
      <c r="D220" s="64"/>
      <c r="E220" s="64"/>
      <c r="F220" s="64"/>
      <c r="G220" s="64"/>
      <c r="H220" s="64"/>
      <c r="I220" s="64"/>
      <c r="J220" s="64"/>
      <c r="K220" s="64"/>
      <c r="L220" s="65"/>
      <c r="M220" s="1"/>
      <c r="N220" s="1"/>
      <c r="O220" s="1"/>
    </row>
    <row r="221" spans="1:15" ht="12.75" customHeight="1">
      <c r="A221" s="66" t="s">
        <v>308</v>
      </c>
      <c r="B221" s="1"/>
      <c r="C221" s="64"/>
      <c r="D221" s="64"/>
      <c r="E221" s="64"/>
      <c r="F221" s="64"/>
      <c r="G221" s="64"/>
      <c r="H221" s="64"/>
      <c r="I221" s="64"/>
      <c r="J221" s="64"/>
      <c r="K221" s="64"/>
      <c r="L221" s="65"/>
      <c r="M221" s="1"/>
      <c r="N221" s="1"/>
      <c r="O221" s="1"/>
    </row>
    <row r="222" spans="1:15" ht="12.75" customHeight="1">
      <c r="A222" s="1"/>
      <c r="B222" s="1"/>
      <c r="C222" s="64"/>
      <c r="D222" s="64"/>
      <c r="E222" s="64"/>
      <c r="F222" s="64"/>
      <c r="G222" s="64"/>
      <c r="H222" s="64"/>
      <c r="I222" s="64"/>
      <c r="J222" s="64"/>
      <c r="K222" s="64"/>
      <c r="L222" s="65"/>
      <c r="M222" s="1"/>
      <c r="N222" s="1"/>
      <c r="O222" s="1"/>
    </row>
    <row r="223" spans="1:15" ht="12.75" customHeight="1">
      <c r="A223" s="1"/>
      <c r="B223" s="1"/>
      <c r="C223" s="64"/>
      <c r="D223" s="64"/>
      <c r="E223" s="64"/>
      <c r="F223" s="64"/>
      <c r="G223" s="64"/>
      <c r="H223" s="64"/>
      <c r="I223" s="64"/>
      <c r="J223" s="64"/>
      <c r="K223" s="64"/>
      <c r="L223" s="65"/>
      <c r="M223" s="1"/>
      <c r="N223" s="1"/>
      <c r="O223" s="1"/>
    </row>
    <row r="224" spans="1:15" ht="12.75" customHeight="1">
      <c r="A224" s="67" t="s">
        <v>309</v>
      </c>
      <c r="B224" s="1"/>
      <c r="C224" s="64"/>
      <c r="D224" s="64"/>
      <c r="E224" s="64"/>
      <c r="F224" s="64"/>
      <c r="G224" s="64"/>
      <c r="H224" s="64"/>
      <c r="I224" s="64"/>
      <c r="J224" s="64"/>
      <c r="K224" s="64"/>
      <c r="L224" s="65"/>
      <c r="M224" s="1"/>
      <c r="N224" s="1"/>
      <c r="O224" s="1"/>
    </row>
    <row r="225" spans="1:15" ht="12.75" customHeight="1">
      <c r="A225" s="68"/>
      <c r="B225" s="1"/>
      <c r="C225" s="64"/>
      <c r="D225" s="64"/>
      <c r="E225" s="64"/>
      <c r="F225" s="64"/>
      <c r="G225" s="64"/>
      <c r="H225" s="64"/>
      <c r="I225" s="64"/>
      <c r="J225" s="64"/>
      <c r="K225" s="64"/>
      <c r="L225" s="65"/>
      <c r="M225" s="1"/>
      <c r="N225" s="1"/>
      <c r="O225" s="1"/>
    </row>
    <row r="226" spans="1:15" ht="12.75" customHeight="1">
      <c r="A226" s="69" t="s">
        <v>310</v>
      </c>
      <c r="B226" s="1"/>
      <c r="C226" s="64"/>
      <c r="D226" s="64"/>
      <c r="E226" s="64"/>
      <c r="F226" s="64"/>
      <c r="G226" s="64"/>
      <c r="H226" s="64"/>
      <c r="I226" s="64"/>
      <c r="J226" s="64"/>
      <c r="K226" s="64"/>
      <c r="L226" s="65"/>
      <c r="M226" s="1"/>
      <c r="N226" s="1"/>
      <c r="O226" s="1"/>
    </row>
    <row r="227" spans="1:15" ht="12.75" customHeight="1">
      <c r="A227" s="49" t="s">
        <v>243</v>
      </c>
      <c r="B227" s="1"/>
      <c r="C227" s="64"/>
      <c r="D227" s="64"/>
      <c r="E227" s="64"/>
      <c r="F227" s="64"/>
      <c r="G227" s="64"/>
      <c r="H227" s="64"/>
      <c r="I227" s="64"/>
      <c r="J227" s="64"/>
      <c r="K227" s="64"/>
      <c r="L227" s="65"/>
      <c r="M227" s="1"/>
      <c r="N227" s="1"/>
      <c r="O227" s="1"/>
    </row>
    <row r="228" spans="1:15" ht="12.75" customHeight="1">
      <c r="A228" s="49" t="s">
        <v>244</v>
      </c>
      <c r="B228" s="1"/>
      <c r="C228" s="64"/>
      <c r="D228" s="64"/>
      <c r="E228" s="64"/>
      <c r="F228" s="64"/>
      <c r="G228" s="64"/>
      <c r="H228" s="64"/>
      <c r="I228" s="64"/>
      <c r="J228" s="64"/>
      <c r="K228" s="64"/>
      <c r="L228" s="65"/>
      <c r="M228" s="1"/>
      <c r="N228" s="1"/>
      <c r="O228" s="1"/>
    </row>
    <row r="229" spans="1:15" ht="12.75" customHeight="1">
      <c r="A229" s="49" t="s">
        <v>245</v>
      </c>
      <c r="B229" s="1"/>
      <c r="C229" s="70"/>
      <c r="D229" s="70"/>
      <c r="E229" s="70"/>
      <c r="F229" s="70"/>
      <c r="G229" s="70"/>
      <c r="H229" s="70"/>
      <c r="I229" s="70"/>
      <c r="J229" s="70"/>
      <c r="K229" s="70"/>
      <c r="L229" s="65"/>
      <c r="M229" s="1"/>
      <c r="N229" s="1"/>
      <c r="O229" s="1"/>
    </row>
    <row r="230" spans="1:15" ht="12.75" customHeight="1">
      <c r="A230" s="49" t="s">
        <v>246</v>
      </c>
      <c r="B230" s="1"/>
      <c r="C230" s="64"/>
      <c r="D230" s="64"/>
      <c r="E230" s="64"/>
      <c r="F230" s="64"/>
      <c r="G230" s="64"/>
      <c r="H230" s="64"/>
      <c r="I230" s="64"/>
      <c r="J230" s="64"/>
      <c r="K230" s="64"/>
      <c r="L230" s="65"/>
      <c r="M230" s="1"/>
      <c r="N230" s="1"/>
      <c r="O230" s="1"/>
    </row>
    <row r="231" spans="1:15" ht="12.75" customHeight="1">
      <c r="A231" s="49" t="s">
        <v>247</v>
      </c>
      <c r="B231" s="1"/>
      <c r="C231" s="64"/>
      <c r="D231" s="64"/>
      <c r="E231" s="64"/>
      <c r="F231" s="64"/>
      <c r="G231" s="64"/>
      <c r="H231" s="64"/>
      <c r="I231" s="64"/>
      <c r="J231" s="64"/>
      <c r="K231" s="64"/>
      <c r="L231" s="65"/>
      <c r="M231" s="1"/>
      <c r="N231" s="1"/>
      <c r="O231" s="1"/>
    </row>
    <row r="232" spans="1:15" ht="12.75" customHeight="1">
      <c r="A232" s="71"/>
      <c r="B232" s="1"/>
      <c r="C232" s="64"/>
      <c r="D232" s="64"/>
      <c r="E232" s="64"/>
      <c r="F232" s="64"/>
      <c r="G232" s="64"/>
      <c r="H232" s="64"/>
      <c r="I232" s="64"/>
      <c r="J232" s="64"/>
      <c r="K232" s="64"/>
      <c r="L232" s="65"/>
      <c r="M232" s="1"/>
      <c r="N232" s="1"/>
      <c r="O232" s="1"/>
    </row>
    <row r="233" spans="1:15" ht="12.75" customHeight="1">
      <c r="A233" s="1"/>
      <c r="B233" s="1"/>
      <c r="C233" s="64"/>
      <c r="D233" s="64"/>
      <c r="E233" s="64"/>
      <c r="F233" s="64"/>
      <c r="G233" s="64"/>
      <c r="H233" s="64"/>
      <c r="I233" s="64"/>
      <c r="J233" s="64"/>
      <c r="K233" s="64"/>
      <c r="L233" s="65"/>
      <c r="M233" s="1"/>
      <c r="N233" s="1"/>
      <c r="O233" s="1"/>
    </row>
    <row r="234" spans="1:15" ht="12.75" customHeight="1">
      <c r="A234" s="1"/>
      <c r="B234" s="1"/>
      <c r="C234" s="64"/>
      <c r="D234" s="64"/>
      <c r="E234" s="64"/>
      <c r="F234" s="64"/>
      <c r="G234" s="64"/>
      <c r="H234" s="64"/>
      <c r="I234" s="64"/>
      <c r="J234" s="64"/>
      <c r="K234" s="64"/>
      <c r="L234" s="65"/>
      <c r="M234" s="1"/>
      <c r="N234" s="1"/>
      <c r="O234" s="1"/>
    </row>
    <row r="235" spans="1:15" ht="12.75" customHeight="1">
      <c r="A235" s="1"/>
      <c r="B235" s="1"/>
      <c r="C235" s="64"/>
      <c r="D235" s="64"/>
      <c r="E235" s="64"/>
      <c r="F235" s="64"/>
      <c r="G235" s="64"/>
      <c r="H235" s="64"/>
      <c r="I235" s="64"/>
      <c r="J235" s="64"/>
      <c r="K235" s="64"/>
      <c r="L235" s="65"/>
      <c r="M235" s="1"/>
      <c r="N235" s="1"/>
      <c r="O235" s="1"/>
    </row>
    <row r="236" spans="1:15" ht="12.75" customHeight="1">
      <c r="A236" s="1"/>
      <c r="B236" s="1"/>
      <c r="C236" s="64"/>
      <c r="D236" s="64"/>
      <c r="E236" s="64"/>
      <c r="F236" s="64"/>
      <c r="G236" s="64"/>
      <c r="H236" s="64"/>
      <c r="I236" s="64"/>
      <c r="J236" s="64"/>
      <c r="K236" s="64"/>
      <c r="L236" s="65"/>
      <c r="M236" s="1"/>
      <c r="N236" s="1"/>
      <c r="O236" s="1"/>
    </row>
    <row r="237" spans="1:15" ht="12.75" customHeight="1">
      <c r="A237" s="72" t="s">
        <v>248</v>
      </c>
      <c r="B237" s="1"/>
      <c r="C237" s="64"/>
      <c r="D237" s="64"/>
      <c r="E237" s="64"/>
      <c r="F237" s="64"/>
      <c r="G237" s="64"/>
      <c r="H237" s="64"/>
      <c r="I237" s="64"/>
      <c r="J237" s="64"/>
      <c r="K237" s="64"/>
      <c r="L237" s="65"/>
      <c r="M237" s="1"/>
      <c r="N237" s="1"/>
      <c r="O237" s="1"/>
    </row>
    <row r="238" spans="1:15" ht="12.75" customHeight="1">
      <c r="A238" s="73" t="s">
        <v>249</v>
      </c>
      <c r="B238" s="1"/>
      <c r="C238" s="64"/>
      <c r="D238" s="64"/>
      <c r="E238" s="64"/>
      <c r="F238" s="64"/>
      <c r="G238" s="64"/>
      <c r="H238" s="64"/>
      <c r="I238" s="64"/>
      <c r="J238" s="64"/>
      <c r="K238" s="64"/>
      <c r="L238" s="65"/>
      <c r="M238" s="1"/>
      <c r="N238" s="1"/>
      <c r="O238" s="1"/>
    </row>
    <row r="239" spans="1:15" ht="12.75" customHeight="1">
      <c r="A239" s="73" t="s">
        <v>250</v>
      </c>
      <c r="B239" s="1"/>
      <c r="C239" s="64"/>
      <c r="D239" s="64"/>
      <c r="E239" s="64"/>
      <c r="F239" s="64"/>
      <c r="G239" s="64"/>
      <c r="H239" s="64"/>
      <c r="I239" s="64"/>
      <c r="J239" s="64"/>
      <c r="K239" s="64"/>
      <c r="L239" s="65"/>
      <c r="M239" s="1"/>
      <c r="N239" s="1"/>
      <c r="O239" s="1"/>
    </row>
    <row r="240" spans="1:15" ht="12.75" customHeight="1">
      <c r="A240" s="73" t="s">
        <v>251</v>
      </c>
      <c r="B240" s="1"/>
      <c r="C240" s="64"/>
      <c r="D240" s="64"/>
      <c r="E240" s="64"/>
      <c r="F240" s="64"/>
      <c r="G240" s="64"/>
      <c r="H240" s="64"/>
      <c r="I240" s="64"/>
      <c r="J240" s="64"/>
      <c r="K240" s="64"/>
      <c r="L240" s="65"/>
      <c r="M240" s="1"/>
      <c r="N240" s="1"/>
      <c r="O240" s="1"/>
    </row>
    <row r="241" spans="1:15" ht="12.75" customHeight="1">
      <c r="A241" s="73" t="s">
        <v>252</v>
      </c>
      <c r="B241" s="1"/>
      <c r="C241" s="64"/>
      <c r="D241" s="64"/>
      <c r="E241" s="64"/>
      <c r="F241" s="64"/>
      <c r="G241" s="64"/>
      <c r="H241" s="64"/>
      <c r="I241" s="64"/>
      <c r="J241" s="64"/>
      <c r="K241" s="64"/>
      <c r="L241" s="65"/>
      <c r="M241" s="1"/>
      <c r="N241" s="1"/>
      <c r="O241" s="1"/>
    </row>
    <row r="242" spans="1:15" ht="12.75" customHeight="1">
      <c r="A242" s="73" t="s">
        <v>253</v>
      </c>
      <c r="B242" s="1"/>
      <c r="C242" s="64"/>
      <c r="D242" s="64"/>
      <c r="E242" s="64"/>
      <c r="F242" s="64"/>
      <c r="G242" s="64"/>
      <c r="H242" s="64"/>
      <c r="I242" s="64"/>
      <c r="J242" s="64"/>
      <c r="K242" s="64"/>
      <c r="L242" s="65"/>
      <c r="M242" s="1"/>
      <c r="N242" s="1"/>
      <c r="O242" s="1"/>
    </row>
    <row r="243" spans="1:15" ht="12.75" customHeight="1">
      <c r="A243" s="73" t="s">
        <v>254</v>
      </c>
      <c r="B243" s="1"/>
      <c r="C243" s="64"/>
      <c r="D243" s="64"/>
      <c r="E243" s="64"/>
      <c r="F243" s="64"/>
      <c r="G243" s="64"/>
      <c r="H243" s="64"/>
      <c r="I243" s="64"/>
      <c r="J243" s="64"/>
      <c r="K243" s="64"/>
      <c r="L243" s="65"/>
      <c r="M243" s="1"/>
      <c r="N243" s="1"/>
      <c r="O243" s="1"/>
    </row>
    <row r="244" spans="1:15" ht="12.75" customHeight="1">
      <c r="A244" s="73" t="s">
        <v>255</v>
      </c>
      <c r="B244" s="1"/>
      <c r="C244" s="64"/>
      <c r="D244" s="64"/>
      <c r="E244" s="64"/>
      <c r="F244" s="64"/>
      <c r="G244" s="64"/>
      <c r="H244" s="64"/>
      <c r="I244" s="64"/>
      <c r="J244" s="64"/>
      <c r="K244" s="64"/>
      <c r="L244" s="65"/>
      <c r="M244" s="1"/>
      <c r="N244" s="1"/>
      <c r="O244" s="1"/>
    </row>
    <row r="245" spans="1:15" ht="12.75" customHeight="1">
      <c r="A245" s="73" t="s">
        <v>256</v>
      </c>
      <c r="B245" s="1"/>
      <c r="C245" s="64"/>
      <c r="D245" s="64"/>
      <c r="E245" s="64"/>
      <c r="F245" s="64"/>
      <c r="G245" s="64"/>
      <c r="H245" s="64"/>
      <c r="I245" s="64"/>
      <c r="J245" s="64"/>
      <c r="K245" s="64"/>
      <c r="L245" s="65"/>
      <c r="M245" s="1"/>
      <c r="N245" s="1"/>
      <c r="O245" s="1"/>
    </row>
    <row r="246" spans="1:15" ht="12.75" customHeight="1">
      <c r="A246" s="73" t="s">
        <v>257</v>
      </c>
      <c r="B246" s="1"/>
      <c r="C246" s="70"/>
      <c r="D246" s="70"/>
      <c r="E246" s="70"/>
      <c r="F246" s="70"/>
      <c r="G246" s="70"/>
      <c r="H246" s="70"/>
      <c r="I246" s="70"/>
      <c r="J246" s="70"/>
      <c r="K246" s="70"/>
      <c r="L246" s="65"/>
      <c r="M246" s="1"/>
      <c r="N246" s="1"/>
      <c r="O246" s="1"/>
    </row>
    <row r="247" spans="1:15" ht="12.75" customHeight="1">
      <c r="A247" s="1"/>
      <c r="B247" s="1"/>
      <c r="C247" s="64"/>
      <c r="D247" s="64"/>
      <c r="E247" s="64"/>
      <c r="F247" s="64"/>
      <c r="G247" s="64"/>
      <c r="H247" s="64"/>
      <c r="I247" s="64"/>
      <c r="J247" s="64"/>
      <c r="K247" s="64"/>
      <c r="L247" s="65"/>
      <c r="M247" s="1"/>
      <c r="N247" s="1"/>
      <c r="O247" s="1"/>
    </row>
    <row r="248" spans="1:15" ht="12.75" customHeight="1">
      <c r="A248" s="1"/>
      <c r="B248" s="1"/>
      <c r="C248" s="64"/>
      <c r="D248" s="64"/>
      <c r="E248" s="64"/>
      <c r="F248" s="64"/>
      <c r="G248" s="64"/>
      <c r="H248" s="64"/>
      <c r="I248" s="64"/>
      <c r="J248" s="64"/>
      <c r="K248" s="64"/>
      <c r="L248" s="65"/>
      <c r="M248" s="1"/>
      <c r="N248" s="1"/>
      <c r="O248" s="1"/>
    </row>
    <row r="249" spans="1:15" ht="12.75" customHeight="1">
      <c r="A249" s="1"/>
      <c r="B249" s="1"/>
      <c r="C249" s="64"/>
      <c r="D249" s="64"/>
      <c r="E249" s="64"/>
      <c r="F249" s="64"/>
      <c r="G249" s="64"/>
      <c r="H249" s="64"/>
      <c r="I249" s="64"/>
      <c r="J249" s="64"/>
      <c r="K249" s="64"/>
      <c r="L249" s="65"/>
      <c r="M249" s="1"/>
      <c r="N249" s="1"/>
      <c r="O249" s="1"/>
    </row>
    <row r="250" spans="1:15" ht="12.75" customHeight="1">
      <c r="A250" s="1"/>
      <c r="B250" s="1"/>
      <c r="C250" s="64"/>
      <c r="D250" s="64"/>
      <c r="E250" s="64"/>
      <c r="F250" s="64"/>
      <c r="G250" s="64"/>
      <c r="H250" s="64"/>
      <c r="I250" s="64"/>
      <c r="J250" s="64"/>
      <c r="K250" s="64"/>
      <c r="L250" s="65"/>
      <c r="M250" s="1"/>
      <c r="N250" s="1"/>
      <c r="O250" s="1"/>
    </row>
    <row r="251" spans="1:15" ht="12.75" customHeight="1">
      <c r="A251" s="1"/>
      <c r="B251" s="1"/>
      <c r="C251" s="64"/>
      <c r="D251" s="64"/>
      <c r="E251" s="64"/>
      <c r="F251" s="64"/>
      <c r="G251" s="64"/>
      <c r="H251" s="64"/>
      <c r="I251" s="64"/>
      <c r="J251" s="64"/>
      <c r="K251" s="64"/>
      <c r="L251" s="65"/>
      <c r="M251" s="1"/>
      <c r="N251" s="1"/>
      <c r="O251" s="1"/>
    </row>
    <row r="252" spans="1:15" ht="12.75" customHeight="1">
      <c r="A252" s="1"/>
      <c r="B252" s="1"/>
      <c r="C252" s="64"/>
      <c r="D252" s="64"/>
      <c r="E252" s="64"/>
      <c r="F252" s="64"/>
      <c r="G252" s="64"/>
      <c r="H252" s="64"/>
      <c r="I252" s="64"/>
      <c r="J252" s="64"/>
      <c r="K252" s="64"/>
      <c r="L252" s="65"/>
      <c r="M252" s="1"/>
      <c r="N252" s="1"/>
      <c r="O252" s="1"/>
    </row>
    <row r="253" spans="1:15" ht="12.75" customHeight="1">
      <c r="A253" s="1"/>
      <c r="B253" s="1"/>
      <c r="C253" s="64"/>
      <c r="D253" s="64"/>
      <c r="E253" s="64"/>
      <c r="F253" s="64"/>
      <c r="G253" s="64"/>
      <c r="H253" s="64"/>
      <c r="I253" s="64"/>
      <c r="J253" s="64"/>
      <c r="K253" s="64"/>
      <c r="L253" s="65"/>
      <c r="M253" s="1"/>
      <c r="N253" s="1"/>
      <c r="O253" s="1"/>
    </row>
    <row r="254" spans="1:15" ht="12.75" customHeight="1">
      <c r="A254" s="1"/>
      <c r="B254" s="1"/>
      <c r="C254" s="64"/>
      <c r="D254" s="64"/>
      <c r="E254" s="64"/>
      <c r="F254" s="64"/>
      <c r="G254" s="64"/>
      <c r="H254" s="64"/>
      <c r="I254" s="64"/>
      <c r="J254" s="64"/>
      <c r="K254" s="64"/>
      <c r="L254" s="65"/>
      <c r="M254" s="1"/>
      <c r="N254" s="1"/>
      <c r="O254" s="1"/>
    </row>
    <row r="255" spans="1:15" ht="12.75" customHeight="1">
      <c r="A255" s="1"/>
      <c r="B255" s="1"/>
      <c r="C255" s="64"/>
      <c r="D255" s="64"/>
      <c r="E255" s="64"/>
      <c r="F255" s="64"/>
      <c r="G255" s="64"/>
      <c r="H255" s="64"/>
      <c r="I255" s="64"/>
      <c r="J255" s="64"/>
      <c r="K255" s="64"/>
      <c r="L255" s="65"/>
      <c r="M255" s="1"/>
      <c r="N255" s="1"/>
      <c r="O255" s="1"/>
    </row>
    <row r="256" spans="1:15" ht="12.75" customHeight="1">
      <c r="A256" s="1"/>
      <c r="B256" s="1"/>
      <c r="C256" s="64"/>
      <c r="D256" s="64"/>
      <c r="E256" s="64"/>
      <c r="F256" s="64"/>
      <c r="G256" s="64"/>
      <c r="H256" s="64"/>
      <c r="I256" s="64"/>
      <c r="J256" s="64"/>
      <c r="K256" s="64"/>
      <c r="L256" s="65"/>
      <c r="M256" s="1"/>
      <c r="N256" s="1"/>
      <c r="O256" s="1"/>
    </row>
    <row r="257" spans="1:15" ht="12.75" customHeight="1">
      <c r="A257" s="1"/>
      <c r="B257" s="1"/>
      <c r="C257" s="64"/>
      <c r="D257" s="64"/>
      <c r="E257" s="64"/>
      <c r="F257" s="64"/>
      <c r="G257" s="64"/>
      <c r="H257" s="64"/>
      <c r="I257" s="64"/>
      <c r="J257" s="64"/>
      <c r="K257" s="64"/>
      <c r="L257" s="65"/>
      <c r="M257" s="1"/>
      <c r="N257" s="1"/>
      <c r="O257" s="1"/>
    </row>
    <row r="258" spans="1:15" ht="12.75" customHeight="1">
      <c r="A258" s="1"/>
      <c r="B258" s="1"/>
      <c r="C258" s="64"/>
      <c r="D258" s="64"/>
      <c r="E258" s="64"/>
      <c r="F258" s="64"/>
      <c r="G258" s="64"/>
      <c r="H258" s="64"/>
      <c r="I258" s="64"/>
      <c r="J258" s="64"/>
      <c r="K258" s="64"/>
      <c r="L258" s="65"/>
      <c r="M258" s="1"/>
      <c r="N258" s="1"/>
      <c r="O258" s="1"/>
    </row>
    <row r="259" spans="1:15" ht="12.75" customHeight="1">
      <c r="A259" s="1"/>
      <c r="B259" s="1"/>
      <c r="C259" s="64"/>
      <c r="D259" s="64"/>
      <c r="E259" s="64"/>
      <c r="F259" s="64"/>
      <c r="G259" s="64"/>
      <c r="H259" s="64"/>
      <c r="I259" s="64"/>
      <c r="J259" s="64"/>
      <c r="K259" s="64"/>
      <c r="L259" s="65"/>
      <c r="M259" s="1"/>
      <c r="N259" s="1"/>
      <c r="O259" s="1"/>
    </row>
    <row r="260" spans="1:15" ht="12.75" customHeight="1">
      <c r="A260" s="1"/>
      <c r="B260" s="1"/>
      <c r="C260" s="64"/>
      <c r="D260" s="64"/>
      <c r="E260" s="64"/>
      <c r="F260" s="64"/>
      <c r="G260" s="64"/>
      <c r="H260" s="64"/>
      <c r="I260" s="64"/>
      <c r="J260" s="64"/>
      <c r="K260" s="64"/>
      <c r="L260" s="65"/>
      <c r="M260" s="1"/>
      <c r="N260" s="1"/>
      <c r="O260" s="1"/>
    </row>
    <row r="261" spans="1:15" ht="12.75" customHeight="1">
      <c r="A261" s="1"/>
      <c r="B261" s="1"/>
      <c r="C261" s="64"/>
      <c r="D261" s="64"/>
      <c r="E261" s="64"/>
      <c r="F261" s="64"/>
      <c r="G261" s="64"/>
      <c r="H261" s="64"/>
      <c r="I261" s="64"/>
      <c r="J261" s="64"/>
      <c r="K261" s="64"/>
      <c r="L261" s="65"/>
      <c r="M261" s="1"/>
      <c r="N261" s="1"/>
      <c r="O261" s="1"/>
    </row>
    <row r="262" spans="1:15" ht="12.75" customHeight="1">
      <c r="A262" s="1"/>
      <c r="B262" s="1"/>
      <c r="C262" s="64"/>
      <c r="D262" s="64"/>
      <c r="E262" s="64"/>
      <c r="F262" s="64"/>
      <c r="G262" s="64"/>
      <c r="H262" s="64"/>
      <c r="I262" s="64"/>
      <c r="J262" s="64"/>
      <c r="K262" s="64"/>
      <c r="L262" s="65"/>
      <c r="M262" s="1"/>
      <c r="N262" s="1"/>
      <c r="O262" s="1"/>
    </row>
    <row r="263" spans="1:15" ht="12.75" customHeight="1">
      <c r="A263" s="1"/>
      <c r="B263" s="1"/>
      <c r="C263" s="64"/>
      <c r="D263" s="64"/>
      <c r="E263" s="64"/>
      <c r="F263" s="64"/>
      <c r="G263" s="64"/>
      <c r="H263" s="64"/>
      <c r="I263" s="64"/>
      <c r="J263" s="64"/>
      <c r="K263" s="64"/>
      <c r="L263" s="65"/>
      <c r="M263" s="1"/>
      <c r="N263" s="1"/>
      <c r="O263" s="1"/>
    </row>
    <row r="264" spans="1:15" ht="12.75" customHeight="1">
      <c r="A264" s="1"/>
      <c r="B264" s="1"/>
      <c r="C264" s="64"/>
      <c r="D264" s="64"/>
      <c r="E264" s="64"/>
      <c r="F264" s="64"/>
      <c r="G264" s="64"/>
      <c r="H264" s="64"/>
      <c r="I264" s="64"/>
      <c r="J264" s="64"/>
      <c r="K264" s="64"/>
      <c r="L264" s="65"/>
      <c r="M264" s="1"/>
      <c r="N264" s="1"/>
      <c r="O264" s="1"/>
    </row>
    <row r="265" spans="1:15" ht="12.75" customHeight="1">
      <c r="A265" s="1"/>
      <c r="B265" s="1"/>
      <c r="C265" s="64"/>
      <c r="D265" s="64"/>
      <c r="E265" s="64"/>
      <c r="F265" s="64"/>
      <c r="G265" s="64"/>
      <c r="H265" s="64"/>
      <c r="I265" s="64"/>
      <c r="J265" s="64"/>
      <c r="K265" s="64"/>
      <c r="L265" s="65"/>
      <c r="M265" s="1"/>
      <c r="N265" s="1"/>
      <c r="O265" s="1"/>
    </row>
    <row r="266" spans="1:15" ht="12.75" customHeight="1">
      <c r="A266" s="1"/>
      <c r="B266" s="1"/>
      <c r="C266" s="64"/>
      <c r="D266" s="64"/>
      <c r="E266" s="64"/>
      <c r="F266" s="64"/>
      <c r="G266" s="64"/>
      <c r="H266" s="64"/>
      <c r="I266" s="64"/>
      <c r="J266" s="64"/>
      <c r="K266" s="64"/>
      <c r="L266" s="65"/>
      <c r="M266" s="1"/>
      <c r="N266" s="1"/>
      <c r="O266" s="1"/>
    </row>
    <row r="267" spans="1:15" ht="12.75" customHeight="1">
      <c r="A267" s="1"/>
      <c r="B267" s="1"/>
      <c r="C267" s="64"/>
      <c r="D267" s="64"/>
      <c r="E267" s="64"/>
      <c r="F267" s="64"/>
      <c r="G267" s="64"/>
      <c r="H267" s="64"/>
      <c r="I267" s="64"/>
      <c r="J267" s="64"/>
      <c r="K267" s="64"/>
      <c r="L267" s="65"/>
      <c r="M267" s="1"/>
      <c r="N267" s="1"/>
      <c r="O267" s="1"/>
    </row>
    <row r="268" spans="1:15" ht="12.75" customHeight="1">
      <c r="A268" s="1"/>
      <c r="B268" s="1"/>
      <c r="C268" s="64"/>
      <c r="D268" s="64"/>
      <c r="E268" s="64"/>
      <c r="F268" s="64"/>
      <c r="G268" s="64"/>
      <c r="H268" s="64"/>
      <c r="I268" s="64"/>
      <c r="J268" s="64"/>
      <c r="K268" s="64"/>
      <c r="L268" s="65"/>
      <c r="M268" s="1"/>
      <c r="N268" s="1"/>
      <c r="O268" s="1"/>
    </row>
    <row r="269" spans="1:15" ht="12.75" customHeight="1">
      <c r="A269" s="1"/>
      <c r="B269" s="1"/>
      <c r="C269" s="64"/>
      <c r="D269" s="64"/>
      <c r="E269" s="64"/>
      <c r="F269" s="64"/>
      <c r="G269" s="64"/>
      <c r="H269" s="64"/>
      <c r="I269" s="64"/>
      <c r="J269" s="64"/>
      <c r="K269" s="64"/>
      <c r="L269" s="65"/>
      <c r="M269" s="1"/>
      <c r="N269" s="1"/>
      <c r="O269" s="1"/>
    </row>
    <row r="270" spans="1:15" ht="12.75" customHeight="1">
      <c r="A270" s="1"/>
      <c r="B270" s="1"/>
      <c r="C270" s="64"/>
      <c r="D270" s="64"/>
      <c r="E270" s="64"/>
      <c r="F270" s="64"/>
      <c r="G270" s="64"/>
      <c r="H270" s="64"/>
      <c r="I270" s="64"/>
      <c r="J270" s="64"/>
      <c r="K270" s="64"/>
      <c r="L270" s="65"/>
      <c r="M270" s="1"/>
      <c r="N270" s="1"/>
      <c r="O270" s="1"/>
    </row>
    <row r="271" spans="1:15" ht="12.75" customHeight="1">
      <c r="A271" s="1"/>
      <c r="B271" s="1"/>
      <c r="C271" s="64"/>
      <c r="D271" s="64"/>
      <c r="E271" s="64"/>
      <c r="F271" s="64"/>
      <c r="G271" s="64"/>
      <c r="H271" s="64"/>
      <c r="I271" s="64"/>
      <c r="J271" s="64"/>
      <c r="K271" s="64"/>
      <c r="L271" s="65"/>
      <c r="M271" s="1"/>
      <c r="N271" s="1"/>
      <c r="O271" s="1"/>
    </row>
    <row r="272" spans="1:15" ht="12.75" customHeight="1">
      <c r="A272" s="1"/>
      <c r="B272" s="1"/>
      <c r="C272" s="64"/>
      <c r="D272" s="64"/>
      <c r="E272" s="64"/>
      <c r="F272" s="64"/>
      <c r="G272" s="64"/>
      <c r="H272" s="64"/>
      <c r="I272" s="64"/>
      <c r="J272" s="64"/>
      <c r="K272" s="64"/>
      <c r="L272" s="65"/>
      <c r="M272" s="1"/>
      <c r="N272" s="1"/>
      <c r="O272" s="1"/>
    </row>
    <row r="273" spans="1:15" ht="12.75" customHeight="1">
      <c r="A273" s="1"/>
      <c r="B273" s="1"/>
      <c r="C273" s="64"/>
      <c r="D273" s="64"/>
      <c r="E273" s="64"/>
      <c r="F273" s="64"/>
      <c r="G273" s="64"/>
      <c r="H273" s="64"/>
      <c r="I273" s="64"/>
      <c r="J273" s="64"/>
      <c r="K273" s="64"/>
      <c r="L273" s="65"/>
      <c r="M273" s="1"/>
      <c r="N273" s="1"/>
      <c r="O273" s="1"/>
    </row>
    <row r="274" spans="1:15" ht="12.75" customHeight="1">
      <c r="A274" s="1"/>
      <c r="B274" s="1"/>
      <c r="C274" s="64"/>
      <c r="D274" s="64"/>
      <c r="E274" s="64"/>
      <c r="F274" s="64"/>
      <c r="G274" s="64"/>
      <c r="H274" s="64"/>
      <c r="I274" s="64"/>
      <c r="J274" s="64"/>
      <c r="K274" s="64"/>
      <c r="L274" s="65"/>
      <c r="M274" s="1"/>
      <c r="N274" s="1"/>
      <c r="O274" s="1"/>
    </row>
    <row r="275" spans="1:15" ht="12.75" customHeight="1">
      <c r="A275" s="1"/>
      <c r="B275" s="1"/>
      <c r="C275" s="64"/>
      <c r="D275" s="64"/>
      <c r="E275" s="64"/>
      <c r="F275" s="64"/>
      <c r="G275" s="64"/>
      <c r="H275" s="64"/>
      <c r="I275" s="64"/>
      <c r="J275" s="64"/>
      <c r="K275" s="64"/>
      <c r="L275" s="65"/>
      <c r="M275" s="1"/>
      <c r="N275" s="1"/>
      <c r="O275" s="1"/>
    </row>
    <row r="276" spans="1:15" ht="12.75" customHeight="1">
      <c r="A276" s="1"/>
      <c r="B276" s="1"/>
      <c r="C276" s="64"/>
      <c r="D276" s="64"/>
      <c r="E276" s="64"/>
      <c r="F276" s="64"/>
      <c r="G276" s="64"/>
      <c r="H276" s="64"/>
      <c r="I276" s="64"/>
      <c r="J276" s="64"/>
      <c r="K276" s="64"/>
      <c r="L276" s="65"/>
      <c r="M276" s="1"/>
      <c r="N276" s="1"/>
      <c r="O276" s="1"/>
    </row>
    <row r="277" spans="1:15" ht="12.75" customHeight="1">
      <c r="A277" s="1"/>
      <c r="B277" s="1"/>
      <c r="C277" s="64"/>
      <c r="D277" s="64"/>
      <c r="E277" s="64"/>
      <c r="F277" s="64"/>
      <c r="G277" s="64"/>
      <c r="H277" s="64"/>
      <c r="I277" s="64"/>
      <c r="J277" s="64"/>
      <c r="K277" s="64"/>
      <c r="L277" s="65"/>
      <c r="M277" s="1"/>
      <c r="N277" s="1"/>
      <c r="O277" s="1"/>
    </row>
    <row r="278" spans="1:15" ht="12.75" customHeight="1">
      <c r="A278" s="1"/>
      <c r="B278" s="1"/>
      <c r="C278" s="64"/>
      <c r="D278" s="64"/>
      <c r="E278" s="64"/>
      <c r="F278" s="64"/>
      <c r="G278" s="64"/>
      <c r="H278" s="64"/>
      <c r="I278" s="64"/>
      <c r="J278" s="64"/>
      <c r="K278" s="64"/>
      <c r="L278" s="65"/>
      <c r="M278" s="1"/>
      <c r="N278" s="1"/>
      <c r="O278" s="1"/>
    </row>
    <row r="279" spans="1:15" ht="12.75" customHeight="1">
      <c r="A279" s="1"/>
      <c r="B279" s="1"/>
      <c r="C279" s="64"/>
      <c r="D279" s="64"/>
      <c r="E279" s="64"/>
      <c r="F279" s="64"/>
      <c r="G279" s="64"/>
      <c r="H279" s="64"/>
      <c r="I279" s="64"/>
      <c r="J279" s="64"/>
      <c r="K279" s="64"/>
      <c r="L279" s="65"/>
      <c r="M279" s="1"/>
      <c r="N279" s="1"/>
      <c r="O279" s="1"/>
    </row>
    <row r="280" spans="1:15" ht="12.75" customHeight="1">
      <c r="A280" s="1"/>
      <c r="B280" s="1"/>
      <c r="C280" s="64"/>
      <c r="D280" s="64"/>
      <c r="E280" s="64"/>
      <c r="F280" s="64"/>
      <c r="G280" s="64"/>
      <c r="H280" s="64"/>
      <c r="I280" s="64"/>
      <c r="J280" s="64"/>
      <c r="K280" s="64"/>
      <c r="L280" s="65"/>
      <c r="M280" s="1"/>
      <c r="N280" s="1"/>
      <c r="O280" s="1"/>
    </row>
    <row r="281" spans="1:15" ht="12.75" customHeight="1">
      <c r="A281" s="1"/>
      <c r="B281" s="1"/>
      <c r="C281" s="64"/>
      <c r="D281" s="64"/>
      <c r="E281" s="64"/>
      <c r="F281" s="64"/>
      <c r="G281" s="64"/>
      <c r="H281" s="64"/>
      <c r="I281" s="64"/>
      <c r="J281" s="64"/>
      <c r="K281" s="64"/>
      <c r="L281" s="65"/>
      <c r="M281" s="1"/>
      <c r="N281" s="1"/>
      <c r="O281" s="1"/>
    </row>
    <row r="282" spans="1:15" ht="12.75" customHeight="1">
      <c r="A282" s="1"/>
      <c r="B282" s="1"/>
      <c r="C282" s="64"/>
      <c r="D282" s="64"/>
      <c r="E282" s="64"/>
      <c r="F282" s="64"/>
      <c r="G282" s="64"/>
      <c r="H282" s="64"/>
      <c r="I282" s="64"/>
      <c r="J282" s="64"/>
      <c r="K282" s="64"/>
      <c r="L282" s="65"/>
      <c r="M282" s="1"/>
      <c r="N282" s="1"/>
      <c r="O282" s="1"/>
    </row>
    <row r="283" spans="1:15" ht="12.75" customHeight="1">
      <c r="A283" s="1"/>
      <c r="B283" s="1"/>
      <c r="C283" s="64"/>
      <c r="D283" s="64"/>
      <c r="E283" s="64"/>
      <c r="F283" s="64"/>
      <c r="G283" s="64"/>
      <c r="H283" s="64"/>
      <c r="I283" s="64"/>
      <c r="J283" s="64"/>
      <c r="K283" s="64"/>
      <c r="L283" s="65"/>
      <c r="M283" s="1"/>
      <c r="N283" s="1"/>
      <c r="O283" s="1"/>
    </row>
    <row r="284" spans="1:15" ht="12.75" customHeight="1">
      <c r="A284" s="1"/>
      <c r="B284" s="1"/>
      <c r="C284" s="64"/>
      <c r="D284" s="64"/>
      <c r="E284" s="64"/>
      <c r="F284" s="64"/>
      <c r="G284" s="64"/>
      <c r="H284" s="64"/>
      <c r="I284" s="64"/>
      <c r="J284" s="64"/>
      <c r="K284" s="64"/>
      <c r="L284" s="65"/>
      <c r="M284" s="1"/>
      <c r="N284" s="1"/>
      <c r="O284" s="1"/>
    </row>
    <row r="285" spans="1:15" ht="12.75" customHeight="1">
      <c r="A285" s="1"/>
      <c r="B285" s="1"/>
      <c r="C285" s="64"/>
      <c r="D285" s="64"/>
      <c r="E285" s="64"/>
      <c r="F285" s="64"/>
      <c r="G285" s="64"/>
      <c r="H285" s="64"/>
      <c r="I285" s="64"/>
      <c r="J285" s="64"/>
      <c r="K285" s="64"/>
      <c r="L285" s="65"/>
      <c r="M285" s="1"/>
      <c r="N285" s="1"/>
      <c r="O285" s="1"/>
    </row>
    <row r="286" spans="1:15" ht="12.75" customHeight="1">
      <c r="A286" s="1"/>
      <c r="B286" s="1"/>
      <c r="C286" s="64"/>
      <c r="D286" s="64"/>
      <c r="E286" s="64"/>
      <c r="F286" s="64"/>
      <c r="G286" s="64"/>
      <c r="H286" s="64"/>
      <c r="I286" s="64"/>
      <c r="J286" s="64"/>
      <c r="K286" s="64"/>
      <c r="L286" s="65"/>
      <c r="M286" s="1"/>
      <c r="N286" s="1"/>
      <c r="O286" s="1"/>
    </row>
    <row r="287" spans="1:15" ht="12.75" customHeight="1">
      <c r="A287" s="1"/>
      <c r="B287" s="1"/>
      <c r="C287" s="64"/>
      <c r="D287" s="64"/>
      <c r="E287" s="64"/>
      <c r="F287" s="64"/>
      <c r="G287" s="64"/>
      <c r="H287" s="64"/>
      <c r="I287" s="64"/>
      <c r="J287" s="64"/>
      <c r="K287" s="64"/>
      <c r="L287" s="65"/>
      <c r="M287" s="1"/>
      <c r="N287" s="1"/>
      <c r="O287" s="1"/>
    </row>
    <row r="288" spans="1:15" ht="12.75" customHeight="1">
      <c r="A288" s="1"/>
      <c r="B288" s="1"/>
      <c r="C288" s="64"/>
      <c r="D288" s="64"/>
      <c r="E288" s="64"/>
      <c r="F288" s="64"/>
      <c r="G288" s="64"/>
      <c r="H288" s="64"/>
      <c r="I288" s="64"/>
      <c r="J288" s="64"/>
      <c r="K288" s="64"/>
      <c r="L288" s="65"/>
      <c r="M288" s="1"/>
      <c r="N288" s="1"/>
      <c r="O288" s="1"/>
    </row>
    <row r="289" spans="1:15" ht="12.75" customHeight="1">
      <c r="A289" s="1"/>
      <c r="B289" s="1"/>
      <c r="C289" s="64"/>
      <c r="D289" s="64"/>
      <c r="E289" s="64"/>
      <c r="F289" s="64"/>
      <c r="G289" s="64"/>
      <c r="H289" s="64"/>
      <c r="I289" s="64"/>
      <c r="J289" s="64"/>
      <c r="K289" s="64"/>
      <c r="L289" s="65"/>
      <c r="M289" s="1"/>
      <c r="N289" s="1"/>
      <c r="O289" s="1"/>
    </row>
    <row r="290" spans="1:15" ht="12.75" customHeight="1">
      <c r="A290" s="1"/>
      <c r="B290" s="1"/>
      <c r="C290" s="64"/>
      <c r="D290" s="64"/>
      <c r="E290" s="64"/>
      <c r="F290" s="64"/>
      <c r="G290" s="64"/>
      <c r="H290" s="64"/>
      <c r="I290" s="64"/>
      <c r="J290" s="64"/>
      <c r="K290" s="64"/>
      <c r="L290" s="65"/>
      <c r="M290" s="1"/>
      <c r="N290" s="1"/>
      <c r="O290" s="1"/>
    </row>
    <row r="291" spans="1:15" ht="12.75" customHeight="1">
      <c r="A291" s="1"/>
      <c r="B291" s="1"/>
      <c r="C291" s="64"/>
      <c r="D291" s="64"/>
      <c r="E291" s="64"/>
      <c r="F291" s="64"/>
      <c r="G291" s="64"/>
      <c r="H291" s="64"/>
      <c r="I291" s="64"/>
      <c r="J291" s="64"/>
      <c r="K291" s="64"/>
      <c r="L291" s="65"/>
      <c r="M291" s="1"/>
      <c r="N291" s="1"/>
      <c r="O291" s="1"/>
    </row>
    <row r="292" spans="1:15" ht="12.75" customHeight="1">
      <c r="A292" s="1"/>
      <c r="B292" s="1"/>
      <c r="C292" s="64"/>
      <c r="D292" s="64"/>
      <c r="E292" s="64"/>
      <c r="F292" s="64"/>
      <c r="G292" s="64"/>
      <c r="H292" s="64"/>
      <c r="I292" s="64"/>
      <c r="J292" s="64"/>
      <c r="K292" s="64"/>
      <c r="L292" s="65"/>
      <c r="M292" s="1"/>
      <c r="N292" s="1"/>
      <c r="O292" s="1"/>
    </row>
    <row r="293" spans="1:15" ht="12.75" customHeight="1">
      <c r="A293" s="1"/>
      <c r="B293" s="1"/>
      <c r="C293" s="64"/>
      <c r="D293" s="64"/>
      <c r="E293" s="64"/>
      <c r="F293" s="64"/>
      <c r="G293" s="64"/>
      <c r="H293" s="64"/>
      <c r="I293" s="64"/>
      <c r="J293" s="64"/>
      <c r="K293" s="64"/>
      <c r="L293" s="65"/>
      <c r="M293" s="1"/>
      <c r="N293" s="1"/>
      <c r="O293" s="1"/>
    </row>
    <row r="294" spans="1:15" ht="12.75" customHeight="1">
      <c r="A294" s="1"/>
      <c r="B294" s="1"/>
      <c r="C294" s="70"/>
      <c r="D294" s="70"/>
      <c r="E294" s="70"/>
      <c r="F294" s="70"/>
      <c r="G294" s="70"/>
      <c r="H294" s="70"/>
      <c r="I294" s="70"/>
      <c r="J294" s="70"/>
      <c r="K294" s="70"/>
      <c r="L294" s="65"/>
      <c r="M294" s="1"/>
      <c r="N294" s="1"/>
      <c r="O294" s="1"/>
    </row>
    <row r="295" spans="1:15" ht="12.75" customHeight="1">
      <c r="A295" s="1"/>
      <c r="B295" s="1"/>
      <c r="C295" s="64"/>
      <c r="D295" s="64"/>
      <c r="E295" s="64"/>
      <c r="F295" s="64"/>
      <c r="G295" s="64"/>
      <c r="H295" s="64"/>
      <c r="I295" s="64"/>
      <c r="J295" s="64"/>
      <c r="K295" s="64"/>
      <c r="L295" s="65"/>
      <c r="M295" s="1"/>
      <c r="N295" s="1"/>
      <c r="O295" s="1"/>
    </row>
    <row r="296" spans="1:15" ht="12.75" customHeight="1">
      <c r="A296" s="1"/>
      <c r="B296" s="1"/>
      <c r="C296" s="64"/>
      <c r="D296" s="64"/>
      <c r="E296" s="64"/>
      <c r="F296" s="64"/>
      <c r="G296" s="64"/>
      <c r="H296" s="64"/>
      <c r="I296" s="64"/>
      <c r="J296" s="64"/>
      <c r="K296" s="64"/>
      <c r="L296" s="65"/>
      <c r="M296" s="1"/>
      <c r="N296" s="1"/>
      <c r="O296" s="1"/>
    </row>
    <row r="297" spans="1:15" ht="12.75" customHeight="1">
      <c r="A297" s="1"/>
      <c r="B297" s="1"/>
      <c r="C297" s="64"/>
      <c r="D297" s="64"/>
      <c r="E297" s="64"/>
      <c r="F297" s="64"/>
      <c r="G297" s="64"/>
      <c r="H297" s="64"/>
      <c r="I297" s="64"/>
      <c r="J297" s="64"/>
      <c r="K297" s="64"/>
      <c r="L297" s="65"/>
      <c r="M297" s="1"/>
      <c r="N297" s="1"/>
      <c r="O297" s="1"/>
    </row>
    <row r="298" spans="1:15" ht="12.75" customHeight="1">
      <c r="A298" s="1"/>
      <c r="B298" s="1"/>
      <c r="C298" s="64"/>
      <c r="D298" s="64"/>
      <c r="E298" s="64"/>
      <c r="F298" s="64"/>
      <c r="G298" s="64"/>
      <c r="H298" s="64"/>
      <c r="I298" s="64"/>
      <c r="J298" s="64"/>
      <c r="K298" s="64"/>
      <c r="L298" s="65"/>
      <c r="M298" s="1"/>
      <c r="N298" s="1"/>
      <c r="O298" s="1"/>
    </row>
    <row r="299" spans="1:15" ht="12.75" customHeight="1">
      <c r="A299" s="1"/>
      <c r="B299" s="1"/>
      <c r="C299" s="64"/>
      <c r="D299" s="64"/>
      <c r="E299" s="64"/>
      <c r="F299" s="64"/>
      <c r="G299" s="64"/>
      <c r="H299" s="64"/>
      <c r="I299" s="64"/>
      <c r="J299" s="64"/>
      <c r="K299" s="64"/>
      <c r="L299" s="65"/>
      <c r="M299" s="1"/>
      <c r="N299" s="1"/>
      <c r="O299" s="1"/>
    </row>
    <row r="300" spans="1:15" ht="12.75" customHeight="1">
      <c r="A300" s="1"/>
      <c r="B300" s="1"/>
      <c r="C300" s="64"/>
      <c r="D300" s="64"/>
      <c r="E300" s="64"/>
      <c r="F300" s="64"/>
      <c r="G300" s="64"/>
      <c r="H300" s="64"/>
      <c r="I300" s="64"/>
      <c r="J300" s="64"/>
      <c r="K300" s="64"/>
      <c r="L300" s="65"/>
      <c r="M300" s="1"/>
      <c r="N300" s="1"/>
      <c r="O300" s="1"/>
    </row>
    <row r="301" spans="1:15" ht="12.75" customHeight="1">
      <c r="A301" s="1"/>
      <c r="B301" s="1"/>
      <c r="C301" s="64"/>
      <c r="D301" s="64"/>
      <c r="E301" s="64"/>
      <c r="F301" s="64"/>
      <c r="G301" s="64"/>
      <c r="H301" s="64"/>
      <c r="I301" s="64"/>
      <c r="J301" s="64"/>
      <c r="K301" s="64"/>
      <c r="L301" s="65"/>
      <c r="M301" s="1"/>
      <c r="N301" s="1"/>
      <c r="O301" s="1"/>
    </row>
    <row r="302" spans="1:15" ht="12.75" customHeight="1">
      <c r="A302" s="1"/>
      <c r="B302" s="1"/>
      <c r="C302" s="64"/>
      <c r="D302" s="64"/>
      <c r="E302" s="64"/>
      <c r="F302" s="64"/>
      <c r="G302" s="64"/>
      <c r="H302" s="64"/>
      <c r="I302" s="64"/>
      <c r="J302" s="64"/>
      <c r="K302" s="64"/>
      <c r="L302" s="65"/>
      <c r="M302" s="1"/>
      <c r="N302" s="1"/>
      <c r="O302" s="1"/>
    </row>
    <row r="303" spans="1:15" ht="12.75" customHeight="1">
      <c r="A303" s="1"/>
      <c r="B303" s="1"/>
      <c r="C303" s="64"/>
      <c r="D303" s="64"/>
      <c r="E303" s="64"/>
      <c r="F303" s="64"/>
      <c r="G303" s="64"/>
      <c r="H303" s="64"/>
      <c r="I303" s="64"/>
      <c r="J303" s="64"/>
      <c r="K303" s="64"/>
      <c r="L303" s="65"/>
      <c r="M303" s="1"/>
      <c r="N303" s="1"/>
      <c r="O303" s="1"/>
    </row>
    <row r="304" spans="1:15" ht="12.75" customHeight="1">
      <c r="A304" s="1"/>
      <c r="B304" s="1"/>
      <c r="C304" s="64"/>
      <c r="D304" s="64"/>
      <c r="E304" s="64"/>
      <c r="F304" s="64"/>
      <c r="G304" s="64"/>
      <c r="H304" s="64"/>
      <c r="I304" s="64"/>
      <c r="J304" s="64"/>
      <c r="K304" s="64"/>
      <c r="L304" s="65"/>
      <c r="M304" s="1"/>
      <c r="N304" s="1"/>
      <c r="O304" s="1"/>
    </row>
    <row r="305" spans="1:15" ht="12.75" customHeight="1">
      <c r="A305" s="1"/>
      <c r="B305" s="1"/>
      <c r="C305" s="64"/>
      <c r="D305" s="64"/>
      <c r="E305" s="64"/>
      <c r="F305" s="64"/>
      <c r="G305" s="64"/>
      <c r="H305" s="64"/>
      <c r="I305" s="64"/>
      <c r="J305" s="64"/>
      <c r="K305" s="64"/>
      <c r="L305" s="65"/>
      <c r="M305" s="1"/>
      <c r="N305" s="1"/>
      <c r="O305" s="1"/>
    </row>
    <row r="306" spans="1:15" ht="12.75" customHeight="1">
      <c r="A306" s="1"/>
      <c r="B306" s="1"/>
      <c r="C306" s="64"/>
      <c r="D306" s="64"/>
      <c r="E306" s="64"/>
      <c r="F306" s="64"/>
      <c r="G306" s="64"/>
      <c r="H306" s="64"/>
      <c r="I306" s="64"/>
      <c r="J306" s="64"/>
      <c r="K306" s="64"/>
      <c r="L306" s="65"/>
      <c r="M306" s="1"/>
      <c r="N306" s="1"/>
      <c r="O306" s="1"/>
    </row>
    <row r="307" spans="1:15" ht="12.75" customHeight="1">
      <c r="A307" s="1"/>
      <c r="B307" s="1"/>
      <c r="C307" s="64"/>
      <c r="D307" s="64"/>
      <c r="E307" s="64"/>
      <c r="F307" s="64"/>
      <c r="G307" s="64"/>
      <c r="H307" s="64"/>
      <c r="I307" s="64"/>
      <c r="J307" s="64"/>
      <c r="K307" s="64"/>
      <c r="L307" s="65"/>
      <c r="M307" s="1"/>
      <c r="N307" s="1"/>
      <c r="O307" s="1"/>
    </row>
    <row r="308" spans="1:15" ht="12.75" customHeight="1">
      <c r="A308" s="1"/>
      <c r="B308" s="1"/>
      <c r="C308" s="64"/>
      <c r="D308" s="64"/>
      <c r="E308" s="64"/>
      <c r="F308" s="64"/>
      <c r="G308" s="64"/>
      <c r="H308" s="64"/>
      <c r="I308" s="64"/>
      <c r="J308" s="64"/>
      <c r="K308" s="64"/>
      <c r="L308" s="65"/>
      <c r="M308" s="1"/>
      <c r="N308" s="1"/>
      <c r="O308" s="1"/>
    </row>
    <row r="309" spans="1:15" ht="12.75" customHeight="1">
      <c r="A309" s="1"/>
      <c r="B309" s="1"/>
      <c r="C309" s="64"/>
      <c r="D309" s="64"/>
      <c r="E309" s="64"/>
      <c r="F309" s="64"/>
      <c r="G309" s="64"/>
      <c r="H309" s="64"/>
      <c r="I309" s="64"/>
      <c r="J309" s="64"/>
      <c r="K309" s="64"/>
      <c r="L309" s="65"/>
      <c r="M309" s="1"/>
      <c r="N309" s="1"/>
      <c r="O309" s="1"/>
    </row>
    <row r="310" spans="1:15" ht="12.75" customHeight="1">
      <c r="A310" s="1"/>
      <c r="B310" s="1"/>
      <c r="C310" s="64"/>
      <c r="D310" s="64"/>
      <c r="E310" s="64"/>
      <c r="F310" s="64"/>
      <c r="G310" s="64"/>
      <c r="H310" s="64"/>
      <c r="I310" s="64"/>
      <c r="J310" s="64"/>
      <c r="K310" s="64"/>
      <c r="L310" s="65"/>
      <c r="M310" s="1"/>
      <c r="N310" s="1"/>
      <c r="O310" s="1"/>
    </row>
    <row r="311" spans="1:15" ht="12.75" customHeight="1">
      <c r="A311" s="1"/>
      <c r="B311" s="1"/>
      <c r="C311" s="64"/>
      <c r="D311" s="64"/>
      <c r="E311" s="64"/>
      <c r="F311" s="64"/>
      <c r="G311" s="64"/>
      <c r="H311" s="64"/>
      <c r="I311" s="64"/>
      <c r="J311" s="64"/>
      <c r="K311" s="64"/>
      <c r="L311" s="65"/>
      <c r="M311" s="1"/>
      <c r="N311" s="1"/>
      <c r="O311" s="1"/>
    </row>
    <row r="312" spans="1:15" ht="12.75" customHeight="1">
      <c r="A312" s="1"/>
      <c r="B312" s="1"/>
      <c r="C312" s="64"/>
      <c r="D312" s="64"/>
      <c r="E312" s="64"/>
      <c r="F312" s="64"/>
      <c r="G312" s="64"/>
      <c r="H312" s="64"/>
      <c r="I312" s="64"/>
      <c r="J312" s="64"/>
      <c r="K312" s="64"/>
      <c r="L312" s="65"/>
      <c r="M312" s="1"/>
      <c r="N312" s="1"/>
      <c r="O312" s="1"/>
    </row>
    <row r="313" spans="1:15" ht="12.75" customHeight="1">
      <c r="A313" s="1"/>
      <c r="B313" s="1"/>
      <c r="C313" s="64"/>
      <c r="D313" s="64"/>
      <c r="E313" s="64"/>
      <c r="F313" s="64"/>
      <c r="G313" s="64"/>
      <c r="H313" s="64"/>
      <c r="I313" s="64"/>
      <c r="J313" s="64"/>
      <c r="K313" s="64"/>
      <c r="L313" s="65"/>
      <c r="M313" s="1"/>
      <c r="N313" s="1"/>
      <c r="O313" s="1"/>
    </row>
    <row r="314" spans="1:15" ht="12.75" customHeight="1">
      <c r="A314" s="1"/>
      <c r="B314" s="1"/>
      <c r="C314" s="64"/>
      <c r="D314" s="64"/>
      <c r="E314" s="64"/>
      <c r="F314" s="64"/>
      <c r="G314" s="64"/>
      <c r="H314" s="64"/>
      <c r="I314" s="64"/>
      <c r="J314" s="64"/>
      <c r="K314" s="64"/>
      <c r="L314" s="65"/>
      <c r="M314" s="1"/>
      <c r="N314" s="1"/>
      <c r="O314" s="1"/>
    </row>
    <row r="315" spans="1:15" ht="12.75" customHeight="1">
      <c r="A315" s="1"/>
      <c r="B315" s="1"/>
      <c r="C315" s="64"/>
      <c r="D315" s="64"/>
      <c r="E315" s="64"/>
      <c r="F315" s="64"/>
      <c r="G315" s="64"/>
      <c r="H315" s="64"/>
      <c r="I315" s="64"/>
      <c r="J315" s="64"/>
      <c r="K315" s="64"/>
      <c r="L315" s="65"/>
      <c r="M315" s="1"/>
      <c r="N315" s="1"/>
      <c r="O315" s="1"/>
    </row>
    <row r="316" spans="1:15" ht="12.75" customHeight="1">
      <c r="A316" s="1"/>
      <c r="B316" s="1"/>
      <c r="C316" s="64"/>
      <c r="D316" s="64"/>
      <c r="E316" s="64"/>
      <c r="F316" s="64"/>
      <c r="G316" s="64"/>
      <c r="H316" s="64"/>
      <c r="I316" s="64"/>
      <c r="J316" s="64"/>
      <c r="K316" s="64"/>
      <c r="L316" s="65"/>
      <c r="M316" s="1"/>
      <c r="N316" s="1"/>
      <c r="O316" s="1"/>
    </row>
    <row r="317" spans="1:15" ht="12.75" customHeight="1">
      <c r="A317" s="1"/>
      <c r="B317" s="1"/>
      <c r="C317" s="64"/>
      <c r="D317" s="64"/>
      <c r="E317" s="64"/>
      <c r="F317" s="64"/>
      <c r="G317" s="64"/>
      <c r="H317" s="64"/>
      <c r="I317" s="64"/>
      <c r="J317" s="64"/>
      <c r="K317" s="64"/>
      <c r="L317" s="65"/>
      <c r="M317" s="1"/>
      <c r="N317" s="1"/>
      <c r="O317" s="1"/>
    </row>
    <row r="318" spans="1:15" ht="12.75" customHeight="1">
      <c r="A318" s="1"/>
      <c r="B318" s="1"/>
      <c r="C318" s="64"/>
      <c r="D318" s="64"/>
      <c r="E318" s="64"/>
      <c r="F318" s="64"/>
      <c r="G318" s="64"/>
      <c r="H318" s="64"/>
      <c r="I318" s="64"/>
      <c r="J318" s="64"/>
      <c r="K318" s="64"/>
      <c r="L318" s="65"/>
      <c r="M318" s="1"/>
      <c r="N318" s="1"/>
      <c r="O318" s="1"/>
    </row>
    <row r="319" spans="1:15" ht="12.75" customHeight="1">
      <c r="A319" s="1"/>
      <c r="B319" s="1"/>
      <c r="C319" s="64"/>
      <c r="D319" s="64"/>
      <c r="E319" s="64"/>
      <c r="F319" s="64"/>
      <c r="G319" s="64"/>
      <c r="H319" s="64"/>
      <c r="I319" s="64"/>
      <c r="J319" s="64"/>
      <c r="K319" s="64"/>
      <c r="L319" s="65"/>
      <c r="M319" s="1"/>
      <c r="N319" s="1"/>
      <c r="O319" s="1"/>
    </row>
    <row r="320" spans="1:15" ht="12.75" customHeight="1">
      <c r="A320" s="1"/>
      <c r="B320" s="1"/>
      <c r="C320" s="64"/>
      <c r="D320" s="64"/>
      <c r="E320" s="64"/>
      <c r="F320" s="64"/>
      <c r="G320" s="64"/>
      <c r="H320" s="64"/>
      <c r="I320" s="64"/>
      <c r="J320" s="64"/>
      <c r="K320" s="64"/>
      <c r="L320" s="65"/>
      <c r="M320" s="1"/>
      <c r="N320" s="1"/>
      <c r="O320" s="1"/>
    </row>
    <row r="321" spans="1:15" ht="12.75" customHeight="1">
      <c r="A321" s="1"/>
      <c r="B321" s="1"/>
      <c r="C321" s="64"/>
      <c r="D321" s="64"/>
      <c r="E321" s="64"/>
      <c r="F321" s="64"/>
      <c r="G321" s="64"/>
      <c r="H321" s="64"/>
      <c r="I321" s="64"/>
      <c r="J321" s="64"/>
      <c r="K321" s="64"/>
      <c r="L321" s="65"/>
      <c r="M321" s="1"/>
      <c r="N321" s="1"/>
      <c r="O321" s="1"/>
    </row>
    <row r="322" spans="1:15" ht="12.75" customHeight="1">
      <c r="A322" s="1"/>
      <c r="B322" s="1"/>
      <c r="C322" s="64"/>
      <c r="D322" s="64"/>
      <c r="E322" s="64"/>
      <c r="F322" s="64"/>
      <c r="G322" s="64"/>
      <c r="H322" s="64"/>
      <c r="I322" s="64"/>
      <c r="J322" s="64"/>
      <c r="K322" s="64"/>
      <c r="L322" s="65"/>
      <c r="M322" s="1"/>
      <c r="N322" s="1"/>
      <c r="O322" s="1"/>
    </row>
    <row r="323" spans="1:15" ht="12.75" customHeight="1">
      <c r="A323" s="1"/>
      <c r="B323" s="1"/>
      <c r="C323" s="64"/>
      <c r="D323" s="64"/>
      <c r="E323" s="64"/>
      <c r="F323" s="64"/>
      <c r="G323" s="64"/>
      <c r="H323" s="64"/>
      <c r="I323" s="64"/>
      <c r="J323" s="64"/>
      <c r="K323" s="64"/>
      <c r="L323" s="65"/>
      <c r="M323" s="1"/>
      <c r="N323" s="1"/>
      <c r="O323" s="1"/>
    </row>
    <row r="324" spans="1:15" ht="12.75" customHeight="1">
      <c r="A324" s="1"/>
      <c r="B324" s="1"/>
      <c r="C324" s="64"/>
      <c r="D324" s="64"/>
      <c r="E324" s="64"/>
      <c r="F324" s="64"/>
      <c r="G324" s="64"/>
      <c r="H324" s="64"/>
      <c r="I324" s="64"/>
      <c r="J324" s="64"/>
      <c r="K324" s="64"/>
      <c r="L324" s="65"/>
      <c r="M324" s="1"/>
      <c r="N324" s="1"/>
      <c r="O324" s="1"/>
    </row>
    <row r="325" spans="1:15" ht="12.75" customHeight="1">
      <c r="A325" s="1"/>
      <c r="B325" s="1"/>
      <c r="C325" s="64"/>
      <c r="D325" s="64"/>
      <c r="E325" s="64"/>
      <c r="F325" s="64"/>
      <c r="G325" s="64"/>
      <c r="H325" s="64"/>
      <c r="I325" s="64"/>
      <c r="J325" s="64"/>
      <c r="K325" s="64"/>
      <c r="L325" s="65"/>
      <c r="M325" s="1"/>
      <c r="N325" s="1"/>
      <c r="O325" s="1"/>
    </row>
    <row r="326" spans="1:15" ht="12.75" customHeight="1">
      <c r="A326" s="1"/>
      <c r="B326" s="1"/>
      <c r="C326" s="64"/>
      <c r="D326" s="64"/>
      <c r="E326" s="64"/>
      <c r="F326" s="64"/>
      <c r="G326" s="64"/>
      <c r="H326" s="64"/>
      <c r="I326" s="64"/>
      <c r="J326" s="64"/>
      <c r="K326" s="64"/>
      <c r="L326" s="65"/>
      <c r="M326" s="1"/>
      <c r="N326" s="1"/>
      <c r="O326" s="1"/>
    </row>
    <row r="327" spans="1:15" ht="12.75" customHeight="1">
      <c r="A327" s="1"/>
      <c r="B327" s="1"/>
      <c r="C327" s="64"/>
      <c r="D327" s="64"/>
      <c r="E327" s="64"/>
      <c r="F327" s="64"/>
      <c r="G327" s="64"/>
      <c r="H327" s="64"/>
      <c r="I327" s="64"/>
      <c r="J327" s="64"/>
      <c r="K327" s="64"/>
      <c r="L327" s="65"/>
      <c r="M327" s="1"/>
      <c r="N327" s="1"/>
      <c r="O327" s="1"/>
    </row>
    <row r="328" spans="1:15" ht="12.75" customHeight="1">
      <c r="A328" s="1"/>
      <c r="B328" s="1"/>
      <c r="C328" s="64"/>
      <c r="D328" s="64"/>
      <c r="E328" s="64"/>
      <c r="F328" s="64"/>
      <c r="G328" s="64"/>
      <c r="H328" s="64"/>
      <c r="I328" s="64"/>
      <c r="J328" s="64"/>
      <c r="K328" s="64"/>
      <c r="L328" s="65"/>
      <c r="M328" s="1"/>
      <c r="N328" s="1"/>
      <c r="O328" s="1"/>
    </row>
    <row r="329" spans="1:15" ht="12.75" customHeight="1">
      <c r="A329" s="1"/>
      <c r="B329" s="1"/>
      <c r="C329" s="64"/>
      <c r="D329" s="64"/>
      <c r="E329" s="64"/>
      <c r="F329" s="64"/>
      <c r="G329" s="64"/>
      <c r="H329" s="64"/>
      <c r="I329" s="64"/>
      <c r="J329" s="64"/>
      <c r="K329" s="64"/>
      <c r="L329" s="65"/>
      <c r="M329" s="1"/>
      <c r="N329" s="1"/>
      <c r="O329" s="1"/>
    </row>
    <row r="330" spans="1:15" ht="12.75" customHeight="1">
      <c r="A330" s="1"/>
      <c r="B330" s="1"/>
      <c r="C330" s="64"/>
      <c r="D330" s="64"/>
      <c r="E330" s="64"/>
      <c r="F330" s="64"/>
      <c r="G330" s="64"/>
      <c r="H330" s="64"/>
      <c r="I330" s="64"/>
      <c r="J330" s="64"/>
      <c r="K330" s="64"/>
      <c r="L330" s="65"/>
      <c r="M330" s="1"/>
      <c r="N330" s="1"/>
      <c r="O330" s="1"/>
    </row>
    <row r="331" spans="1:15" ht="12.75" customHeight="1">
      <c r="A331" s="1"/>
      <c r="B331" s="1"/>
      <c r="C331" s="64"/>
      <c r="D331" s="64"/>
      <c r="E331" s="64"/>
      <c r="F331" s="64"/>
      <c r="G331" s="64"/>
      <c r="H331" s="64"/>
      <c r="I331" s="64"/>
      <c r="J331" s="64"/>
      <c r="K331" s="64"/>
      <c r="L331" s="65"/>
      <c r="M331" s="1"/>
      <c r="N331" s="1"/>
      <c r="O331" s="1"/>
    </row>
    <row r="332" spans="1:15" ht="12.75" customHeight="1">
      <c r="A332" s="1"/>
      <c r="B332" s="1"/>
      <c r="C332" s="64"/>
      <c r="D332" s="64"/>
      <c r="E332" s="64"/>
      <c r="F332" s="64"/>
      <c r="G332" s="64"/>
      <c r="H332" s="64"/>
      <c r="I332" s="64"/>
      <c r="J332" s="64"/>
      <c r="K332" s="64"/>
      <c r="L332" s="65"/>
      <c r="M332" s="1"/>
      <c r="N332" s="1"/>
      <c r="O332" s="1"/>
    </row>
    <row r="333" spans="1:15" ht="12.75" customHeight="1">
      <c r="A333" s="1"/>
      <c r="B333" s="1"/>
      <c r="C333" s="64"/>
      <c r="D333" s="64"/>
      <c r="E333" s="64"/>
      <c r="F333" s="64"/>
      <c r="G333" s="64"/>
      <c r="H333" s="64"/>
      <c r="I333" s="64"/>
      <c r="J333" s="64"/>
      <c r="K333" s="64"/>
      <c r="L333" s="65"/>
      <c r="M333" s="1"/>
      <c r="N333" s="1"/>
      <c r="O333" s="1"/>
    </row>
    <row r="334" spans="1:15" ht="12.75" customHeight="1">
      <c r="A334" s="1"/>
      <c r="B334" s="1"/>
      <c r="C334" s="64"/>
      <c r="D334" s="64"/>
      <c r="E334" s="64"/>
      <c r="F334" s="64"/>
      <c r="G334" s="64"/>
      <c r="H334" s="64"/>
      <c r="I334" s="64"/>
      <c r="J334" s="64"/>
      <c r="K334" s="64"/>
      <c r="L334" s="65"/>
      <c r="M334" s="1"/>
      <c r="N334" s="1"/>
      <c r="O334" s="1"/>
    </row>
    <row r="335" spans="1:15" ht="12.75" customHeight="1">
      <c r="A335" s="1"/>
      <c r="B335" s="1"/>
      <c r="C335" s="70"/>
      <c r="D335" s="70"/>
      <c r="E335" s="64"/>
      <c r="F335" s="64"/>
      <c r="G335" s="64"/>
      <c r="H335" s="70"/>
      <c r="I335" s="70"/>
      <c r="J335" s="70"/>
      <c r="K335" s="70"/>
      <c r="L335" s="65"/>
      <c r="M335" s="1"/>
      <c r="N335" s="1"/>
      <c r="O335" s="1"/>
    </row>
    <row r="336" spans="1:15" ht="12.75" customHeight="1">
      <c r="A336" s="1"/>
      <c r="B336" s="1"/>
      <c r="C336" s="64"/>
      <c r="D336" s="64"/>
      <c r="E336" s="64"/>
      <c r="F336" s="64"/>
      <c r="G336" s="64"/>
      <c r="H336" s="64"/>
      <c r="I336" s="64"/>
      <c r="J336" s="64"/>
      <c r="K336" s="64"/>
      <c r="L336" s="65"/>
      <c r="M336" s="1"/>
      <c r="N336" s="1"/>
      <c r="O336" s="1"/>
    </row>
    <row r="337" spans="1:15" ht="12.75" customHeight="1">
      <c r="A337" s="1"/>
      <c r="B337" s="1"/>
      <c r="C337" s="64"/>
      <c r="D337" s="64"/>
      <c r="E337" s="64"/>
      <c r="F337" s="64"/>
      <c r="G337" s="64"/>
      <c r="H337" s="64"/>
      <c r="I337" s="64"/>
      <c r="J337" s="64"/>
      <c r="K337" s="64"/>
      <c r="L337" s="65"/>
      <c r="M337" s="1"/>
      <c r="N337" s="1"/>
      <c r="O337" s="1"/>
    </row>
    <row r="338" spans="1:15" ht="12.75" customHeight="1">
      <c r="A338" s="1"/>
      <c r="B338" s="1"/>
      <c r="C338" s="64"/>
      <c r="D338" s="64"/>
      <c r="E338" s="64"/>
      <c r="F338" s="64"/>
      <c r="G338" s="64"/>
      <c r="H338" s="64"/>
      <c r="I338" s="64"/>
      <c r="J338" s="64"/>
      <c r="K338" s="64"/>
      <c r="L338" s="65"/>
      <c r="M338" s="1"/>
      <c r="N338" s="1"/>
      <c r="O338" s="1"/>
    </row>
    <row r="339" spans="1:15" ht="12.75" customHeight="1">
      <c r="A339" s="1"/>
      <c r="B339" s="1"/>
      <c r="C339" s="64"/>
      <c r="D339" s="64"/>
      <c r="E339" s="64"/>
      <c r="F339" s="64"/>
      <c r="G339" s="64"/>
      <c r="H339" s="64"/>
      <c r="I339" s="64"/>
      <c r="J339" s="64"/>
      <c r="K339" s="64"/>
      <c r="L339" s="65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1"/>
  <sheetViews>
    <sheetView zoomScale="85" zoomScaleNormal="85" workbookViewId="0">
      <pane ySplit="10" topLeftCell="A11" activePane="bottomLeft" state="frozen"/>
      <selection pane="bottomLeft" activeCell="B14" sqref="B14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00"/>
      <c r="B1" s="401"/>
      <c r="C1" s="74"/>
      <c r="D1" s="74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311</v>
      </c>
      <c r="M5" s="1"/>
      <c r="N5" s="1"/>
      <c r="O5" s="1"/>
    </row>
    <row r="6" spans="1:15" ht="12.75" customHeight="1">
      <c r="A6" s="75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45125</v>
      </c>
      <c r="L6" s="1"/>
      <c r="M6" s="1"/>
      <c r="N6" s="1"/>
      <c r="O6" s="1"/>
    </row>
    <row r="7" spans="1:15" ht="12.75" customHeight="1">
      <c r="B7" s="1"/>
      <c r="C7" s="1" t="s">
        <v>312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2"/>
      <c r="B8" s="5"/>
      <c r="C8" s="5"/>
      <c r="D8" s="5"/>
      <c r="E8" s="5"/>
      <c r="F8" s="5"/>
      <c r="G8" s="76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93" t="s">
        <v>16</v>
      </c>
      <c r="B9" s="395" t="s">
        <v>18</v>
      </c>
      <c r="C9" s="399" t="s">
        <v>20</v>
      </c>
      <c r="D9" s="399" t="s">
        <v>21</v>
      </c>
      <c r="E9" s="390" t="s">
        <v>22</v>
      </c>
      <c r="F9" s="391"/>
      <c r="G9" s="392"/>
      <c r="H9" s="390" t="s">
        <v>23</v>
      </c>
      <c r="I9" s="391"/>
      <c r="J9" s="392"/>
      <c r="K9" s="26"/>
      <c r="L9" s="27"/>
      <c r="M9" s="53"/>
      <c r="N9" s="1"/>
      <c r="O9" s="1"/>
    </row>
    <row r="10" spans="1:15" ht="42.75" customHeight="1">
      <c r="A10" s="397"/>
      <c r="B10" s="398"/>
      <c r="C10" s="398"/>
      <c r="D10" s="39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258</v>
      </c>
      <c r="N10" s="1"/>
      <c r="O10" s="1"/>
    </row>
    <row r="11" spans="1:15" ht="12" customHeight="1">
      <c r="A11" s="33">
        <v>1</v>
      </c>
      <c r="B11" s="58" t="s">
        <v>313</v>
      </c>
      <c r="C11" s="31">
        <v>523.75</v>
      </c>
      <c r="D11" s="38">
        <v>525.03333333333342</v>
      </c>
      <c r="E11" s="38">
        <v>513.66666666666686</v>
      </c>
      <c r="F11" s="38">
        <v>503.58333333333348</v>
      </c>
      <c r="G11" s="38">
        <v>492.21666666666692</v>
      </c>
      <c r="H11" s="38">
        <v>535.11666666666679</v>
      </c>
      <c r="I11" s="38">
        <v>546.48333333333335</v>
      </c>
      <c r="J11" s="38">
        <v>556.56666666666672</v>
      </c>
      <c r="K11" s="31">
        <v>536.4</v>
      </c>
      <c r="L11" s="31">
        <v>514.95000000000005</v>
      </c>
      <c r="M11" s="31">
        <v>3.7149299999999998</v>
      </c>
      <c r="N11" s="1"/>
      <c r="O11" s="1"/>
    </row>
    <row r="12" spans="1:15" ht="12" customHeight="1">
      <c r="A12" s="33">
        <v>2</v>
      </c>
      <c r="B12" s="58" t="s">
        <v>314</v>
      </c>
      <c r="C12" s="31">
        <v>28313.35</v>
      </c>
      <c r="D12" s="38">
        <v>28390.783333333336</v>
      </c>
      <c r="E12" s="38">
        <v>28081.566666666673</v>
      </c>
      <c r="F12" s="38">
        <v>27849.783333333336</v>
      </c>
      <c r="G12" s="38">
        <v>27540.566666666673</v>
      </c>
      <c r="H12" s="38">
        <v>28622.566666666673</v>
      </c>
      <c r="I12" s="38">
        <v>28931.78333333334</v>
      </c>
      <c r="J12" s="38">
        <v>29163.566666666673</v>
      </c>
      <c r="K12" s="31">
        <v>28700</v>
      </c>
      <c r="L12" s="31">
        <v>28159</v>
      </c>
      <c r="M12" s="31">
        <v>1.9460000000000002E-2</v>
      </c>
      <c r="N12" s="1"/>
      <c r="O12" s="1"/>
    </row>
    <row r="13" spans="1:15" ht="12" customHeight="1">
      <c r="A13" s="33">
        <v>3</v>
      </c>
      <c r="B13" s="58" t="s">
        <v>317</v>
      </c>
      <c r="C13" s="31">
        <v>505.2</v>
      </c>
      <c r="D13" s="38">
        <v>513.56666666666672</v>
      </c>
      <c r="E13" s="38">
        <v>492.13333333333344</v>
      </c>
      <c r="F13" s="38">
        <v>479.06666666666672</v>
      </c>
      <c r="G13" s="38">
        <v>457.63333333333344</v>
      </c>
      <c r="H13" s="38">
        <v>526.63333333333344</v>
      </c>
      <c r="I13" s="38">
        <v>548.06666666666661</v>
      </c>
      <c r="J13" s="38">
        <v>561.13333333333344</v>
      </c>
      <c r="K13" s="31">
        <v>535</v>
      </c>
      <c r="L13" s="31">
        <v>500.5</v>
      </c>
      <c r="M13" s="31">
        <v>20.235800000000001</v>
      </c>
      <c r="N13" s="1"/>
      <c r="O13" s="1"/>
    </row>
    <row r="14" spans="1:15" ht="12" customHeight="1">
      <c r="A14" s="33">
        <v>4</v>
      </c>
      <c r="B14" s="58" t="s">
        <v>40</v>
      </c>
      <c r="C14" s="31">
        <v>464.15</v>
      </c>
      <c r="D14" s="38">
        <v>461.81666666666666</v>
      </c>
      <c r="E14" s="38">
        <v>457.63333333333333</v>
      </c>
      <c r="F14" s="38">
        <v>451.11666666666667</v>
      </c>
      <c r="G14" s="38">
        <v>446.93333333333334</v>
      </c>
      <c r="H14" s="38">
        <v>468.33333333333331</v>
      </c>
      <c r="I14" s="38">
        <v>472.51666666666659</v>
      </c>
      <c r="J14" s="38">
        <v>479.0333333333333</v>
      </c>
      <c r="K14" s="31">
        <v>466</v>
      </c>
      <c r="L14" s="31">
        <v>455.3</v>
      </c>
      <c r="M14" s="31">
        <v>21.321560000000002</v>
      </c>
      <c r="N14" s="1"/>
      <c r="O14" s="1"/>
    </row>
    <row r="15" spans="1:15" ht="12" customHeight="1">
      <c r="A15" s="33">
        <v>5</v>
      </c>
      <c r="B15" s="58" t="s">
        <v>318</v>
      </c>
      <c r="C15" s="31">
        <v>1531.05</v>
      </c>
      <c r="D15" s="38">
        <v>1542.75</v>
      </c>
      <c r="E15" s="38">
        <v>1512.5</v>
      </c>
      <c r="F15" s="38">
        <v>1493.95</v>
      </c>
      <c r="G15" s="38">
        <v>1463.7</v>
      </c>
      <c r="H15" s="38">
        <v>1561.3</v>
      </c>
      <c r="I15" s="38">
        <v>1591.55</v>
      </c>
      <c r="J15" s="38">
        <v>1610.1</v>
      </c>
      <c r="K15" s="31">
        <v>1573</v>
      </c>
      <c r="L15" s="31">
        <v>1524.2</v>
      </c>
      <c r="M15" s="31">
        <v>3.8657900000000001</v>
      </c>
      <c r="N15" s="1"/>
      <c r="O15" s="1"/>
    </row>
    <row r="16" spans="1:15" ht="12" customHeight="1">
      <c r="A16" s="33">
        <v>6</v>
      </c>
      <c r="B16" s="58" t="s">
        <v>42</v>
      </c>
      <c r="C16" s="31">
        <v>4418.95</v>
      </c>
      <c r="D16" s="38">
        <v>4417.5999999999995</v>
      </c>
      <c r="E16" s="38">
        <v>4378.4999999999991</v>
      </c>
      <c r="F16" s="38">
        <v>4338.0499999999993</v>
      </c>
      <c r="G16" s="38">
        <v>4298.9499999999989</v>
      </c>
      <c r="H16" s="38">
        <v>4458.0499999999993</v>
      </c>
      <c r="I16" s="38">
        <v>4497.1499999999996</v>
      </c>
      <c r="J16" s="38">
        <v>4537.5999999999995</v>
      </c>
      <c r="K16" s="31">
        <v>4456.7</v>
      </c>
      <c r="L16" s="31">
        <v>4377.1499999999996</v>
      </c>
      <c r="M16" s="31">
        <v>1.9430000000000001</v>
      </c>
      <c r="N16" s="1"/>
      <c r="O16" s="1"/>
    </row>
    <row r="17" spans="1:15" ht="12" customHeight="1">
      <c r="A17" s="33">
        <v>7</v>
      </c>
      <c r="B17" s="58" t="s">
        <v>44</v>
      </c>
      <c r="C17" s="31">
        <v>23151.95</v>
      </c>
      <c r="D17" s="38">
        <v>23250.316666666666</v>
      </c>
      <c r="E17" s="38">
        <v>22980.683333333331</v>
      </c>
      <c r="F17" s="38">
        <v>22809.416666666664</v>
      </c>
      <c r="G17" s="38">
        <v>22539.783333333329</v>
      </c>
      <c r="H17" s="38">
        <v>23421.583333333332</v>
      </c>
      <c r="I17" s="38">
        <v>23691.216666666664</v>
      </c>
      <c r="J17" s="38">
        <v>23862.483333333334</v>
      </c>
      <c r="K17" s="31">
        <v>23519.95</v>
      </c>
      <c r="L17" s="31">
        <v>23079.05</v>
      </c>
      <c r="M17" s="31">
        <v>0.16350000000000001</v>
      </c>
      <c r="N17" s="1"/>
      <c r="O17" s="1"/>
    </row>
    <row r="18" spans="1:15" ht="12" customHeight="1">
      <c r="A18" s="33">
        <v>8</v>
      </c>
      <c r="B18" s="58" t="s">
        <v>50</v>
      </c>
      <c r="C18" s="31">
        <v>1811.5</v>
      </c>
      <c r="D18" s="38">
        <v>1804.0833333333333</v>
      </c>
      <c r="E18" s="38">
        <v>1788.4166666666665</v>
      </c>
      <c r="F18" s="38">
        <v>1765.3333333333333</v>
      </c>
      <c r="G18" s="38">
        <v>1749.6666666666665</v>
      </c>
      <c r="H18" s="38">
        <v>1827.1666666666665</v>
      </c>
      <c r="I18" s="38">
        <v>1842.833333333333</v>
      </c>
      <c r="J18" s="38">
        <v>1865.9166666666665</v>
      </c>
      <c r="K18" s="31">
        <v>1819.75</v>
      </c>
      <c r="L18" s="31">
        <v>1781</v>
      </c>
      <c r="M18" s="31">
        <v>4.1495800000000003</v>
      </c>
      <c r="N18" s="1"/>
      <c r="O18" s="1"/>
    </row>
    <row r="19" spans="1:15" ht="12" customHeight="1">
      <c r="A19" s="33">
        <v>9</v>
      </c>
      <c r="B19" s="58" t="s">
        <v>51</v>
      </c>
      <c r="C19" s="31">
        <v>2408.5500000000002</v>
      </c>
      <c r="D19" s="38">
        <v>2419.7833333333333</v>
      </c>
      <c r="E19" s="38">
        <v>2380.0666666666666</v>
      </c>
      <c r="F19" s="38">
        <v>2351.5833333333335</v>
      </c>
      <c r="G19" s="38">
        <v>2311.8666666666668</v>
      </c>
      <c r="H19" s="38">
        <v>2448.2666666666664</v>
      </c>
      <c r="I19" s="38">
        <v>2487.9833333333327</v>
      </c>
      <c r="J19" s="38">
        <v>2516.4666666666662</v>
      </c>
      <c r="K19" s="31">
        <v>2459.5</v>
      </c>
      <c r="L19" s="31">
        <v>2391.3000000000002</v>
      </c>
      <c r="M19" s="31">
        <v>30.903729999999999</v>
      </c>
      <c r="N19" s="1"/>
      <c r="O19" s="1"/>
    </row>
    <row r="20" spans="1:15" ht="12" customHeight="1">
      <c r="A20" s="33">
        <v>10</v>
      </c>
      <c r="B20" s="58" t="s">
        <v>266</v>
      </c>
      <c r="C20" s="31">
        <v>965.3</v>
      </c>
      <c r="D20" s="38">
        <v>968.43333333333339</v>
      </c>
      <c r="E20" s="38">
        <v>957.86666666666679</v>
      </c>
      <c r="F20" s="38">
        <v>950.43333333333339</v>
      </c>
      <c r="G20" s="38">
        <v>939.86666666666679</v>
      </c>
      <c r="H20" s="38">
        <v>975.86666666666679</v>
      </c>
      <c r="I20" s="38">
        <v>986.43333333333339</v>
      </c>
      <c r="J20" s="38">
        <v>993.86666666666679</v>
      </c>
      <c r="K20" s="31">
        <v>979</v>
      </c>
      <c r="L20" s="31">
        <v>961</v>
      </c>
      <c r="M20" s="31">
        <v>7.5457299999999998</v>
      </c>
      <c r="N20" s="1"/>
      <c r="O20" s="1"/>
    </row>
    <row r="21" spans="1:15" ht="12" customHeight="1">
      <c r="A21" s="33">
        <v>11</v>
      </c>
      <c r="B21" s="58" t="s">
        <v>52</v>
      </c>
      <c r="C21" s="31">
        <v>731.05</v>
      </c>
      <c r="D21" s="38">
        <v>734.65</v>
      </c>
      <c r="E21" s="38">
        <v>726.5</v>
      </c>
      <c r="F21" s="38">
        <v>721.95</v>
      </c>
      <c r="G21" s="38">
        <v>713.80000000000007</v>
      </c>
      <c r="H21" s="38">
        <v>739.19999999999993</v>
      </c>
      <c r="I21" s="38">
        <v>747.3499999999998</v>
      </c>
      <c r="J21" s="38">
        <v>751.89999999999986</v>
      </c>
      <c r="K21" s="31">
        <v>742.8</v>
      </c>
      <c r="L21" s="31">
        <v>730.1</v>
      </c>
      <c r="M21" s="31">
        <v>26.838979999999999</v>
      </c>
      <c r="N21" s="1"/>
      <c r="O21" s="1"/>
    </row>
    <row r="22" spans="1:15" ht="12" customHeight="1">
      <c r="A22" s="33">
        <v>12</v>
      </c>
      <c r="B22" s="58" t="s">
        <v>874</v>
      </c>
      <c r="C22" s="31">
        <v>245.7</v>
      </c>
      <c r="D22" s="38">
        <v>246.20000000000002</v>
      </c>
      <c r="E22" s="38">
        <v>242.85000000000002</v>
      </c>
      <c r="F22" s="38">
        <v>240</v>
      </c>
      <c r="G22" s="38">
        <v>236.65</v>
      </c>
      <c r="H22" s="38">
        <v>249.05000000000004</v>
      </c>
      <c r="I22" s="38">
        <v>252.4</v>
      </c>
      <c r="J22" s="38">
        <v>255.25000000000006</v>
      </c>
      <c r="K22" s="31">
        <v>249.55</v>
      </c>
      <c r="L22" s="31">
        <v>243.35</v>
      </c>
      <c r="M22" s="31">
        <v>38.719970000000004</v>
      </c>
      <c r="N22" s="1"/>
      <c r="O22" s="1"/>
    </row>
    <row r="23" spans="1:15" ht="12.75" customHeight="1">
      <c r="A23" s="33">
        <v>13</v>
      </c>
      <c r="B23" s="58" t="s">
        <v>267</v>
      </c>
      <c r="C23" s="31">
        <v>647</v>
      </c>
      <c r="D23" s="38">
        <v>647.33333333333337</v>
      </c>
      <c r="E23" s="38">
        <v>638.66666666666674</v>
      </c>
      <c r="F23" s="38">
        <v>630.33333333333337</v>
      </c>
      <c r="G23" s="38">
        <v>621.66666666666674</v>
      </c>
      <c r="H23" s="38">
        <v>655.66666666666674</v>
      </c>
      <c r="I23" s="38">
        <v>664.33333333333348</v>
      </c>
      <c r="J23" s="38">
        <v>672.66666666666674</v>
      </c>
      <c r="K23" s="31">
        <v>656</v>
      </c>
      <c r="L23" s="31">
        <v>639</v>
      </c>
      <c r="M23" s="31">
        <v>6.3729699999999996</v>
      </c>
      <c r="N23" s="1"/>
      <c r="O23" s="1"/>
    </row>
    <row r="24" spans="1:15" ht="12.75" customHeight="1">
      <c r="A24" s="33">
        <v>14</v>
      </c>
      <c r="B24" s="58" t="s">
        <v>268</v>
      </c>
      <c r="C24" s="31">
        <v>770.45</v>
      </c>
      <c r="D24" s="38">
        <v>763.15</v>
      </c>
      <c r="E24" s="38">
        <v>752.3</v>
      </c>
      <c r="F24" s="38">
        <v>734.15</v>
      </c>
      <c r="G24" s="38">
        <v>723.3</v>
      </c>
      <c r="H24" s="38">
        <v>781.3</v>
      </c>
      <c r="I24" s="38">
        <v>792.15000000000009</v>
      </c>
      <c r="J24" s="38">
        <v>810.3</v>
      </c>
      <c r="K24" s="31">
        <v>774</v>
      </c>
      <c r="L24" s="31">
        <v>745</v>
      </c>
      <c r="M24" s="31">
        <v>15.460150000000001</v>
      </c>
      <c r="N24" s="1"/>
      <c r="O24" s="1"/>
    </row>
    <row r="25" spans="1:15" ht="12.75" customHeight="1">
      <c r="A25" s="33">
        <v>15</v>
      </c>
      <c r="B25" s="58" t="s">
        <v>269</v>
      </c>
      <c r="C25" s="31">
        <v>402.6</v>
      </c>
      <c r="D25" s="38">
        <v>404.86666666666662</v>
      </c>
      <c r="E25" s="38">
        <v>398.78333333333325</v>
      </c>
      <c r="F25" s="38">
        <v>394.96666666666664</v>
      </c>
      <c r="G25" s="38">
        <v>388.88333333333327</v>
      </c>
      <c r="H25" s="38">
        <v>408.68333333333322</v>
      </c>
      <c r="I25" s="38">
        <v>414.76666666666659</v>
      </c>
      <c r="J25" s="38">
        <v>418.5833333333332</v>
      </c>
      <c r="K25" s="31">
        <v>410.95</v>
      </c>
      <c r="L25" s="31">
        <v>401.05</v>
      </c>
      <c r="M25" s="31">
        <v>14.262650000000001</v>
      </c>
      <c r="N25" s="1"/>
      <c r="O25" s="1"/>
    </row>
    <row r="26" spans="1:15" ht="12.75" customHeight="1">
      <c r="A26" s="33">
        <v>16</v>
      </c>
      <c r="B26" s="58" t="s">
        <v>46</v>
      </c>
      <c r="C26" s="31">
        <v>187.7</v>
      </c>
      <c r="D26" s="38">
        <v>187.45000000000002</v>
      </c>
      <c r="E26" s="38">
        <v>184.50000000000003</v>
      </c>
      <c r="F26" s="38">
        <v>181.3</v>
      </c>
      <c r="G26" s="38">
        <v>178.35000000000002</v>
      </c>
      <c r="H26" s="38">
        <v>190.65000000000003</v>
      </c>
      <c r="I26" s="38">
        <v>193.60000000000002</v>
      </c>
      <c r="J26" s="38">
        <v>196.80000000000004</v>
      </c>
      <c r="K26" s="31">
        <v>190.4</v>
      </c>
      <c r="L26" s="31">
        <v>184.25</v>
      </c>
      <c r="M26" s="31">
        <v>42.991320000000002</v>
      </c>
      <c r="N26" s="1"/>
      <c r="O26" s="1"/>
    </row>
    <row r="27" spans="1:15" ht="12.75" customHeight="1">
      <c r="A27" s="33">
        <v>17</v>
      </c>
      <c r="B27" s="58" t="s">
        <v>48</v>
      </c>
      <c r="C27" s="31">
        <v>215.35</v>
      </c>
      <c r="D27" s="38">
        <v>215.08333333333334</v>
      </c>
      <c r="E27" s="38">
        <v>213.4666666666667</v>
      </c>
      <c r="F27" s="38">
        <v>211.58333333333334</v>
      </c>
      <c r="G27" s="38">
        <v>209.9666666666667</v>
      </c>
      <c r="H27" s="38">
        <v>216.9666666666667</v>
      </c>
      <c r="I27" s="38">
        <v>218.58333333333331</v>
      </c>
      <c r="J27" s="38">
        <v>220.4666666666667</v>
      </c>
      <c r="K27" s="31">
        <v>216.7</v>
      </c>
      <c r="L27" s="31">
        <v>213.2</v>
      </c>
      <c r="M27" s="31">
        <v>11.84</v>
      </c>
      <c r="N27" s="1"/>
      <c r="O27" s="1"/>
    </row>
    <row r="28" spans="1:15" ht="12.75" customHeight="1">
      <c r="A28" s="33">
        <v>18</v>
      </c>
      <c r="B28" s="58" t="s">
        <v>319</v>
      </c>
      <c r="C28" s="31">
        <v>355.4</v>
      </c>
      <c r="D28" s="38">
        <v>354.45</v>
      </c>
      <c r="E28" s="38">
        <v>350.04999999999995</v>
      </c>
      <c r="F28" s="38">
        <v>344.7</v>
      </c>
      <c r="G28" s="38">
        <v>340.29999999999995</v>
      </c>
      <c r="H28" s="38">
        <v>359.79999999999995</v>
      </c>
      <c r="I28" s="38">
        <v>364.19999999999993</v>
      </c>
      <c r="J28" s="38">
        <v>369.54999999999995</v>
      </c>
      <c r="K28" s="31">
        <v>358.85</v>
      </c>
      <c r="L28" s="31">
        <v>349.1</v>
      </c>
      <c r="M28" s="31">
        <v>3.1391</v>
      </c>
      <c r="N28" s="1"/>
      <c r="O28" s="1"/>
    </row>
    <row r="29" spans="1:15" ht="12.75" customHeight="1">
      <c r="A29" s="33">
        <v>19</v>
      </c>
      <c r="B29" s="58" t="s">
        <v>320</v>
      </c>
      <c r="C29" s="31">
        <v>1079.6500000000001</v>
      </c>
      <c r="D29" s="38">
        <v>1088.2166666666667</v>
      </c>
      <c r="E29" s="38">
        <v>1066.4333333333334</v>
      </c>
      <c r="F29" s="38">
        <v>1053.2166666666667</v>
      </c>
      <c r="G29" s="38">
        <v>1031.4333333333334</v>
      </c>
      <c r="H29" s="38">
        <v>1101.4333333333334</v>
      </c>
      <c r="I29" s="38">
        <v>1123.2166666666667</v>
      </c>
      <c r="J29" s="38">
        <v>1136.4333333333334</v>
      </c>
      <c r="K29" s="31">
        <v>1110</v>
      </c>
      <c r="L29" s="31">
        <v>1075</v>
      </c>
      <c r="M29" s="31">
        <v>1.59596</v>
      </c>
      <c r="N29" s="1"/>
      <c r="O29" s="1"/>
    </row>
    <row r="30" spans="1:15" ht="12.75" customHeight="1">
      <c r="A30" s="33">
        <v>20</v>
      </c>
      <c r="B30" s="58" t="s">
        <v>321</v>
      </c>
      <c r="C30" s="31">
        <v>1086.55</v>
      </c>
      <c r="D30" s="38">
        <v>1091.1833333333334</v>
      </c>
      <c r="E30" s="38">
        <v>1079.5666666666668</v>
      </c>
      <c r="F30" s="38">
        <v>1072.5833333333335</v>
      </c>
      <c r="G30" s="38">
        <v>1060.9666666666669</v>
      </c>
      <c r="H30" s="38">
        <v>1098.1666666666667</v>
      </c>
      <c r="I30" s="38">
        <v>1109.7833333333335</v>
      </c>
      <c r="J30" s="38">
        <v>1116.7666666666667</v>
      </c>
      <c r="K30" s="31">
        <v>1102.8</v>
      </c>
      <c r="L30" s="31">
        <v>1084.2</v>
      </c>
      <c r="M30" s="31">
        <v>2.9170500000000001</v>
      </c>
      <c r="N30" s="1"/>
      <c r="O30" s="1"/>
    </row>
    <row r="31" spans="1:15" ht="12.75" customHeight="1">
      <c r="A31" s="33">
        <v>21</v>
      </c>
      <c r="B31" s="58" t="s">
        <v>315</v>
      </c>
      <c r="C31" s="31">
        <v>3359.25</v>
      </c>
      <c r="D31" s="38">
        <v>3355.9166666666665</v>
      </c>
      <c r="E31" s="38">
        <v>3331.833333333333</v>
      </c>
      <c r="F31" s="38">
        <v>3304.4166666666665</v>
      </c>
      <c r="G31" s="38">
        <v>3280.333333333333</v>
      </c>
      <c r="H31" s="38">
        <v>3383.333333333333</v>
      </c>
      <c r="I31" s="38">
        <v>3407.4166666666661</v>
      </c>
      <c r="J31" s="38">
        <v>3434.833333333333</v>
      </c>
      <c r="K31" s="31">
        <v>3380</v>
      </c>
      <c r="L31" s="31">
        <v>3328.5</v>
      </c>
      <c r="M31" s="31">
        <v>0.38872000000000001</v>
      </c>
      <c r="N31" s="1"/>
      <c r="O31" s="1"/>
    </row>
    <row r="32" spans="1:15" ht="12.75" customHeight="1">
      <c r="A32" s="33">
        <v>22</v>
      </c>
      <c r="B32" s="58" t="s">
        <v>322</v>
      </c>
      <c r="C32" s="31">
        <v>1433.5</v>
      </c>
      <c r="D32" s="38">
        <v>1439.9833333333333</v>
      </c>
      <c r="E32" s="38">
        <v>1415.6166666666668</v>
      </c>
      <c r="F32" s="38">
        <v>1397.7333333333333</v>
      </c>
      <c r="G32" s="38">
        <v>1373.3666666666668</v>
      </c>
      <c r="H32" s="38">
        <v>1457.8666666666668</v>
      </c>
      <c r="I32" s="38">
        <v>1482.2333333333331</v>
      </c>
      <c r="J32" s="38">
        <v>1500.1166666666668</v>
      </c>
      <c r="K32" s="31">
        <v>1464.35</v>
      </c>
      <c r="L32" s="31">
        <v>1422.1</v>
      </c>
      <c r="M32" s="31">
        <v>0.98399000000000003</v>
      </c>
      <c r="N32" s="1"/>
      <c r="O32" s="1"/>
    </row>
    <row r="33" spans="1:15" ht="12.75" customHeight="1">
      <c r="A33" s="33">
        <v>23</v>
      </c>
      <c r="B33" s="58" t="s">
        <v>323</v>
      </c>
      <c r="C33" s="31">
        <v>662.1</v>
      </c>
      <c r="D33" s="38">
        <v>659.4</v>
      </c>
      <c r="E33" s="38">
        <v>654.9</v>
      </c>
      <c r="F33" s="38">
        <v>647.70000000000005</v>
      </c>
      <c r="G33" s="38">
        <v>643.20000000000005</v>
      </c>
      <c r="H33" s="38">
        <v>666.59999999999991</v>
      </c>
      <c r="I33" s="38">
        <v>671.09999999999991</v>
      </c>
      <c r="J33" s="38">
        <v>678.29999999999984</v>
      </c>
      <c r="K33" s="31">
        <v>663.9</v>
      </c>
      <c r="L33" s="31">
        <v>652.20000000000005</v>
      </c>
      <c r="M33" s="31">
        <v>0.88248000000000004</v>
      </c>
      <c r="N33" s="1"/>
      <c r="O33" s="1"/>
    </row>
    <row r="34" spans="1:15" ht="12.75" customHeight="1">
      <c r="A34" s="33">
        <v>24</v>
      </c>
      <c r="B34" s="58" t="s">
        <v>53</v>
      </c>
      <c r="C34" s="31">
        <v>3628.6</v>
      </c>
      <c r="D34" s="38">
        <v>3597.8333333333335</v>
      </c>
      <c r="E34" s="38">
        <v>3539.0666666666671</v>
      </c>
      <c r="F34" s="38">
        <v>3449.5333333333338</v>
      </c>
      <c r="G34" s="38">
        <v>3390.7666666666673</v>
      </c>
      <c r="H34" s="38">
        <v>3687.3666666666668</v>
      </c>
      <c r="I34" s="38">
        <v>3746.1333333333332</v>
      </c>
      <c r="J34" s="38">
        <v>3835.6666666666665</v>
      </c>
      <c r="K34" s="31">
        <v>3656.6</v>
      </c>
      <c r="L34" s="31">
        <v>3508.3</v>
      </c>
      <c r="M34" s="31">
        <v>3.45756</v>
      </c>
      <c r="N34" s="1"/>
      <c r="O34" s="1"/>
    </row>
    <row r="35" spans="1:15" ht="12.75" customHeight="1">
      <c r="A35" s="33">
        <v>25</v>
      </c>
      <c r="B35" s="58" t="s">
        <v>324</v>
      </c>
      <c r="C35" s="31">
        <v>2499.15</v>
      </c>
      <c r="D35" s="38">
        <v>2482.85</v>
      </c>
      <c r="E35" s="38">
        <v>2456.2999999999997</v>
      </c>
      <c r="F35" s="38">
        <v>2413.4499999999998</v>
      </c>
      <c r="G35" s="38">
        <v>2386.8999999999996</v>
      </c>
      <c r="H35" s="38">
        <v>2525.6999999999998</v>
      </c>
      <c r="I35" s="38">
        <v>2552.25</v>
      </c>
      <c r="J35" s="38">
        <v>2595.1</v>
      </c>
      <c r="K35" s="31">
        <v>2509.4</v>
      </c>
      <c r="L35" s="31">
        <v>2440</v>
      </c>
      <c r="M35" s="31">
        <v>0.40817999999999999</v>
      </c>
      <c r="N35" s="1"/>
      <c r="O35" s="1"/>
    </row>
    <row r="36" spans="1:15" ht="12.75" customHeight="1">
      <c r="A36" s="33">
        <v>26</v>
      </c>
      <c r="B36" s="58" t="s">
        <v>325</v>
      </c>
      <c r="C36" s="31">
        <v>685</v>
      </c>
      <c r="D36" s="38">
        <v>688.5333333333333</v>
      </c>
      <c r="E36" s="38">
        <v>679.21666666666658</v>
      </c>
      <c r="F36" s="38">
        <v>673.43333333333328</v>
      </c>
      <c r="G36" s="38">
        <v>664.11666666666656</v>
      </c>
      <c r="H36" s="38">
        <v>694.31666666666661</v>
      </c>
      <c r="I36" s="38">
        <v>703.63333333333321</v>
      </c>
      <c r="J36" s="38">
        <v>709.41666666666663</v>
      </c>
      <c r="K36" s="31">
        <v>697.85</v>
      </c>
      <c r="L36" s="31">
        <v>682.75</v>
      </c>
      <c r="M36" s="31">
        <v>3.5966300000000002</v>
      </c>
      <c r="N36" s="1"/>
      <c r="O36" s="1"/>
    </row>
    <row r="37" spans="1:15" ht="12.75" customHeight="1">
      <c r="A37" s="33">
        <v>27</v>
      </c>
      <c r="B37" s="58" t="s">
        <v>326</v>
      </c>
      <c r="C37" s="31">
        <v>2212.4</v>
      </c>
      <c r="D37" s="38">
        <v>2215.4</v>
      </c>
      <c r="E37" s="38">
        <v>2196.8000000000002</v>
      </c>
      <c r="F37" s="38">
        <v>2181.2000000000003</v>
      </c>
      <c r="G37" s="38">
        <v>2162.6000000000004</v>
      </c>
      <c r="H37" s="38">
        <v>2231</v>
      </c>
      <c r="I37" s="38">
        <v>2249.5999999999995</v>
      </c>
      <c r="J37" s="38">
        <v>2265.1999999999998</v>
      </c>
      <c r="K37" s="31">
        <v>2234</v>
      </c>
      <c r="L37" s="31">
        <v>2199.8000000000002</v>
      </c>
      <c r="M37" s="31">
        <v>0.47614000000000001</v>
      </c>
      <c r="N37" s="1"/>
      <c r="O37" s="1"/>
    </row>
    <row r="38" spans="1:15" ht="12.75" customHeight="1">
      <c r="A38" s="33">
        <v>28</v>
      </c>
      <c r="B38" s="58" t="s">
        <v>54</v>
      </c>
      <c r="C38" s="31">
        <v>416.6</v>
      </c>
      <c r="D38" s="38">
        <v>418.08333333333331</v>
      </c>
      <c r="E38" s="38">
        <v>413.56666666666661</v>
      </c>
      <c r="F38" s="38">
        <v>410.5333333333333</v>
      </c>
      <c r="G38" s="38">
        <v>406.01666666666659</v>
      </c>
      <c r="H38" s="38">
        <v>421.11666666666662</v>
      </c>
      <c r="I38" s="38">
        <v>425.63333333333338</v>
      </c>
      <c r="J38" s="38">
        <v>428.66666666666663</v>
      </c>
      <c r="K38" s="31">
        <v>422.6</v>
      </c>
      <c r="L38" s="31">
        <v>415.05</v>
      </c>
      <c r="M38" s="31">
        <v>51.007420000000003</v>
      </c>
      <c r="N38" s="1"/>
      <c r="O38" s="1"/>
    </row>
    <row r="39" spans="1:15" ht="12.75" customHeight="1">
      <c r="A39" s="33">
        <v>29</v>
      </c>
      <c r="B39" s="58" t="s">
        <v>327</v>
      </c>
      <c r="C39" s="31">
        <v>1587.85</v>
      </c>
      <c r="D39" s="38">
        <v>1598.8833333333332</v>
      </c>
      <c r="E39" s="38">
        <v>1558.9666666666665</v>
      </c>
      <c r="F39" s="38">
        <v>1530.0833333333333</v>
      </c>
      <c r="G39" s="38">
        <v>1490.1666666666665</v>
      </c>
      <c r="H39" s="38">
        <v>1627.7666666666664</v>
      </c>
      <c r="I39" s="38">
        <v>1667.6833333333334</v>
      </c>
      <c r="J39" s="38">
        <v>1696.5666666666664</v>
      </c>
      <c r="K39" s="31">
        <v>1638.8</v>
      </c>
      <c r="L39" s="31">
        <v>1570</v>
      </c>
      <c r="M39" s="31">
        <v>21.55613</v>
      </c>
      <c r="N39" s="1"/>
      <c r="O39" s="1"/>
    </row>
    <row r="40" spans="1:15" ht="12.75" customHeight="1">
      <c r="A40" s="33">
        <v>30</v>
      </c>
      <c r="B40" s="58" t="s">
        <v>328</v>
      </c>
      <c r="C40" s="31">
        <v>1007.75</v>
      </c>
      <c r="D40" s="38">
        <v>1012.4</v>
      </c>
      <c r="E40" s="38">
        <v>996.39999999999986</v>
      </c>
      <c r="F40" s="38">
        <v>985.04999999999984</v>
      </c>
      <c r="G40" s="38">
        <v>969.04999999999973</v>
      </c>
      <c r="H40" s="38">
        <v>1023.75</v>
      </c>
      <c r="I40" s="38">
        <v>1039.7500000000002</v>
      </c>
      <c r="J40" s="38">
        <v>1051.1000000000001</v>
      </c>
      <c r="K40" s="31">
        <v>1028.4000000000001</v>
      </c>
      <c r="L40" s="31">
        <v>1001.05</v>
      </c>
      <c r="M40" s="31">
        <v>0.51044</v>
      </c>
      <c r="N40" s="1"/>
      <c r="O40" s="1"/>
    </row>
    <row r="41" spans="1:15" ht="12.75" customHeight="1">
      <c r="A41" s="33">
        <v>31</v>
      </c>
      <c r="B41" s="58" t="s">
        <v>876</v>
      </c>
      <c r="C41" s="31">
        <v>3499.4</v>
      </c>
      <c r="D41" s="38">
        <v>3490.4666666666667</v>
      </c>
      <c r="E41" s="38">
        <v>3413.9333333333334</v>
      </c>
      <c r="F41" s="38">
        <v>3328.4666666666667</v>
      </c>
      <c r="G41" s="38">
        <v>3251.9333333333334</v>
      </c>
      <c r="H41" s="38">
        <v>3575.9333333333334</v>
      </c>
      <c r="I41" s="38">
        <v>3652.4666666666672</v>
      </c>
      <c r="J41" s="38">
        <v>3737.9333333333334</v>
      </c>
      <c r="K41" s="31">
        <v>3567</v>
      </c>
      <c r="L41" s="31">
        <v>3405</v>
      </c>
      <c r="M41" s="31">
        <v>1.0128600000000001</v>
      </c>
      <c r="N41" s="1"/>
      <c r="O41" s="1"/>
    </row>
    <row r="42" spans="1:15" ht="12.75" customHeight="1">
      <c r="A42" s="33">
        <v>32</v>
      </c>
      <c r="B42" s="58" t="s">
        <v>316</v>
      </c>
      <c r="C42" s="31">
        <v>1375.1</v>
      </c>
      <c r="D42" s="38">
        <v>1363.5333333333333</v>
      </c>
      <c r="E42" s="38">
        <v>1344.0666666666666</v>
      </c>
      <c r="F42" s="38">
        <v>1313.0333333333333</v>
      </c>
      <c r="G42" s="38">
        <v>1293.5666666666666</v>
      </c>
      <c r="H42" s="38">
        <v>1394.5666666666666</v>
      </c>
      <c r="I42" s="38">
        <v>1414.0333333333333</v>
      </c>
      <c r="J42" s="38">
        <v>1445.0666666666666</v>
      </c>
      <c r="K42" s="31">
        <v>1383</v>
      </c>
      <c r="L42" s="31">
        <v>1332.5</v>
      </c>
      <c r="M42" s="31">
        <v>6.3776400000000004</v>
      </c>
      <c r="N42" s="1"/>
      <c r="O42" s="1"/>
    </row>
    <row r="43" spans="1:15" ht="12.75" customHeight="1">
      <c r="A43" s="33">
        <v>33</v>
      </c>
      <c r="B43" s="58" t="s">
        <v>55</v>
      </c>
      <c r="C43" s="31">
        <v>5219.3</v>
      </c>
      <c r="D43" s="38">
        <v>5230.1500000000005</v>
      </c>
      <c r="E43" s="38">
        <v>5141.3500000000013</v>
      </c>
      <c r="F43" s="38">
        <v>5063.4000000000005</v>
      </c>
      <c r="G43" s="38">
        <v>4974.6000000000013</v>
      </c>
      <c r="H43" s="38">
        <v>5308.1000000000013</v>
      </c>
      <c r="I43" s="38">
        <v>5396.9000000000005</v>
      </c>
      <c r="J43" s="38">
        <v>5474.8500000000013</v>
      </c>
      <c r="K43" s="31">
        <v>5318.95</v>
      </c>
      <c r="L43" s="31">
        <v>5152.2</v>
      </c>
      <c r="M43" s="31">
        <v>4.6960899999999999</v>
      </c>
      <c r="N43" s="1"/>
      <c r="O43" s="1"/>
    </row>
    <row r="44" spans="1:15" ht="12.75" customHeight="1">
      <c r="A44" s="33">
        <v>34</v>
      </c>
      <c r="B44" s="58" t="s">
        <v>57</v>
      </c>
      <c r="C44" s="31">
        <v>415.95</v>
      </c>
      <c r="D44" s="38">
        <v>415.54999999999995</v>
      </c>
      <c r="E44" s="38">
        <v>412.44999999999993</v>
      </c>
      <c r="F44" s="38">
        <v>408.95</v>
      </c>
      <c r="G44" s="38">
        <v>405.84999999999997</v>
      </c>
      <c r="H44" s="38">
        <v>419.0499999999999</v>
      </c>
      <c r="I44" s="38">
        <v>422.14999999999992</v>
      </c>
      <c r="J44" s="38">
        <v>425.64999999999986</v>
      </c>
      <c r="K44" s="31">
        <v>418.65</v>
      </c>
      <c r="L44" s="31">
        <v>412.05</v>
      </c>
      <c r="M44" s="31">
        <v>12.030189999999999</v>
      </c>
      <c r="N44" s="1"/>
      <c r="O44" s="1"/>
    </row>
    <row r="45" spans="1:15" ht="12.75" customHeight="1">
      <c r="A45" s="33">
        <v>35</v>
      </c>
      <c r="B45" s="58" t="s">
        <v>329</v>
      </c>
      <c r="C45" s="31">
        <v>275.95</v>
      </c>
      <c r="D45" s="38">
        <v>278.11666666666662</v>
      </c>
      <c r="E45" s="38">
        <v>272.13333333333321</v>
      </c>
      <c r="F45" s="38">
        <v>268.31666666666661</v>
      </c>
      <c r="G45" s="38">
        <v>262.3333333333332</v>
      </c>
      <c r="H45" s="38">
        <v>281.93333333333322</v>
      </c>
      <c r="I45" s="38">
        <v>287.91666666666669</v>
      </c>
      <c r="J45" s="38">
        <v>291.73333333333323</v>
      </c>
      <c r="K45" s="31">
        <v>284.10000000000002</v>
      </c>
      <c r="L45" s="31">
        <v>274.3</v>
      </c>
      <c r="M45" s="31">
        <v>8.8788900000000002</v>
      </c>
      <c r="N45" s="1"/>
      <c r="O45" s="1"/>
    </row>
    <row r="46" spans="1:15" ht="12.75" customHeight="1">
      <c r="A46" s="33">
        <v>36</v>
      </c>
      <c r="B46" s="58" t="s">
        <v>875</v>
      </c>
      <c r="C46" s="31">
        <v>532.4</v>
      </c>
      <c r="D46" s="38">
        <v>531.36666666666667</v>
      </c>
      <c r="E46" s="38">
        <v>528.83333333333337</v>
      </c>
      <c r="F46" s="38">
        <v>525.26666666666665</v>
      </c>
      <c r="G46" s="38">
        <v>522.73333333333335</v>
      </c>
      <c r="H46" s="38">
        <v>534.93333333333339</v>
      </c>
      <c r="I46" s="38">
        <v>537.4666666666667</v>
      </c>
      <c r="J46" s="38">
        <v>541.03333333333342</v>
      </c>
      <c r="K46" s="31">
        <v>533.9</v>
      </c>
      <c r="L46" s="31">
        <v>527.79999999999995</v>
      </c>
      <c r="M46" s="31">
        <v>1.6930000000000001</v>
      </c>
      <c r="N46" s="1"/>
      <c r="O46" s="1"/>
    </row>
    <row r="47" spans="1:15" ht="12.75" customHeight="1">
      <c r="A47" s="33">
        <v>37</v>
      </c>
      <c r="B47" s="58" t="s">
        <v>330</v>
      </c>
      <c r="C47" s="31">
        <v>533.29999999999995</v>
      </c>
      <c r="D47" s="38">
        <v>536.43333333333328</v>
      </c>
      <c r="E47" s="38">
        <v>523.66666666666652</v>
      </c>
      <c r="F47" s="38">
        <v>514.03333333333319</v>
      </c>
      <c r="G47" s="38">
        <v>501.26666666666642</v>
      </c>
      <c r="H47" s="38">
        <v>546.06666666666661</v>
      </c>
      <c r="I47" s="38">
        <v>558.83333333333326</v>
      </c>
      <c r="J47" s="38">
        <v>568.4666666666667</v>
      </c>
      <c r="K47" s="31">
        <v>549.20000000000005</v>
      </c>
      <c r="L47" s="31">
        <v>526.79999999999995</v>
      </c>
      <c r="M47" s="31">
        <v>2.0026799999999998</v>
      </c>
      <c r="N47" s="1"/>
      <c r="O47" s="1"/>
    </row>
    <row r="48" spans="1:15" ht="12.75" customHeight="1">
      <c r="A48" s="33">
        <v>38</v>
      </c>
      <c r="B48" s="58" t="s">
        <v>58</v>
      </c>
      <c r="C48" s="31">
        <v>172.4</v>
      </c>
      <c r="D48" s="38">
        <v>173.06666666666669</v>
      </c>
      <c r="E48" s="38">
        <v>171.43333333333339</v>
      </c>
      <c r="F48" s="38">
        <v>170.4666666666667</v>
      </c>
      <c r="G48" s="38">
        <v>168.8333333333334</v>
      </c>
      <c r="H48" s="38">
        <v>174.03333333333339</v>
      </c>
      <c r="I48" s="38">
        <v>175.66666666666666</v>
      </c>
      <c r="J48" s="38">
        <v>176.63333333333338</v>
      </c>
      <c r="K48" s="31">
        <v>174.7</v>
      </c>
      <c r="L48" s="31">
        <v>172.1</v>
      </c>
      <c r="M48" s="31">
        <v>221.97454999999999</v>
      </c>
      <c r="N48" s="1"/>
      <c r="O48" s="1"/>
    </row>
    <row r="49" spans="1:15" ht="12.75" customHeight="1">
      <c r="A49" s="33">
        <v>39</v>
      </c>
      <c r="B49" s="58" t="s">
        <v>60</v>
      </c>
      <c r="C49" s="31">
        <v>3460.4</v>
      </c>
      <c r="D49" s="38">
        <v>3452.7999999999997</v>
      </c>
      <c r="E49" s="38">
        <v>3432.5999999999995</v>
      </c>
      <c r="F49" s="38">
        <v>3404.7999999999997</v>
      </c>
      <c r="G49" s="38">
        <v>3384.5999999999995</v>
      </c>
      <c r="H49" s="38">
        <v>3480.5999999999995</v>
      </c>
      <c r="I49" s="38">
        <v>3500.7999999999993</v>
      </c>
      <c r="J49" s="38">
        <v>3528.5999999999995</v>
      </c>
      <c r="K49" s="31">
        <v>3473</v>
      </c>
      <c r="L49" s="31">
        <v>3425</v>
      </c>
      <c r="M49" s="31">
        <v>8.1769400000000001</v>
      </c>
      <c r="N49" s="1"/>
      <c r="O49" s="1"/>
    </row>
    <row r="50" spans="1:15" ht="12.75" customHeight="1">
      <c r="A50" s="33">
        <v>40</v>
      </c>
      <c r="B50" s="58" t="s">
        <v>331</v>
      </c>
      <c r="C50" s="31">
        <v>311.10000000000002</v>
      </c>
      <c r="D50" s="38">
        <v>312.36666666666667</v>
      </c>
      <c r="E50" s="38">
        <v>306.73333333333335</v>
      </c>
      <c r="F50" s="38">
        <v>302.36666666666667</v>
      </c>
      <c r="G50" s="38">
        <v>296.73333333333335</v>
      </c>
      <c r="H50" s="38">
        <v>316.73333333333335</v>
      </c>
      <c r="I50" s="38">
        <v>322.36666666666667</v>
      </c>
      <c r="J50" s="38">
        <v>326.73333333333335</v>
      </c>
      <c r="K50" s="31">
        <v>318</v>
      </c>
      <c r="L50" s="31">
        <v>308</v>
      </c>
      <c r="M50" s="31">
        <v>3.4943300000000002</v>
      </c>
      <c r="N50" s="1"/>
      <c r="O50" s="1"/>
    </row>
    <row r="51" spans="1:15" ht="12.75" customHeight="1">
      <c r="A51" s="33">
        <v>41</v>
      </c>
      <c r="B51" s="58" t="s">
        <v>61</v>
      </c>
      <c r="C51" s="31">
        <v>1835.9</v>
      </c>
      <c r="D51" s="38">
        <v>1843.3666666666668</v>
      </c>
      <c r="E51" s="38">
        <v>1822.7833333333335</v>
      </c>
      <c r="F51" s="38">
        <v>1809.6666666666667</v>
      </c>
      <c r="G51" s="38">
        <v>1789.0833333333335</v>
      </c>
      <c r="H51" s="38">
        <v>1856.4833333333336</v>
      </c>
      <c r="I51" s="38">
        <v>1877.0666666666666</v>
      </c>
      <c r="J51" s="38">
        <v>1890.1833333333336</v>
      </c>
      <c r="K51" s="31">
        <v>1863.95</v>
      </c>
      <c r="L51" s="31">
        <v>1830.25</v>
      </c>
      <c r="M51" s="31">
        <v>3.6656300000000002</v>
      </c>
      <c r="N51" s="1"/>
      <c r="O51" s="1"/>
    </row>
    <row r="52" spans="1:15" ht="12.75" customHeight="1">
      <c r="A52" s="33">
        <v>42</v>
      </c>
      <c r="B52" s="58" t="s">
        <v>62</v>
      </c>
      <c r="C52" s="31">
        <v>6601.8</v>
      </c>
      <c r="D52" s="38">
        <v>6606.666666666667</v>
      </c>
      <c r="E52" s="38">
        <v>6547.3333333333339</v>
      </c>
      <c r="F52" s="38">
        <v>6492.8666666666668</v>
      </c>
      <c r="G52" s="38">
        <v>6433.5333333333338</v>
      </c>
      <c r="H52" s="38">
        <v>6661.1333333333341</v>
      </c>
      <c r="I52" s="38">
        <v>6720.4666666666681</v>
      </c>
      <c r="J52" s="38">
        <v>6774.9333333333343</v>
      </c>
      <c r="K52" s="31">
        <v>6666</v>
      </c>
      <c r="L52" s="31">
        <v>6552.2</v>
      </c>
      <c r="M52" s="31">
        <v>0.71236999999999995</v>
      </c>
      <c r="N52" s="1"/>
      <c r="O52" s="1"/>
    </row>
    <row r="53" spans="1:15" ht="12.75" customHeight="1">
      <c r="A53" s="33">
        <v>43</v>
      </c>
      <c r="B53" s="58" t="s">
        <v>64</v>
      </c>
      <c r="C53" s="31">
        <v>767.45</v>
      </c>
      <c r="D53" s="38">
        <v>772.2833333333333</v>
      </c>
      <c r="E53" s="38">
        <v>758.56666666666661</v>
      </c>
      <c r="F53" s="38">
        <v>749.68333333333328</v>
      </c>
      <c r="G53" s="38">
        <v>735.96666666666658</v>
      </c>
      <c r="H53" s="38">
        <v>781.16666666666663</v>
      </c>
      <c r="I53" s="38">
        <v>794.88333333333333</v>
      </c>
      <c r="J53" s="38">
        <v>803.76666666666665</v>
      </c>
      <c r="K53" s="31">
        <v>786</v>
      </c>
      <c r="L53" s="31">
        <v>763.4</v>
      </c>
      <c r="M53" s="31">
        <v>12.792059999999999</v>
      </c>
      <c r="N53" s="1"/>
      <c r="O53" s="1"/>
    </row>
    <row r="54" spans="1:15" ht="12.75" customHeight="1">
      <c r="A54" s="33">
        <v>44</v>
      </c>
      <c r="B54" s="58" t="s">
        <v>65</v>
      </c>
      <c r="C54" s="31">
        <v>736.85</v>
      </c>
      <c r="D54" s="38">
        <v>739.23333333333346</v>
      </c>
      <c r="E54" s="38">
        <v>732.51666666666688</v>
      </c>
      <c r="F54" s="38">
        <v>728.18333333333339</v>
      </c>
      <c r="G54" s="38">
        <v>721.46666666666681</v>
      </c>
      <c r="H54" s="38">
        <v>743.56666666666695</v>
      </c>
      <c r="I54" s="38">
        <v>750.28333333333342</v>
      </c>
      <c r="J54" s="38">
        <v>754.61666666666702</v>
      </c>
      <c r="K54" s="31">
        <v>745.95</v>
      </c>
      <c r="L54" s="31">
        <v>734.9</v>
      </c>
      <c r="M54" s="31">
        <v>9.5739699999999992</v>
      </c>
      <c r="N54" s="1"/>
      <c r="O54" s="1"/>
    </row>
    <row r="55" spans="1:15" ht="12.75" customHeight="1">
      <c r="A55" s="33">
        <v>45</v>
      </c>
      <c r="B55" s="58" t="s">
        <v>332</v>
      </c>
      <c r="C55" s="31">
        <v>407.95</v>
      </c>
      <c r="D55" s="38">
        <v>410.81666666666666</v>
      </c>
      <c r="E55" s="38">
        <v>401.63333333333333</v>
      </c>
      <c r="F55" s="38">
        <v>395.31666666666666</v>
      </c>
      <c r="G55" s="38">
        <v>386.13333333333333</v>
      </c>
      <c r="H55" s="38">
        <v>417.13333333333333</v>
      </c>
      <c r="I55" s="38">
        <v>426.31666666666661</v>
      </c>
      <c r="J55" s="38">
        <v>432.63333333333333</v>
      </c>
      <c r="K55" s="31">
        <v>420</v>
      </c>
      <c r="L55" s="31">
        <v>404.5</v>
      </c>
      <c r="M55" s="31">
        <v>3.8683900000000002</v>
      </c>
      <c r="N55" s="1"/>
      <c r="O55" s="1"/>
    </row>
    <row r="56" spans="1:15" ht="12.75" customHeight="1">
      <c r="A56" s="33">
        <v>46</v>
      </c>
      <c r="B56" s="58" t="s">
        <v>270</v>
      </c>
      <c r="C56" s="31">
        <v>3713.55</v>
      </c>
      <c r="D56" s="38">
        <v>3745.6333333333332</v>
      </c>
      <c r="E56" s="38">
        <v>3667.9166666666665</v>
      </c>
      <c r="F56" s="38">
        <v>3622.2833333333333</v>
      </c>
      <c r="G56" s="38">
        <v>3544.5666666666666</v>
      </c>
      <c r="H56" s="38">
        <v>3791.2666666666664</v>
      </c>
      <c r="I56" s="38">
        <v>3868.9833333333336</v>
      </c>
      <c r="J56" s="38">
        <v>3914.6166666666663</v>
      </c>
      <c r="K56" s="31">
        <v>3823.35</v>
      </c>
      <c r="L56" s="31">
        <v>3700</v>
      </c>
      <c r="M56" s="31">
        <v>10.45261</v>
      </c>
      <c r="N56" s="1"/>
      <c r="O56" s="1"/>
    </row>
    <row r="57" spans="1:15" ht="12" customHeight="1">
      <c r="A57" s="33">
        <v>47</v>
      </c>
      <c r="B57" s="58" t="s">
        <v>66</v>
      </c>
      <c r="C57" s="31">
        <v>964.85</v>
      </c>
      <c r="D57" s="38">
        <v>961.4</v>
      </c>
      <c r="E57" s="38">
        <v>953.9</v>
      </c>
      <c r="F57" s="38">
        <v>942.95</v>
      </c>
      <c r="G57" s="38">
        <v>935.45</v>
      </c>
      <c r="H57" s="38">
        <v>972.34999999999991</v>
      </c>
      <c r="I57" s="38">
        <v>979.84999999999991</v>
      </c>
      <c r="J57" s="38">
        <v>990.79999999999984</v>
      </c>
      <c r="K57" s="31">
        <v>968.9</v>
      </c>
      <c r="L57" s="31">
        <v>950.45</v>
      </c>
      <c r="M57" s="31">
        <v>84.724440000000001</v>
      </c>
      <c r="N57" s="1"/>
      <c r="O57" s="1"/>
    </row>
    <row r="58" spans="1:15" ht="12.75" customHeight="1">
      <c r="A58" s="33">
        <v>48</v>
      </c>
      <c r="B58" s="58" t="s">
        <v>67</v>
      </c>
      <c r="C58" s="31">
        <v>4833.1499999999996</v>
      </c>
      <c r="D58" s="38">
        <v>4853.55</v>
      </c>
      <c r="E58" s="38">
        <v>4800.7000000000007</v>
      </c>
      <c r="F58" s="38">
        <v>4768.2500000000009</v>
      </c>
      <c r="G58" s="38">
        <v>4715.4000000000015</v>
      </c>
      <c r="H58" s="38">
        <v>4886</v>
      </c>
      <c r="I58" s="38">
        <v>4938.8500000000004</v>
      </c>
      <c r="J58" s="38">
        <v>4971.2999999999993</v>
      </c>
      <c r="K58" s="31">
        <v>4906.3999999999996</v>
      </c>
      <c r="L58" s="31">
        <v>4821.1000000000004</v>
      </c>
      <c r="M58" s="31">
        <v>2.5012699999999999</v>
      </c>
      <c r="N58" s="1"/>
      <c r="O58" s="1"/>
    </row>
    <row r="59" spans="1:15" ht="12.75" customHeight="1">
      <c r="A59" s="33">
        <v>49</v>
      </c>
      <c r="B59" s="58" t="s">
        <v>70</v>
      </c>
      <c r="C59" s="31">
        <v>7510.95</v>
      </c>
      <c r="D59" s="38">
        <v>7498.3166666666666</v>
      </c>
      <c r="E59" s="38">
        <v>7454.6333333333332</v>
      </c>
      <c r="F59" s="38">
        <v>7398.3166666666666</v>
      </c>
      <c r="G59" s="38">
        <v>7354.6333333333332</v>
      </c>
      <c r="H59" s="38">
        <v>7554.6333333333332</v>
      </c>
      <c r="I59" s="38">
        <v>7598.3166666666657</v>
      </c>
      <c r="J59" s="38">
        <v>7654.6333333333332</v>
      </c>
      <c r="K59" s="31">
        <v>7542</v>
      </c>
      <c r="L59" s="31">
        <v>7442</v>
      </c>
      <c r="M59" s="31">
        <v>5.0674400000000004</v>
      </c>
      <c r="N59" s="1"/>
      <c r="O59" s="1"/>
    </row>
    <row r="60" spans="1:15" ht="12.75" customHeight="1">
      <c r="A60" s="33">
        <v>50</v>
      </c>
      <c r="B60" s="58" t="s">
        <v>69</v>
      </c>
      <c r="C60" s="31">
        <v>1610.25</v>
      </c>
      <c r="D60" s="38">
        <v>1611.7333333333333</v>
      </c>
      <c r="E60" s="38">
        <v>1601.5166666666667</v>
      </c>
      <c r="F60" s="38">
        <v>1592.7833333333333</v>
      </c>
      <c r="G60" s="38">
        <v>1582.5666666666666</v>
      </c>
      <c r="H60" s="38">
        <v>1620.4666666666667</v>
      </c>
      <c r="I60" s="38">
        <v>1630.6833333333334</v>
      </c>
      <c r="J60" s="38">
        <v>1639.4166666666667</v>
      </c>
      <c r="K60" s="31">
        <v>1621.95</v>
      </c>
      <c r="L60" s="31">
        <v>1603</v>
      </c>
      <c r="M60" s="31">
        <v>8.2329600000000003</v>
      </c>
      <c r="N60" s="1"/>
      <c r="O60" s="1"/>
    </row>
    <row r="61" spans="1:15" ht="12.75" customHeight="1">
      <c r="A61" s="33">
        <v>51</v>
      </c>
      <c r="B61" s="58" t="s">
        <v>271</v>
      </c>
      <c r="C61" s="31">
        <v>7455.3</v>
      </c>
      <c r="D61" s="38">
        <v>7486.9666666666672</v>
      </c>
      <c r="E61" s="38">
        <v>7399.5333333333347</v>
      </c>
      <c r="F61" s="38">
        <v>7343.7666666666673</v>
      </c>
      <c r="G61" s="38">
        <v>7256.3333333333348</v>
      </c>
      <c r="H61" s="38">
        <v>7542.7333333333345</v>
      </c>
      <c r="I61" s="38">
        <v>7630.166666666667</v>
      </c>
      <c r="J61" s="38">
        <v>7685.9333333333343</v>
      </c>
      <c r="K61" s="31">
        <v>7574.4</v>
      </c>
      <c r="L61" s="31">
        <v>7431.2</v>
      </c>
      <c r="M61" s="31">
        <v>0.17496</v>
      </c>
      <c r="N61" s="1"/>
      <c r="O61" s="1"/>
    </row>
    <row r="62" spans="1:15" ht="12.75" customHeight="1">
      <c r="A62" s="33">
        <v>52</v>
      </c>
      <c r="B62" s="58" t="s">
        <v>336</v>
      </c>
      <c r="C62" s="31">
        <v>2210.75</v>
      </c>
      <c r="D62" s="38">
        <v>2229.4666666666667</v>
      </c>
      <c r="E62" s="38">
        <v>2179.2333333333336</v>
      </c>
      <c r="F62" s="38">
        <v>2147.7166666666667</v>
      </c>
      <c r="G62" s="38">
        <v>2097.4833333333336</v>
      </c>
      <c r="H62" s="38">
        <v>2260.9833333333336</v>
      </c>
      <c r="I62" s="38">
        <v>2311.2166666666662</v>
      </c>
      <c r="J62" s="38">
        <v>2342.7333333333336</v>
      </c>
      <c r="K62" s="31">
        <v>2279.6999999999998</v>
      </c>
      <c r="L62" s="31">
        <v>2197.9499999999998</v>
      </c>
      <c r="M62" s="31">
        <v>0.66791</v>
      </c>
      <c r="N62" s="1"/>
      <c r="O62" s="1"/>
    </row>
    <row r="63" spans="1:15" ht="12.75" customHeight="1">
      <c r="A63" s="33">
        <v>53</v>
      </c>
      <c r="B63" s="58" t="s">
        <v>71</v>
      </c>
      <c r="C63" s="31">
        <v>2419.4499999999998</v>
      </c>
      <c r="D63" s="38">
        <v>2427.8166666666666</v>
      </c>
      <c r="E63" s="38">
        <v>2406.6333333333332</v>
      </c>
      <c r="F63" s="38">
        <v>2393.8166666666666</v>
      </c>
      <c r="G63" s="38">
        <v>2372.6333333333332</v>
      </c>
      <c r="H63" s="38">
        <v>2440.6333333333332</v>
      </c>
      <c r="I63" s="38">
        <v>2461.8166666666666</v>
      </c>
      <c r="J63" s="38">
        <v>2474.6333333333332</v>
      </c>
      <c r="K63" s="31">
        <v>2449</v>
      </c>
      <c r="L63" s="31">
        <v>2415</v>
      </c>
      <c r="M63" s="31">
        <v>1.4531700000000001</v>
      </c>
      <c r="N63" s="1"/>
      <c r="O63" s="1"/>
    </row>
    <row r="64" spans="1:15" ht="12.75" customHeight="1">
      <c r="A64" s="33">
        <v>54</v>
      </c>
      <c r="B64" s="58" t="s">
        <v>72</v>
      </c>
      <c r="C64" s="31">
        <v>386.4</v>
      </c>
      <c r="D64" s="38">
        <v>384.63333333333338</v>
      </c>
      <c r="E64" s="38">
        <v>381.26666666666677</v>
      </c>
      <c r="F64" s="38">
        <v>376.13333333333338</v>
      </c>
      <c r="G64" s="38">
        <v>372.76666666666677</v>
      </c>
      <c r="H64" s="38">
        <v>389.76666666666677</v>
      </c>
      <c r="I64" s="38">
        <v>393.13333333333344</v>
      </c>
      <c r="J64" s="38">
        <v>398.26666666666677</v>
      </c>
      <c r="K64" s="31">
        <v>388</v>
      </c>
      <c r="L64" s="31">
        <v>379.5</v>
      </c>
      <c r="M64" s="31">
        <v>13.099819999999999</v>
      </c>
      <c r="N64" s="1"/>
      <c r="O64" s="1"/>
    </row>
    <row r="65" spans="1:15" ht="12.75" customHeight="1">
      <c r="A65" s="33">
        <v>55</v>
      </c>
      <c r="B65" s="58" t="s">
        <v>73</v>
      </c>
      <c r="C65" s="31">
        <v>215.35</v>
      </c>
      <c r="D65" s="38">
        <v>217.31666666666669</v>
      </c>
      <c r="E65" s="38">
        <v>211.63333333333338</v>
      </c>
      <c r="F65" s="38">
        <v>207.91666666666669</v>
      </c>
      <c r="G65" s="38">
        <v>202.23333333333338</v>
      </c>
      <c r="H65" s="38">
        <v>221.03333333333339</v>
      </c>
      <c r="I65" s="38">
        <v>226.71666666666673</v>
      </c>
      <c r="J65" s="38">
        <v>230.43333333333339</v>
      </c>
      <c r="K65" s="31">
        <v>223</v>
      </c>
      <c r="L65" s="31">
        <v>213.6</v>
      </c>
      <c r="M65" s="31">
        <v>369.52292999999997</v>
      </c>
      <c r="N65" s="1"/>
      <c r="O65" s="1"/>
    </row>
    <row r="66" spans="1:15" ht="12.75" customHeight="1">
      <c r="A66" s="33">
        <v>56</v>
      </c>
      <c r="B66" s="58" t="s">
        <v>74</v>
      </c>
      <c r="C66" s="31">
        <v>201.5</v>
      </c>
      <c r="D66" s="38">
        <v>200.04999999999998</v>
      </c>
      <c r="E66" s="38">
        <v>198.09999999999997</v>
      </c>
      <c r="F66" s="38">
        <v>194.7</v>
      </c>
      <c r="G66" s="38">
        <v>192.74999999999997</v>
      </c>
      <c r="H66" s="38">
        <v>203.44999999999996</v>
      </c>
      <c r="I66" s="38">
        <v>205.39999999999995</v>
      </c>
      <c r="J66" s="38">
        <v>208.79999999999995</v>
      </c>
      <c r="K66" s="31">
        <v>202</v>
      </c>
      <c r="L66" s="31">
        <v>196.65</v>
      </c>
      <c r="M66" s="31">
        <v>200.404</v>
      </c>
      <c r="N66" s="1"/>
      <c r="O66" s="1"/>
    </row>
    <row r="67" spans="1:15" ht="12.75" customHeight="1">
      <c r="A67" s="33">
        <v>57</v>
      </c>
      <c r="B67" s="58" t="s">
        <v>272</v>
      </c>
      <c r="C67" s="31">
        <v>79.75</v>
      </c>
      <c r="D67" s="38">
        <v>79.11666666666666</v>
      </c>
      <c r="E67" s="38">
        <v>78.283333333333317</v>
      </c>
      <c r="F67" s="38">
        <v>76.816666666666663</v>
      </c>
      <c r="G67" s="38">
        <v>75.98333333333332</v>
      </c>
      <c r="H67" s="38">
        <v>80.583333333333314</v>
      </c>
      <c r="I67" s="38">
        <v>81.416666666666657</v>
      </c>
      <c r="J67" s="38">
        <v>82.883333333333312</v>
      </c>
      <c r="K67" s="31">
        <v>79.95</v>
      </c>
      <c r="L67" s="31">
        <v>77.650000000000006</v>
      </c>
      <c r="M67" s="31">
        <v>75.605419999999995</v>
      </c>
      <c r="N67" s="1"/>
      <c r="O67" s="1"/>
    </row>
    <row r="68" spans="1:15" ht="12.75" customHeight="1">
      <c r="A68" s="33">
        <v>58</v>
      </c>
      <c r="B68" s="58" t="s">
        <v>337</v>
      </c>
      <c r="C68" s="31">
        <v>32</v>
      </c>
      <c r="D68" s="38">
        <v>31.650000000000002</v>
      </c>
      <c r="E68" s="38">
        <v>31.1</v>
      </c>
      <c r="F68" s="38">
        <v>30.2</v>
      </c>
      <c r="G68" s="38">
        <v>29.65</v>
      </c>
      <c r="H68" s="38">
        <v>32.550000000000004</v>
      </c>
      <c r="I68" s="38">
        <v>33.100000000000009</v>
      </c>
      <c r="J68" s="38">
        <v>34.000000000000007</v>
      </c>
      <c r="K68" s="31">
        <v>32.200000000000003</v>
      </c>
      <c r="L68" s="31">
        <v>30.75</v>
      </c>
      <c r="M68" s="31">
        <v>375.99630000000002</v>
      </c>
      <c r="N68" s="1"/>
      <c r="O68" s="1"/>
    </row>
    <row r="69" spans="1:15" ht="12.75" customHeight="1">
      <c r="A69" s="33">
        <v>59</v>
      </c>
      <c r="B69" s="58" t="s">
        <v>333</v>
      </c>
      <c r="C69" s="31">
        <v>2601.15</v>
      </c>
      <c r="D69" s="38">
        <v>2588.7166666666667</v>
      </c>
      <c r="E69" s="38">
        <v>2567.5333333333333</v>
      </c>
      <c r="F69" s="38">
        <v>2533.9166666666665</v>
      </c>
      <c r="G69" s="38">
        <v>2512.7333333333331</v>
      </c>
      <c r="H69" s="38">
        <v>2622.3333333333335</v>
      </c>
      <c r="I69" s="38">
        <v>2643.5166666666669</v>
      </c>
      <c r="J69" s="38">
        <v>2677.1333333333337</v>
      </c>
      <c r="K69" s="31">
        <v>2609.9</v>
      </c>
      <c r="L69" s="31">
        <v>2555.1</v>
      </c>
      <c r="M69" s="31">
        <v>0.21793000000000001</v>
      </c>
      <c r="N69" s="1"/>
      <c r="O69" s="1"/>
    </row>
    <row r="70" spans="1:15" ht="12.75" customHeight="1">
      <c r="A70" s="33">
        <v>60</v>
      </c>
      <c r="B70" s="58" t="s">
        <v>75</v>
      </c>
      <c r="C70" s="31">
        <v>1692.95</v>
      </c>
      <c r="D70" s="38">
        <v>1690.7</v>
      </c>
      <c r="E70" s="38">
        <v>1681.65</v>
      </c>
      <c r="F70" s="38">
        <v>1670.3500000000001</v>
      </c>
      <c r="G70" s="38">
        <v>1661.3000000000002</v>
      </c>
      <c r="H70" s="38">
        <v>1702</v>
      </c>
      <c r="I70" s="38">
        <v>1711.0499999999997</v>
      </c>
      <c r="J70" s="38">
        <v>1722.35</v>
      </c>
      <c r="K70" s="31">
        <v>1699.75</v>
      </c>
      <c r="L70" s="31">
        <v>1679.4</v>
      </c>
      <c r="M70" s="31">
        <v>2.7286899999999998</v>
      </c>
      <c r="N70" s="1"/>
      <c r="O70" s="1"/>
    </row>
    <row r="71" spans="1:15" ht="12.75" customHeight="1">
      <c r="A71" s="33">
        <v>61</v>
      </c>
      <c r="B71" s="58" t="s">
        <v>338</v>
      </c>
      <c r="C71" s="31">
        <v>4689.1499999999996</v>
      </c>
      <c r="D71" s="38">
        <v>4665.55</v>
      </c>
      <c r="E71" s="38">
        <v>4623.55</v>
      </c>
      <c r="F71" s="38">
        <v>4557.95</v>
      </c>
      <c r="G71" s="38">
        <v>4515.95</v>
      </c>
      <c r="H71" s="38">
        <v>4731.1500000000005</v>
      </c>
      <c r="I71" s="38">
        <v>4773.1500000000005</v>
      </c>
      <c r="J71" s="38">
        <v>4838.7500000000009</v>
      </c>
      <c r="K71" s="31">
        <v>4707.55</v>
      </c>
      <c r="L71" s="31">
        <v>4599.95</v>
      </c>
      <c r="M71" s="31">
        <v>0.20730000000000001</v>
      </c>
      <c r="N71" s="1"/>
      <c r="O71" s="1"/>
    </row>
    <row r="72" spans="1:15" ht="12.75" customHeight="1">
      <c r="A72" s="33">
        <v>62</v>
      </c>
      <c r="B72" s="58" t="s">
        <v>334</v>
      </c>
      <c r="C72" s="31">
        <v>1616</v>
      </c>
      <c r="D72" s="38">
        <v>1617.0833333333333</v>
      </c>
      <c r="E72" s="38">
        <v>1590.0166666666664</v>
      </c>
      <c r="F72" s="38">
        <v>1564.0333333333331</v>
      </c>
      <c r="G72" s="38">
        <v>1536.9666666666662</v>
      </c>
      <c r="H72" s="38">
        <v>1643.0666666666666</v>
      </c>
      <c r="I72" s="38">
        <v>1670.1333333333337</v>
      </c>
      <c r="J72" s="38">
        <v>1696.1166666666668</v>
      </c>
      <c r="K72" s="31">
        <v>1644.15</v>
      </c>
      <c r="L72" s="31">
        <v>1591.1</v>
      </c>
      <c r="M72" s="31">
        <v>1.77644</v>
      </c>
      <c r="N72" s="1"/>
      <c r="O72" s="1"/>
    </row>
    <row r="73" spans="1:15" ht="12.75" customHeight="1">
      <c r="A73" s="33">
        <v>63</v>
      </c>
      <c r="B73" s="58" t="s">
        <v>77</v>
      </c>
      <c r="C73" s="31">
        <v>673.05</v>
      </c>
      <c r="D73" s="38">
        <v>674.7833333333333</v>
      </c>
      <c r="E73" s="38">
        <v>666.56666666666661</v>
      </c>
      <c r="F73" s="38">
        <v>660.08333333333326</v>
      </c>
      <c r="G73" s="38">
        <v>651.86666666666656</v>
      </c>
      <c r="H73" s="38">
        <v>681.26666666666665</v>
      </c>
      <c r="I73" s="38">
        <v>689.48333333333335</v>
      </c>
      <c r="J73" s="38">
        <v>695.9666666666667</v>
      </c>
      <c r="K73" s="31">
        <v>683</v>
      </c>
      <c r="L73" s="31">
        <v>668.3</v>
      </c>
      <c r="M73" s="31">
        <v>6.0717699999999999</v>
      </c>
      <c r="N73" s="1"/>
      <c r="O73" s="1"/>
    </row>
    <row r="74" spans="1:15" ht="12.75" customHeight="1">
      <c r="A74" s="33">
        <v>64</v>
      </c>
      <c r="B74" s="58" t="s">
        <v>339</v>
      </c>
      <c r="C74" s="31">
        <v>1165.8</v>
      </c>
      <c r="D74" s="38">
        <v>1177.4166666666667</v>
      </c>
      <c r="E74" s="38">
        <v>1149.6833333333334</v>
      </c>
      <c r="F74" s="38">
        <v>1133.5666666666666</v>
      </c>
      <c r="G74" s="38">
        <v>1105.8333333333333</v>
      </c>
      <c r="H74" s="38">
        <v>1193.5333333333335</v>
      </c>
      <c r="I74" s="38">
        <v>1221.2666666666667</v>
      </c>
      <c r="J74" s="38">
        <v>1237.3833333333337</v>
      </c>
      <c r="K74" s="31">
        <v>1205.1500000000001</v>
      </c>
      <c r="L74" s="31">
        <v>1161.3</v>
      </c>
      <c r="M74" s="31">
        <v>6.3441299999999998</v>
      </c>
      <c r="N74" s="1"/>
      <c r="O74" s="1"/>
    </row>
    <row r="75" spans="1:15" ht="12.75" customHeight="1">
      <c r="A75" s="33">
        <v>65</v>
      </c>
      <c r="B75" s="58" t="s">
        <v>76</v>
      </c>
      <c r="C75" s="31">
        <v>127.15</v>
      </c>
      <c r="D75" s="38">
        <v>127.26666666666667</v>
      </c>
      <c r="E75" s="38">
        <v>126.28333333333333</v>
      </c>
      <c r="F75" s="38">
        <v>125.41666666666667</v>
      </c>
      <c r="G75" s="38">
        <v>124.43333333333334</v>
      </c>
      <c r="H75" s="38">
        <v>128.13333333333333</v>
      </c>
      <c r="I75" s="38">
        <v>129.11666666666665</v>
      </c>
      <c r="J75" s="38">
        <v>129.98333333333332</v>
      </c>
      <c r="K75" s="31">
        <v>128.25</v>
      </c>
      <c r="L75" s="31">
        <v>126.4</v>
      </c>
      <c r="M75" s="31">
        <v>94.115350000000007</v>
      </c>
      <c r="N75" s="1"/>
      <c r="O75" s="1"/>
    </row>
    <row r="76" spans="1:15" ht="12.75" customHeight="1">
      <c r="A76" s="33">
        <v>66</v>
      </c>
      <c r="B76" s="58" t="s">
        <v>78</v>
      </c>
      <c r="C76" s="31">
        <v>866.3</v>
      </c>
      <c r="D76" s="38">
        <v>866.63333333333333</v>
      </c>
      <c r="E76" s="38">
        <v>861.76666666666665</v>
      </c>
      <c r="F76" s="38">
        <v>857.23333333333335</v>
      </c>
      <c r="G76" s="38">
        <v>852.36666666666667</v>
      </c>
      <c r="H76" s="38">
        <v>871.16666666666663</v>
      </c>
      <c r="I76" s="38">
        <v>876.03333333333319</v>
      </c>
      <c r="J76" s="38">
        <v>880.56666666666661</v>
      </c>
      <c r="K76" s="31">
        <v>871.5</v>
      </c>
      <c r="L76" s="31">
        <v>862.1</v>
      </c>
      <c r="M76" s="31">
        <v>8.9446499999999993</v>
      </c>
      <c r="N76" s="1"/>
      <c r="O76" s="1"/>
    </row>
    <row r="77" spans="1:15" ht="12.75" customHeight="1">
      <c r="A77" s="33">
        <v>67</v>
      </c>
      <c r="B77" s="58" t="s">
        <v>81</v>
      </c>
      <c r="C77" s="31">
        <v>93</v>
      </c>
      <c r="D77" s="38">
        <v>92.95</v>
      </c>
      <c r="E77" s="38">
        <v>92.25</v>
      </c>
      <c r="F77" s="38">
        <v>91.5</v>
      </c>
      <c r="G77" s="38">
        <v>90.8</v>
      </c>
      <c r="H77" s="38">
        <v>93.7</v>
      </c>
      <c r="I77" s="38">
        <v>94.40000000000002</v>
      </c>
      <c r="J77" s="38">
        <v>95.15</v>
      </c>
      <c r="K77" s="31">
        <v>93.65</v>
      </c>
      <c r="L77" s="31">
        <v>92.2</v>
      </c>
      <c r="M77" s="31">
        <v>118.9824</v>
      </c>
      <c r="N77" s="1"/>
      <c r="O77" s="1"/>
    </row>
    <row r="78" spans="1:15" ht="12.75" customHeight="1">
      <c r="A78" s="33">
        <v>68</v>
      </c>
      <c r="B78" s="58" t="s">
        <v>85</v>
      </c>
      <c r="C78" s="31">
        <v>381.75</v>
      </c>
      <c r="D78" s="38">
        <v>381.51666666666665</v>
      </c>
      <c r="E78" s="38">
        <v>379.23333333333329</v>
      </c>
      <c r="F78" s="38">
        <v>376.71666666666664</v>
      </c>
      <c r="G78" s="38">
        <v>374.43333333333328</v>
      </c>
      <c r="H78" s="38">
        <v>384.0333333333333</v>
      </c>
      <c r="I78" s="38">
        <v>386.31666666666661</v>
      </c>
      <c r="J78" s="38">
        <v>388.83333333333331</v>
      </c>
      <c r="K78" s="31">
        <v>383.8</v>
      </c>
      <c r="L78" s="31">
        <v>379</v>
      </c>
      <c r="M78" s="31">
        <v>19.72353</v>
      </c>
      <c r="N78" s="1"/>
      <c r="O78" s="1"/>
    </row>
    <row r="79" spans="1:15" ht="12.75" customHeight="1">
      <c r="A79" s="33">
        <v>69</v>
      </c>
      <c r="B79" s="58" t="s">
        <v>80</v>
      </c>
      <c r="C79" s="31">
        <v>878.1</v>
      </c>
      <c r="D79" s="38">
        <v>883.58333333333337</v>
      </c>
      <c r="E79" s="38">
        <v>870.51666666666677</v>
      </c>
      <c r="F79" s="38">
        <v>862.93333333333339</v>
      </c>
      <c r="G79" s="38">
        <v>849.86666666666679</v>
      </c>
      <c r="H79" s="38">
        <v>891.16666666666674</v>
      </c>
      <c r="I79" s="38">
        <v>904.23333333333335</v>
      </c>
      <c r="J79" s="38">
        <v>911.81666666666672</v>
      </c>
      <c r="K79" s="31">
        <v>896.65</v>
      </c>
      <c r="L79" s="31">
        <v>876</v>
      </c>
      <c r="M79" s="31">
        <v>56.145919999999997</v>
      </c>
      <c r="N79" s="1"/>
      <c r="O79" s="1"/>
    </row>
    <row r="80" spans="1:15" ht="12.75" customHeight="1">
      <c r="A80" s="33">
        <v>70</v>
      </c>
      <c r="B80" s="58" t="s">
        <v>877</v>
      </c>
      <c r="C80" s="31">
        <v>430.4</v>
      </c>
      <c r="D80" s="38">
        <v>431.13333333333338</v>
      </c>
      <c r="E80" s="38">
        <v>423.26666666666677</v>
      </c>
      <c r="F80" s="38">
        <v>416.13333333333338</v>
      </c>
      <c r="G80" s="38">
        <v>408.26666666666677</v>
      </c>
      <c r="H80" s="38">
        <v>438.26666666666677</v>
      </c>
      <c r="I80" s="38">
        <v>446.13333333333344</v>
      </c>
      <c r="J80" s="38">
        <v>453.26666666666677</v>
      </c>
      <c r="K80" s="31">
        <v>439</v>
      </c>
      <c r="L80" s="31">
        <v>424</v>
      </c>
      <c r="M80" s="31">
        <v>5.0576999999999996</v>
      </c>
      <c r="N80" s="1"/>
      <c r="O80" s="1"/>
    </row>
    <row r="81" spans="1:15" ht="12.75" customHeight="1">
      <c r="A81" s="33">
        <v>71</v>
      </c>
      <c r="B81" s="58" t="s">
        <v>82</v>
      </c>
      <c r="C81" s="31">
        <v>264.60000000000002</v>
      </c>
      <c r="D81" s="38">
        <v>265.06666666666666</v>
      </c>
      <c r="E81" s="38">
        <v>262.13333333333333</v>
      </c>
      <c r="F81" s="38">
        <v>259.66666666666669</v>
      </c>
      <c r="G81" s="38">
        <v>256.73333333333335</v>
      </c>
      <c r="H81" s="38">
        <v>267.5333333333333</v>
      </c>
      <c r="I81" s="38">
        <v>270.46666666666658</v>
      </c>
      <c r="J81" s="38">
        <v>272.93333333333328</v>
      </c>
      <c r="K81" s="31">
        <v>268</v>
      </c>
      <c r="L81" s="31">
        <v>262.60000000000002</v>
      </c>
      <c r="M81" s="31">
        <v>63.119199999999999</v>
      </c>
      <c r="N81" s="1"/>
      <c r="O81" s="1"/>
    </row>
    <row r="82" spans="1:15" ht="12.75" customHeight="1">
      <c r="A82" s="33">
        <v>72</v>
      </c>
      <c r="B82" s="58" t="s">
        <v>340</v>
      </c>
      <c r="C82" s="31">
        <v>1221.25</v>
      </c>
      <c r="D82" s="38">
        <v>1227.0166666666667</v>
      </c>
      <c r="E82" s="38">
        <v>1205.2333333333333</v>
      </c>
      <c r="F82" s="38">
        <v>1189.2166666666667</v>
      </c>
      <c r="G82" s="38">
        <v>1167.4333333333334</v>
      </c>
      <c r="H82" s="38">
        <v>1243.0333333333333</v>
      </c>
      <c r="I82" s="38">
        <v>1264.8166666666666</v>
      </c>
      <c r="J82" s="38">
        <v>1280.8333333333333</v>
      </c>
      <c r="K82" s="31">
        <v>1248.8</v>
      </c>
      <c r="L82" s="31">
        <v>1211</v>
      </c>
      <c r="M82" s="31">
        <v>0.89210999999999996</v>
      </c>
      <c r="N82" s="1"/>
      <c r="O82" s="1"/>
    </row>
    <row r="83" spans="1:15" ht="12.75" customHeight="1">
      <c r="A83" s="33">
        <v>73</v>
      </c>
      <c r="B83" s="58" t="s">
        <v>88</v>
      </c>
      <c r="C83" s="31">
        <v>383.95</v>
      </c>
      <c r="D83" s="38">
        <v>384.93333333333334</v>
      </c>
      <c r="E83" s="38">
        <v>376.2166666666667</v>
      </c>
      <c r="F83" s="38">
        <v>368.48333333333335</v>
      </c>
      <c r="G83" s="38">
        <v>359.76666666666671</v>
      </c>
      <c r="H83" s="38">
        <v>392.66666666666669</v>
      </c>
      <c r="I83" s="38">
        <v>401.38333333333327</v>
      </c>
      <c r="J83" s="38">
        <v>409.11666666666667</v>
      </c>
      <c r="K83" s="31">
        <v>393.65</v>
      </c>
      <c r="L83" s="31">
        <v>377.2</v>
      </c>
      <c r="M83" s="31">
        <v>72.453270000000003</v>
      </c>
      <c r="N83" s="1"/>
      <c r="O83" s="1"/>
    </row>
    <row r="84" spans="1:15" ht="12.75" customHeight="1">
      <c r="A84" s="33">
        <v>74</v>
      </c>
      <c r="B84" s="58" t="s">
        <v>878</v>
      </c>
      <c r="C84" s="31">
        <v>221.1</v>
      </c>
      <c r="D84" s="38">
        <v>221.6</v>
      </c>
      <c r="E84" s="38">
        <v>218.7</v>
      </c>
      <c r="F84" s="38">
        <v>216.29999999999998</v>
      </c>
      <c r="G84" s="38">
        <v>213.39999999999998</v>
      </c>
      <c r="H84" s="38">
        <v>224</v>
      </c>
      <c r="I84" s="38">
        <v>226.90000000000003</v>
      </c>
      <c r="J84" s="38">
        <v>229.3</v>
      </c>
      <c r="K84" s="31">
        <v>224.5</v>
      </c>
      <c r="L84" s="31">
        <v>219.2</v>
      </c>
      <c r="M84" s="31">
        <v>39.939729999999997</v>
      </c>
      <c r="N84" s="1"/>
      <c r="O84" s="1"/>
    </row>
    <row r="85" spans="1:15" ht="12.75" customHeight="1">
      <c r="A85" s="33">
        <v>75</v>
      </c>
      <c r="B85" s="58" t="s">
        <v>341</v>
      </c>
      <c r="C85" s="31">
        <v>7396.05</v>
      </c>
      <c r="D85" s="38">
        <v>7407.3499999999995</v>
      </c>
      <c r="E85" s="38">
        <v>7364.6999999999989</v>
      </c>
      <c r="F85" s="38">
        <v>7333.3499999999995</v>
      </c>
      <c r="G85" s="38">
        <v>7290.6999999999989</v>
      </c>
      <c r="H85" s="38">
        <v>7438.6999999999989</v>
      </c>
      <c r="I85" s="38">
        <v>7481.3499999999985</v>
      </c>
      <c r="J85" s="38">
        <v>7512.6999999999989</v>
      </c>
      <c r="K85" s="31">
        <v>7450</v>
      </c>
      <c r="L85" s="31">
        <v>7376</v>
      </c>
      <c r="M85" s="31">
        <v>6.123E-2</v>
      </c>
      <c r="N85" s="1"/>
      <c r="O85" s="1"/>
    </row>
    <row r="86" spans="1:15" ht="12.75" customHeight="1">
      <c r="A86" s="33">
        <v>76</v>
      </c>
      <c r="B86" s="58" t="s">
        <v>342</v>
      </c>
      <c r="C86" s="31">
        <v>792.15</v>
      </c>
      <c r="D86" s="38">
        <v>794.4666666666667</v>
      </c>
      <c r="E86" s="38">
        <v>787.68333333333339</v>
      </c>
      <c r="F86" s="38">
        <v>783.2166666666667</v>
      </c>
      <c r="G86" s="38">
        <v>776.43333333333339</v>
      </c>
      <c r="H86" s="38">
        <v>798.93333333333339</v>
      </c>
      <c r="I86" s="38">
        <v>805.7166666666667</v>
      </c>
      <c r="J86" s="38">
        <v>810.18333333333339</v>
      </c>
      <c r="K86" s="31">
        <v>801.25</v>
      </c>
      <c r="L86" s="31">
        <v>790</v>
      </c>
      <c r="M86" s="31">
        <v>0.50622999999999996</v>
      </c>
      <c r="N86" s="1"/>
      <c r="O86" s="1"/>
    </row>
    <row r="87" spans="1:15" ht="12.75" customHeight="1">
      <c r="A87" s="33">
        <v>77</v>
      </c>
      <c r="B87" s="58" t="s">
        <v>343</v>
      </c>
      <c r="C87" s="31">
        <v>1126.95</v>
      </c>
      <c r="D87" s="38">
        <v>1123.0333333333335</v>
      </c>
      <c r="E87" s="38">
        <v>1111.166666666667</v>
      </c>
      <c r="F87" s="38">
        <v>1095.3833333333334</v>
      </c>
      <c r="G87" s="38">
        <v>1083.5166666666669</v>
      </c>
      <c r="H87" s="38">
        <v>1138.8166666666671</v>
      </c>
      <c r="I87" s="38">
        <v>1150.6833333333334</v>
      </c>
      <c r="J87" s="38">
        <v>1166.4666666666672</v>
      </c>
      <c r="K87" s="31">
        <v>1134.9000000000001</v>
      </c>
      <c r="L87" s="31">
        <v>1107.25</v>
      </c>
      <c r="M87" s="31">
        <v>0.48265999999999998</v>
      </c>
      <c r="N87" s="1"/>
      <c r="O87" s="1"/>
    </row>
    <row r="88" spans="1:15" ht="12.75" customHeight="1">
      <c r="A88" s="33">
        <v>78</v>
      </c>
      <c r="B88" s="58" t="s">
        <v>344</v>
      </c>
      <c r="C88" s="31">
        <v>482.55</v>
      </c>
      <c r="D88" s="38">
        <v>483.28333333333336</v>
      </c>
      <c r="E88" s="38">
        <v>479.9666666666667</v>
      </c>
      <c r="F88" s="38">
        <v>477.38333333333333</v>
      </c>
      <c r="G88" s="38">
        <v>474.06666666666666</v>
      </c>
      <c r="H88" s="38">
        <v>485.86666666666673</v>
      </c>
      <c r="I88" s="38">
        <v>489.18333333333345</v>
      </c>
      <c r="J88" s="38">
        <v>491.76666666666677</v>
      </c>
      <c r="K88" s="31">
        <v>486.6</v>
      </c>
      <c r="L88" s="31">
        <v>480.7</v>
      </c>
      <c r="M88" s="31">
        <v>1.84571</v>
      </c>
      <c r="N88" s="1"/>
      <c r="O88" s="1"/>
    </row>
    <row r="89" spans="1:15" ht="12.75" customHeight="1">
      <c r="A89" s="33">
        <v>79</v>
      </c>
      <c r="B89" s="58" t="s">
        <v>83</v>
      </c>
      <c r="C89" s="31">
        <v>18969.099999999999</v>
      </c>
      <c r="D89" s="38">
        <v>18965.399999999998</v>
      </c>
      <c r="E89" s="38">
        <v>18843.799999999996</v>
      </c>
      <c r="F89" s="38">
        <v>18718.499999999996</v>
      </c>
      <c r="G89" s="38">
        <v>18596.899999999994</v>
      </c>
      <c r="H89" s="38">
        <v>19090.699999999997</v>
      </c>
      <c r="I89" s="38">
        <v>19212.299999999996</v>
      </c>
      <c r="J89" s="38">
        <v>19337.599999999999</v>
      </c>
      <c r="K89" s="31">
        <v>19087</v>
      </c>
      <c r="L89" s="31">
        <v>18840.099999999999</v>
      </c>
      <c r="M89" s="31">
        <v>0.19450000000000001</v>
      </c>
      <c r="N89" s="1"/>
      <c r="O89" s="1"/>
    </row>
    <row r="90" spans="1:15" ht="12.75" customHeight="1">
      <c r="A90" s="33">
        <v>80</v>
      </c>
      <c r="B90" s="58" t="s">
        <v>345</v>
      </c>
      <c r="C90" s="31">
        <v>587.54999999999995</v>
      </c>
      <c r="D90" s="38">
        <v>582.98333333333323</v>
      </c>
      <c r="E90" s="38">
        <v>576.46666666666647</v>
      </c>
      <c r="F90" s="38">
        <v>565.38333333333321</v>
      </c>
      <c r="G90" s="38">
        <v>558.86666666666645</v>
      </c>
      <c r="H90" s="38">
        <v>594.06666666666649</v>
      </c>
      <c r="I90" s="38">
        <v>600.58333333333314</v>
      </c>
      <c r="J90" s="38">
        <v>611.66666666666652</v>
      </c>
      <c r="K90" s="31">
        <v>589.5</v>
      </c>
      <c r="L90" s="31">
        <v>571.9</v>
      </c>
      <c r="M90" s="31">
        <v>1.07352</v>
      </c>
      <c r="N90" s="1"/>
      <c r="O90" s="1"/>
    </row>
    <row r="91" spans="1:15" ht="12.75" customHeight="1">
      <c r="A91" s="33">
        <v>81</v>
      </c>
      <c r="B91" s="58" t="s">
        <v>346</v>
      </c>
      <c r="C91" s="31">
        <v>27.55</v>
      </c>
      <c r="D91" s="38">
        <v>27.55</v>
      </c>
      <c r="E91" s="38">
        <v>27.55</v>
      </c>
      <c r="F91" s="38">
        <v>27.55</v>
      </c>
      <c r="G91" s="38">
        <v>27.55</v>
      </c>
      <c r="H91" s="38">
        <v>27.55</v>
      </c>
      <c r="I91" s="38">
        <v>27.55</v>
      </c>
      <c r="J91" s="38">
        <v>27.55</v>
      </c>
      <c r="K91" s="31">
        <v>27.55</v>
      </c>
      <c r="L91" s="31">
        <v>27.55</v>
      </c>
      <c r="M91" s="31">
        <v>25.5366</v>
      </c>
      <c r="N91" s="1"/>
      <c r="O91" s="1"/>
    </row>
    <row r="92" spans="1:15" ht="12.75" customHeight="1">
      <c r="A92" s="33">
        <v>82</v>
      </c>
      <c r="B92" s="58" t="s">
        <v>86</v>
      </c>
      <c r="C92" s="31">
        <v>5143.45</v>
      </c>
      <c r="D92" s="38">
        <v>5154.5166666666673</v>
      </c>
      <c r="E92" s="38">
        <v>5110.0333333333347</v>
      </c>
      <c r="F92" s="38">
        <v>5076.6166666666677</v>
      </c>
      <c r="G92" s="38">
        <v>5032.133333333335</v>
      </c>
      <c r="H92" s="38">
        <v>5187.9333333333343</v>
      </c>
      <c r="I92" s="38">
        <v>5232.4166666666661</v>
      </c>
      <c r="J92" s="38">
        <v>5265.8333333333339</v>
      </c>
      <c r="K92" s="31">
        <v>5199</v>
      </c>
      <c r="L92" s="31">
        <v>5121.1000000000004</v>
      </c>
      <c r="M92" s="31">
        <v>2.7229000000000001</v>
      </c>
      <c r="N92" s="1"/>
      <c r="O92" s="1"/>
    </row>
    <row r="93" spans="1:15" ht="12.75" customHeight="1">
      <c r="A93" s="33">
        <v>83</v>
      </c>
      <c r="B93" s="58" t="s">
        <v>335</v>
      </c>
      <c r="C93" s="31">
        <v>751.2</v>
      </c>
      <c r="D93" s="38">
        <v>753.51666666666677</v>
      </c>
      <c r="E93" s="38">
        <v>746.68333333333351</v>
      </c>
      <c r="F93" s="38">
        <v>742.16666666666674</v>
      </c>
      <c r="G93" s="38">
        <v>735.33333333333348</v>
      </c>
      <c r="H93" s="38">
        <v>758.03333333333353</v>
      </c>
      <c r="I93" s="38">
        <v>764.86666666666679</v>
      </c>
      <c r="J93" s="38">
        <v>769.38333333333355</v>
      </c>
      <c r="K93" s="31">
        <v>760.35</v>
      </c>
      <c r="L93" s="31">
        <v>749</v>
      </c>
      <c r="M93" s="31">
        <v>9.0402500000000003</v>
      </c>
      <c r="N93" s="1"/>
      <c r="O93" s="1"/>
    </row>
    <row r="94" spans="1:15" ht="12.75" customHeight="1">
      <c r="A94" s="33">
        <v>84</v>
      </c>
      <c r="B94" s="58" t="s">
        <v>347</v>
      </c>
      <c r="C94" s="31">
        <v>1480.9</v>
      </c>
      <c r="D94" s="38">
        <v>1478.0666666666668</v>
      </c>
      <c r="E94" s="38">
        <v>1459.7333333333336</v>
      </c>
      <c r="F94" s="38">
        <v>1438.5666666666668</v>
      </c>
      <c r="G94" s="38">
        <v>1420.2333333333336</v>
      </c>
      <c r="H94" s="38">
        <v>1499.2333333333336</v>
      </c>
      <c r="I94" s="38">
        <v>1517.5666666666671</v>
      </c>
      <c r="J94" s="38">
        <v>1538.7333333333336</v>
      </c>
      <c r="K94" s="31">
        <v>1496.4</v>
      </c>
      <c r="L94" s="31">
        <v>1456.9</v>
      </c>
      <c r="M94" s="31">
        <v>3.67665</v>
      </c>
      <c r="N94" s="1"/>
      <c r="O94" s="1"/>
    </row>
    <row r="95" spans="1:15" ht="12.75" customHeight="1">
      <c r="A95" s="33">
        <v>85</v>
      </c>
      <c r="B95" s="58" t="s">
        <v>353</v>
      </c>
      <c r="C95" s="31">
        <v>315.3</v>
      </c>
      <c r="D95" s="38">
        <v>317.60000000000002</v>
      </c>
      <c r="E95" s="38">
        <v>312.60000000000002</v>
      </c>
      <c r="F95" s="38">
        <v>309.89999999999998</v>
      </c>
      <c r="G95" s="38">
        <v>304.89999999999998</v>
      </c>
      <c r="H95" s="38">
        <v>320.30000000000007</v>
      </c>
      <c r="I95" s="38">
        <v>325.30000000000007</v>
      </c>
      <c r="J95" s="38">
        <v>328.00000000000011</v>
      </c>
      <c r="K95" s="31">
        <v>322.60000000000002</v>
      </c>
      <c r="L95" s="31">
        <v>314.89999999999998</v>
      </c>
      <c r="M95" s="31">
        <v>5.6220800000000004</v>
      </c>
      <c r="N95" s="1"/>
      <c r="O95" s="1"/>
    </row>
    <row r="96" spans="1:15" ht="12.75" customHeight="1">
      <c r="A96" s="33">
        <v>86</v>
      </c>
      <c r="B96" s="58" t="s">
        <v>90</v>
      </c>
      <c r="C96" s="31">
        <v>811.8</v>
      </c>
      <c r="D96" s="38">
        <v>809.44999999999993</v>
      </c>
      <c r="E96" s="38">
        <v>804.39999999999986</v>
      </c>
      <c r="F96" s="38">
        <v>796.99999999999989</v>
      </c>
      <c r="G96" s="38">
        <v>791.94999999999982</v>
      </c>
      <c r="H96" s="38">
        <v>816.84999999999991</v>
      </c>
      <c r="I96" s="38">
        <v>821.89999999999986</v>
      </c>
      <c r="J96" s="38">
        <v>829.3</v>
      </c>
      <c r="K96" s="31">
        <v>814.5</v>
      </c>
      <c r="L96" s="31">
        <v>802.05</v>
      </c>
      <c r="M96" s="31">
        <v>3.7029299999999998</v>
      </c>
      <c r="N96" s="1"/>
      <c r="O96" s="1"/>
    </row>
    <row r="97" spans="1:15" ht="12.75" customHeight="1">
      <c r="A97" s="33">
        <v>87</v>
      </c>
      <c r="B97" s="58" t="s">
        <v>89</v>
      </c>
      <c r="C97" s="31">
        <v>333.7</v>
      </c>
      <c r="D97" s="38">
        <v>331.16666666666669</v>
      </c>
      <c r="E97" s="38">
        <v>327.53333333333336</v>
      </c>
      <c r="F97" s="38">
        <v>321.36666666666667</v>
      </c>
      <c r="G97" s="38">
        <v>317.73333333333335</v>
      </c>
      <c r="H97" s="38">
        <v>337.33333333333337</v>
      </c>
      <c r="I97" s="38">
        <v>340.9666666666667</v>
      </c>
      <c r="J97" s="38">
        <v>347.13333333333338</v>
      </c>
      <c r="K97" s="31">
        <v>334.8</v>
      </c>
      <c r="L97" s="31">
        <v>325</v>
      </c>
      <c r="M97" s="31">
        <v>74.154229999999998</v>
      </c>
      <c r="N97" s="1"/>
      <c r="O97" s="1"/>
    </row>
    <row r="98" spans="1:15" ht="12.75" customHeight="1">
      <c r="A98" s="33">
        <v>88</v>
      </c>
      <c r="B98" s="58" t="s">
        <v>354</v>
      </c>
      <c r="C98" s="31">
        <v>797.2</v>
      </c>
      <c r="D98" s="38">
        <v>794.81666666666661</v>
      </c>
      <c r="E98" s="38">
        <v>785.63333333333321</v>
      </c>
      <c r="F98" s="38">
        <v>774.06666666666661</v>
      </c>
      <c r="G98" s="38">
        <v>764.88333333333321</v>
      </c>
      <c r="H98" s="38">
        <v>806.38333333333321</v>
      </c>
      <c r="I98" s="38">
        <v>815.56666666666661</v>
      </c>
      <c r="J98" s="38">
        <v>827.13333333333321</v>
      </c>
      <c r="K98" s="31">
        <v>804</v>
      </c>
      <c r="L98" s="31">
        <v>783.25</v>
      </c>
      <c r="M98" s="31">
        <v>2.0331199999999998</v>
      </c>
      <c r="N98" s="1"/>
      <c r="O98" s="1"/>
    </row>
    <row r="99" spans="1:15" ht="12.75" customHeight="1">
      <c r="A99" s="33">
        <v>89</v>
      </c>
      <c r="B99" s="58" t="s">
        <v>355</v>
      </c>
      <c r="C99" s="31">
        <v>1177.1500000000001</v>
      </c>
      <c r="D99" s="38">
        <v>1183.3999999999999</v>
      </c>
      <c r="E99" s="38">
        <v>1161.7999999999997</v>
      </c>
      <c r="F99" s="38">
        <v>1146.4499999999998</v>
      </c>
      <c r="G99" s="38">
        <v>1124.8499999999997</v>
      </c>
      <c r="H99" s="38">
        <v>1198.7499999999998</v>
      </c>
      <c r="I99" s="38">
        <v>1220.3499999999997</v>
      </c>
      <c r="J99" s="38">
        <v>1235.6999999999998</v>
      </c>
      <c r="K99" s="31">
        <v>1205</v>
      </c>
      <c r="L99" s="31">
        <v>1168.05</v>
      </c>
      <c r="M99" s="31">
        <v>1.0729</v>
      </c>
      <c r="N99" s="1"/>
      <c r="O99" s="1"/>
    </row>
    <row r="100" spans="1:15" ht="12.75" customHeight="1">
      <c r="A100" s="33">
        <v>90</v>
      </c>
      <c r="B100" s="58" t="s">
        <v>356</v>
      </c>
      <c r="C100" s="31">
        <v>131.4</v>
      </c>
      <c r="D100" s="38">
        <v>132.00000000000003</v>
      </c>
      <c r="E100" s="38">
        <v>130.20000000000005</v>
      </c>
      <c r="F100" s="38">
        <v>129.00000000000003</v>
      </c>
      <c r="G100" s="38">
        <v>127.20000000000005</v>
      </c>
      <c r="H100" s="38">
        <v>133.20000000000005</v>
      </c>
      <c r="I100" s="38">
        <v>135.00000000000006</v>
      </c>
      <c r="J100" s="38">
        <v>136.20000000000005</v>
      </c>
      <c r="K100" s="31">
        <v>133.80000000000001</v>
      </c>
      <c r="L100" s="31">
        <v>130.80000000000001</v>
      </c>
      <c r="M100" s="31">
        <v>6.4335100000000001</v>
      </c>
      <c r="N100" s="1"/>
      <c r="O100" s="1"/>
    </row>
    <row r="101" spans="1:15" ht="12.75" customHeight="1">
      <c r="A101" s="33">
        <v>91</v>
      </c>
      <c r="B101" s="58" t="s">
        <v>348</v>
      </c>
      <c r="C101" s="31">
        <v>678.9</v>
      </c>
      <c r="D101" s="38">
        <v>690.94999999999993</v>
      </c>
      <c r="E101" s="38">
        <v>663.94999999999982</v>
      </c>
      <c r="F101" s="38">
        <v>648.99999999999989</v>
      </c>
      <c r="G101" s="38">
        <v>621.99999999999977</v>
      </c>
      <c r="H101" s="38">
        <v>705.89999999999986</v>
      </c>
      <c r="I101" s="38">
        <v>732.90000000000009</v>
      </c>
      <c r="J101" s="38">
        <v>747.84999999999991</v>
      </c>
      <c r="K101" s="31">
        <v>717.95</v>
      </c>
      <c r="L101" s="31">
        <v>676</v>
      </c>
      <c r="M101" s="31">
        <v>7.3493500000000003</v>
      </c>
      <c r="N101" s="1"/>
      <c r="O101" s="1"/>
    </row>
    <row r="102" spans="1:15" ht="12.75" customHeight="1">
      <c r="A102" s="33">
        <v>92</v>
      </c>
      <c r="B102" s="58" t="s">
        <v>357</v>
      </c>
      <c r="C102" s="31">
        <v>2449.9</v>
      </c>
      <c r="D102" s="38">
        <v>2448.2166666666667</v>
      </c>
      <c r="E102" s="38">
        <v>2407.6833333333334</v>
      </c>
      <c r="F102" s="38">
        <v>2365.4666666666667</v>
      </c>
      <c r="G102" s="38">
        <v>2324.9333333333334</v>
      </c>
      <c r="H102" s="38">
        <v>2490.4333333333334</v>
      </c>
      <c r="I102" s="38">
        <v>2530.9666666666672</v>
      </c>
      <c r="J102" s="38">
        <v>2573.1833333333334</v>
      </c>
      <c r="K102" s="31">
        <v>2488.75</v>
      </c>
      <c r="L102" s="31">
        <v>2406</v>
      </c>
      <c r="M102" s="31">
        <v>3.8091599999999999</v>
      </c>
      <c r="N102" s="1"/>
      <c r="O102" s="1"/>
    </row>
    <row r="103" spans="1:15" ht="12.75" customHeight="1">
      <c r="A103" s="33">
        <v>93</v>
      </c>
      <c r="B103" s="58" t="s">
        <v>358</v>
      </c>
      <c r="C103" s="31">
        <v>31.55</v>
      </c>
      <c r="D103" s="38">
        <v>31.566666666666666</v>
      </c>
      <c r="E103" s="38">
        <v>30.483333333333334</v>
      </c>
      <c r="F103" s="38">
        <v>29.416666666666668</v>
      </c>
      <c r="G103" s="38">
        <v>28.333333333333336</v>
      </c>
      <c r="H103" s="38">
        <v>32.633333333333333</v>
      </c>
      <c r="I103" s="38">
        <v>33.716666666666669</v>
      </c>
      <c r="J103" s="38">
        <v>34.783333333333331</v>
      </c>
      <c r="K103" s="31">
        <v>32.65</v>
      </c>
      <c r="L103" s="31">
        <v>30.5</v>
      </c>
      <c r="M103" s="31">
        <v>380.29127999999997</v>
      </c>
      <c r="N103" s="1"/>
      <c r="O103" s="1"/>
    </row>
    <row r="104" spans="1:15" ht="12.75" customHeight="1">
      <c r="A104" s="33">
        <v>94</v>
      </c>
      <c r="B104" s="58" t="s">
        <v>359</v>
      </c>
      <c r="C104" s="31">
        <v>1229.75</v>
      </c>
      <c r="D104" s="38">
        <v>1224.4666666666665</v>
      </c>
      <c r="E104" s="38">
        <v>1215.2333333333329</v>
      </c>
      <c r="F104" s="38">
        <v>1200.7166666666665</v>
      </c>
      <c r="G104" s="38">
        <v>1191.4833333333329</v>
      </c>
      <c r="H104" s="38">
        <v>1238.9833333333329</v>
      </c>
      <c r="I104" s="38">
        <v>1248.2166666666665</v>
      </c>
      <c r="J104" s="38">
        <v>1262.7333333333329</v>
      </c>
      <c r="K104" s="31">
        <v>1233.7</v>
      </c>
      <c r="L104" s="31">
        <v>1209.95</v>
      </c>
      <c r="M104" s="31">
        <v>6.83528</v>
      </c>
      <c r="N104" s="1"/>
      <c r="O104" s="1"/>
    </row>
    <row r="105" spans="1:15" ht="12.75" customHeight="1">
      <c r="A105" s="33">
        <v>95</v>
      </c>
      <c r="B105" s="58" t="s">
        <v>360</v>
      </c>
      <c r="C105" s="31">
        <v>680.3</v>
      </c>
      <c r="D105" s="38">
        <v>675.30000000000007</v>
      </c>
      <c r="E105" s="38">
        <v>666.10000000000014</v>
      </c>
      <c r="F105" s="38">
        <v>651.90000000000009</v>
      </c>
      <c r="G105" s="38">
        <v>642.70000000000016</v>
      </c>
      <c r="H105" s="38">
        <v>689.50000000000011</v>
      </c>
      <c r="I105" s="38">
        <v>698.70000000000016</v>
      </c>
      <c r="J105" s="38">
        <v>712.90000000000009</v>
      </c>
      <c r="K105" s="31">
        <v>684.5</v>
      </c>
      <c r="L105" s="31">
        <v>661.1</v>
      </c>
      <c r="M105" s="31">
        <v>2.9413299999999998</v>
      </c>
      <c r="N105" s="1"/>
      <c r="O105" s="1"/>
    </row>
    <row r="106" spans="1:15" ht="12.75" customHeight="1">
      <c r="A106" s="33">
        <v>96</v>
      </c>
      <c r="B106" s="58" t="s">
        <v>361</v>
      </c>
      <c r="C106" s="31">
        <v>955</v>
      </c>
      <c r="D106" s="38">
        <v>954.66666666666663</v>
      </c>
      <c r="E106" s="38">
        <v>935.33333333333326</v>
      </c>
      <c r="F106" s="38">
        <v>915.66666666666663</v>
      </c>
      <c r="G106" s="38">
        <v>896.33333333333326</v>
      </c>
      <c r="H106" s="38">
        <v>974.33333333333326</v>
      </c>
      <c r="I106" s="38">
        <v>993.66666666666652</v>
      </c>
      <c r="J106" s="38">
        <v>1013.3333333333333</v>
      </c>
      <c r="K106" s="31">
        <v>974</v>
      </c>
      <c r="L106" s="31">
        <v>935</v>
      </c>
      <c r="M106" s="31">
        <v>6.1706500000000002</v>
      </c>
      <c r="N106" s="1"/>
      <c r="O106" s="1"/>
    </row>
    <row r="107" spans="1:15" ht="12.75" customHeight="1">
      <c r="A107" s="33">
        <v>97</v>
      </c>
      <c r="B107" s="58" t="s">
        <v>362</v>
      </c>
      <c r="C107" s="31">
        <v>7167.45</v>
      </c>
      <c r="D107" s="38">
        <v>7142.5333333333328</v>
      </c>
      <c r="E107" s="38">
        <v>7086.1166666666659</v>
      </c>
      <c r="F107" s="38">
        <v>7004.7833333333328</v>
      </c>
      <c r="G107" s="38">
        <v>6948.3666666666659</v>
      </c>
      <c r="H107" s="38">
        <v>7223.8666666666659</v>
      </c>
      <c r="I107" s="38">
        <v>7280.2833333333338</v>
      </c>
      <c r="J107" s="38">
        <v>7361.6166666666659</v>
      </c>
      <c r="K107" s="31">
        <v>7198.95</v>
      </c>
      <c r="L107" s="31">
        <v>7061.2</v>
      </c>
      <c r="M107" s="31">
        <v>0.19711000000000001</v>
      </c>
      <c r="N107" s="1"/>
      <c r="O107" s="1"/>
    </row>
    <row r="108" spans="1:15" ht="12.75" customHeight="1">
      <c r="A108" s="33">
        <v>98</v>
      </c>
      <c r="B108" s="58" t="s">
        <v>349</v>
      </c>
      <c r="C108" s="31">
        <v>75.900000000000006</v>
      </c>
      <c r="D108" s="38">
        <v>75.716666666666669</v>
      </c>
      <c r="E108" s="38">
        <v>75.083333333333343</v>
      </c>
      <c r="F108" s="38">
        <v>74.26666666666668</v>
      </c>
      <c r="G108" s="38">
        <v>73.633333333333354</v>
      </c>
      <c r="H108" s="38">
        <v>76.533333333333331</v>
      </c>
      <c r="I108" s="38">
        <v>77.166666666666657</v>
      </c>
      <c r="J108" s="38">
        <v>77.98333333333332</v>
      </c>
      <c r="K108" s="31">
        <v>76.349999999999994</v>
      </c>
      <c r="L108" s="31">
        <v>74.900000000000006</v>
      </c>
      <c r="M108" s="31">
        <v>35.10575</v>
      </c>
      <c r="N108" s="1"/>
      <c r="O108" s="1"/>
    </row>
    <row r="109" spans="1:15" ht="12.75" customHeight="1">
      <c r="A109" s="33">
        <v>99</v>
      </c>
      <c r="B109" s="58" t="s">
        <v>350</v>
      </c>
      <c r="C109" s="31">
        <v>406.9</v>
      </c>
      <c r="D109" s="38">
        <v>407.59999999999997</v>
      </c>
      <c r="E109" s="38">
        <v>404.29999999999995</v>
      </c>
      <c r="F109" s="38">
        <v>401.7</v>
      </c>
      <c r="G109" s="38">
        <v>398.4</v>
      </c>
      <c r="H109" s="38">
        <v>410.19999999999993</v>
      </c>
      <c r="I109" s="38">
        <v>413.5</v>
      </c>
      <c r="J109" s="38">
        <v>416.09999999999991</v>
      </c>
      <c r="K109" s="31">
        <v>410.9</v>
      </c>
      <c r="L109" s="31">
        <v>405</v>
      </c>
      <c r="M109" s="31">
        <v>6.1500300000000001</v>
      </c>
      <c r="N109" s="1"/>
      <c r="O109" s="1"/>
    </row>
    <row r="110" spans="1:15" ht="12.75" customHeight="1">
      <c r="A110" s="33">
        <v>100</v>
      </c>
      <c r="B110" s="58" t="s">
        <v>363</v>
      </c>
      <c r="C110" s="31">
        <v>459.65</v>
      </c>
      <c r="D110" s="38">
        <v>457.5</v>
      </c>
      <c r="E110" s="38">
        <v>453</v>
      </c>
      <c r="F110" s="38">
        <v>446.35</v>
      </c>
      <c r="G110" s="38">
        <v>441.85</v>
      </c>
      <c r="H110" s="38">
        <v>464.15</v>
      </c>
      <c r="I110" s="38">
        <v>468.65</v>
      </c>
      <c r="J110" s="38">
        <v>475.29999999999995</v>
      </c>
      <c r="K110" s="31">
        <v>462</v>
      </c>
      <c r="L110" s="31">
        <v>450.85</v>
      </c>
      <c r="M110" s="31">
        <v>1.3582000000000001</v>
      </c>
      <c r="N110" s="1"/>
      <c r="O110" s="1"/>
    </row>
    <row r="111" spans="1:15" ht="12.75" customHeight="1">
      <c r="A111" s="33">
        <v>101</v>
      </c>
      <c r="B111" s="58" t="s">
        <v>91</v>
      </c>
      <c r="C111" s="31">
        <v>267.55</v>
      </c>
      <c r="D111" s="38">
        <v>267.91666666666669</v>
      </c>
      <c r="E111" s="38">
        <v>265.68333333333339</v>
      </c>
      <c r="F111" s="38">
        <v>263.81666666666672</v>
      </c>
      <c r="G111" s="38">
        <v>261.58333333333343</v>
      </c>
      <c r="H111" s="38">
        <v>269.78333333333336</v>
      </c>
      <c r="I111" s="38">
        <v>272.01666666666659</v>
      </c>
      <c r="J111" s="38">
        <v>273.88333333333333</v>
      </c>
      <c r="K111" s="31">
        <v>270.14999999999998</v>
      </c>
      <c r="L111" s="31">
        <v>266.05</v>
      </c>
      <c r="M111" s="31">
        <v>13.65363</v>
      </c>
      <c r="N111" s="1"/>
      <c r="O111" s="1"/>
    </row>
    <row r="112" spans="1:15" ht="12.75" customHeight="1">
      <c r="A112" s="33">
        <v>102</v>
      </c>
      <c r="B112" s="58" t="s">
        <v>364</v>
      </c>
      <c r="C112" s="31">
        <v>444.55</v>
      </c>
      <c r="D112" s="38">
        <v>445.5</v>
      </c>
      <c r="E112" s="38">
        <v>442.05</v>
      </c>
      <c r="F112" s="38">
        <v>439.55</v>
      </c>
      <c r="G112" s="38">
        <v>436.1</v>
      </c>
      <c r="H112" s="38">
        <v>448</v>
      </c>
      <c r="I112" s="38">
        <v>451.45000000000005</v>
      </c>
      <c r="J112" s="38">
        <v>453.95</v>
      </c>
      <c r="K112" s="31">
        <v>448.95</v>
      </c>
      <c r="L112" s="31">
        <v>443</v>
      </c>
      <c r="M112" s="31">
        <v>0.68296999999999997</v>
      </c>
      <c r="N112" s="1"/>
      <c r="O112" s="1"/>
    </row>
    <row r="113" spans="1:15" ht="12.75" customHeight="1">
      <c r="A113" s="33">
        <v>103</v>
      </c>
      <c r="B113" s="58" t="s">
        <v>365</v>
      </c>
      <c r="C113" s="31">
        <v>914.5</v>
      </c>
      <c r="D113" s="38">
        <v>919.83333333333337</v>
      </c>
      <c r="E113" s="38">
        <v>904.66666666666674</v>
      </c>
      <c r="F113" s="38">
        <v>894.83333333333337</v>
      </c>
      <c r="G113" s="38">
        <v>879.66666666666674</v>
      </c>
      <c r="H113" s="38">
        <v>929.66666666666674</v>
      </c>
      <c r="I113" s="38">
        <v>944.83333333333348</v>
      </c>
      <c r="J113" s="38">
        <v>954.66666666666674</v>
      </c>
      <c r="K113" s="31">
        <v>935</v>
      </c>
      <c r="L113" s="31">
        <v>910</v>
      </c>
      <c r="M113" s="31">
        <v>0.62205999999999995</v>
      </c>
      <c r="N113" s="1"/>
      <c r="O113" s="1"/>
    </row>
    <row r="114" spans="1:15" ht="12.75" customHeight="1">
      <c r="A114" s="33">
        <v>104</v>
      </c>
      <c r="B114" s="58" t="s">
        <v>92</v>
      </c>
      <c r="C114" s="31">
        <v>1164.6500000000001</v>
      </c>
      <c r="D114" s="38">
        <v>1166.2333333333333</v>
      </c>
      <c r="E114" s="38">
        <v>1158.8166666666666</v>
      </c>
      <c r="F114" s="38">
        <v>1152.9833333333333</v>
      </c>
      <c r="G114" s="38">
        <v>1145.5666666666666</v>
      </c>
      <c r="H114" s="38">
        <v>1172.0666666666666</v>
      </c>
      <c r="I114" s="38">
        <v>1179.4833333333331</v>
      </c>
      <c r="J114" s="38">
        <v>1185.3166666666666</v>
      </c>
      <c r="K114" s="31">
        <v>1173.6500000000001</v>
      </c>
      <c r="L114" s="31">
        <v>1160.4000000000001</v>
      </c>
      <c r="M114" s="31">
        <v>10.172370000000001</v>
      </c>
      <c r="N114" s="1"/>
      <c r="O114" s="1"/>
    </row>
    <row r="115" spans="1:15" ht="12.75" customHeight="1">
      <c r="A115" s="33">
        <v>105</v>
      </c>
      <c r="B115" s="58" t="s">
        <v>873</v>
      </c>
      <c r="C115" s="31">
        <v>541.04999999999995</v>
      </c>
      <c r="D115" s="38">
        <v>541.9666666666667</v>
      </c>
      <c r="E115" s="38">
        <v>537.08333333333337</v>
      </c>
      <c r="F115" s="38">
        <v>533.11666666666667</v>
      </c>
      <c r="G115" s="38">
        <v>528.23333333333335</v>
      </c>
      <c r="H115" s="38">
        <v>545.93333333333339</v>
      </c>
      <c r="I115" s="38">
        <v>550.81666666666661</v>
      </c>
      <c r="J115" s="38">
        <v>554.78333333333342</v>
      </c>
      <c r="K115" s="31">
        <v>546.85</v>
      </c>
      <c r="L115" s="31">
        <v>538</v>
      </c>
      <c r="M115" s="31">
        <v>3.58405</v>
      </c>
      <c r="N115" s="1"/>
      <c r="O115" s="1"/>
    </row>
    <row r="116" spans="1:15" ht="12.75" customHeight="1">
      <c r="A116" s="33">
        <v>106</v>
      </c>
      <c r="B116" s="58" t="s">
        <v>93</v>
      </c>
      <c r="C116" s="31">
        <v>1032.6500000000001</v>
      </c>
      <c r="D116" s="38">
        <v>1032.3500000000001</v>
      </c>
      <c r="E116" s="38">
        <v>1025.7000000000003</v>
      </c>
      <c r="F116" s="38">
        <v>1018.7500000000002</v>
      </c>
      <c r="G116" s="38">
        <v>1012.1000000000004</v>
      </c>
      <c r="H116" s="38">
        <v>1039.3000000000002</v>
      </c>
      <c r="I116" s="38">
        <v>1045.9500000000003</v>
      </c>
      <c r="J116" s="38">
        <v>1052.9000000000001</v>
      </c>
      <c r="K116" s="31">
        <v>1039</v>
      </c>
      <c r="L116" s="31">
        <v>1025.4000000000001</v>
      </c>
      <c r="M116" s="31">
        <v>10.476139999999999</v>
      </c>
      <c r="N116" s="1"/>
      <c r="O116" s="1"/>
    </row>
    <row r="117" spans="1:15" ht="12.75" customHeight="1">
      <c r="A117" s="33">
        <v>107</v>
      </c>
      <c r="B117" s="58" t="s">
        <v>100</v>
      </c>
      <c r="C117" s="31">
        <v>131.15</v>
      </c>
      <c r="D117" s="38">
        <v>130.15</v>
      </c>
      <c r="E117" s="38">
        <v>128.70000000000002</v>
      </c>
      <c r="F117" s="38">
        <v>126.25000000000001</v>
      </c>
      <c r="G117" s="38">
        <v>124.80000000000003</v>
      </c>
      <c r="H117" s="38">
        <v>132.60000000000002</v>
      </c>
      <c r="I117" s="38">
        <v>134.05000000000001</v>
      </c>
      <c r="J117" s="38">
        <v>136.5</v>
      </c>
      <c r="K117" s="31">
        <v>131.6</v>
      </c>
      <c r="L117" s="31">
        <v>127.7</v>
      </c>
      <c r="M117" s="31">
        <v>37.713120000000004</v>
      </c>
      <c r="N117" s="1"/>
      <c r="O117" s="1"/>
    </row>
    <row r="118" spans="1:15" ht="12.75" customHeight="1">
      <c r="A118" s="33">
        <v>108</v>
      </c>
      <c r="B118" s="58" t="s">
        <v>273</v>
      </c>
      <c r="C118" s="31">
        <v>1318</v>
      </c>
      <c r="D118" s="38">
        <v>1319.7</v>
      </c>
      <c r="E118" s="38">
        <v>1309.4000000000001</v>
      </c>
      <c r="F118" s="38">
        <v>1300.8</v>
      </c>
      <c r="G118" s="38">
        <v>1290.5</v>
      </c>
      <c r="H118" s="38">
        <v>1328.3000000000002</v>
      </c>
      <c r="I118" s="38">
        <v>1338.6</v>
      </c>
      <c r="J118" s="38">
        <v>1347.2000000000003</v>
      </c>
      <c r="K118" s="31">
        <v>1330</v>
      </c>
      <c r="L118" s="31">
        <v>1311.1</v>
      </c>
      <c r="M118" s="31">
        <v>1.0172300000000001</v>
      </c>
      <c r="N118" s="1"/>
      <c r="O118" s="1"/>
    </row>
    <row r="119" spans="1:15" ht="12.75" customHeight="1">
      <c r="A119" s="33">
        <v>109</v>
      </c>
      <c r="B119" s="58" t="s">
        <v>94</v>
      </c>
      <c r="C119" s="31">
        <v>230.2</v>
      </c>
      <c r="D119" s="38">
        <v>230.85</v>
      </c>
      <c r="E119" s="38">
        <v>229.04999999999998</v>
      </c>
      <c r="F119" s="38">
        <v>227.89999999999998</v>
      </c>
      <c r="G119" s="38">
        <v>226.09999999999997</v>
      </c>
      <c r="H119" s="38">
        <v>232</v>
      </c>
      <c r="I119" s="38">
        <v>233.8</v>
      </c>
      <c r="J119" s="38">
        <v>234.95000000000002</v>
      </c>
      <c r="K119" s="31">
        <v>232.65</v>
      </c>
      <c r="L119" s="31">
        <v>229.7</v>
      </c>
      <c r="M119" s="31">
        <v>49.635150000000003</v>
      </c>
      <c r="N119" s="1"/>
      <c r="O119" s="1"/>
    </row>
    <row r="120" spans="1:15" ht="12.75" customHeight="1">
      <c r="A120" s="33">
        <v>110</v>
      </c>
      <c r="B120" s="58" t="s">
        <v>366</v>
      </c>
      <c r="C120" s="31">
        <v>659.35</v>
      </c>
      <c r="D120" s="38">
        <v>657.81666666666672</v>
      </c>
      <c r="E120" s="38">
        <v>631.23333333333346</v>
      </c>
      <c r="F120" s="38">
        <v>603.11666666666679</v>
      </c>
      <c r="G120" s="38">
        <v>576.53333333333353</v>
      </c>
      <c r="H120" s="38">
        <v>685.93333333333339</v>
      </c>
      <c r="I120" s="38">
        <v>712.51666666666665</v>
      </c>
      <c r="J120" s="38">
        <v>740.63333333333333</v>
      </c>
      <c r="K120" s="31">
        <v>684.4</v>
      </c>
      <c r="L120" s="31">
        <v>629.70000000000005</v>
      </c>
      <c r="M120" s="31">
        <v>92.406260000000003</v>
      </c>
      <c r="N120" s="1"/>
      <c r="O120" s="1"/>
    </row>
    <row r="121" spans="1:15" ht="12.75" customHeight="1">
      <c r="A121" s="33">
        <v>111</v>
      </c>
      <c r="B121" s="58" t="s">
        <v>95</v>
      </c>
      <c r="C121" s="31">
        <v>4958.1499999999996</v>
      </c>
      <c r="D121" s="38">
        <v>4974.3499999999995</v>
      </c>
      <c r="E121" s="38">
        <v>4893.8499999999985</v>
      </c>
      <c r="F121" s="38">
        <v>4829.5499999999993</v>
      </c>
      <c r="G121" s="38">
        <v>4749.0499999999984</v>
      </c>
      <c r="H121" s="38">
        <v>5038.6499999999987</v>
      </c>
      <c r="I121" s="38">
        <v>5119.1500000000005</v>
      </c>
      <c r="J121" s="38">
        <v>5183.4499999999989</v>
      </c>
      <c r="K121" s="31">
        <v>5054.8500000000004</v>
      </c>
      <c r="L121" s="31">
        <v>4910.05</v>
      </c>
      <c r="M121" s="31">
        <v>5.0309100000000004</v>
      </c>
      <c r="N121" s="1"/>
      <c r="O121" s="1"/>
    </row>
    <row r="122" spans="1:15" ht="12.75" customHeight="1">
      <c r="A122" s="33">
        <v>112</v>
      </c>
      <c r="B122" s="58" t="s">
        <v>96</v>
      </c>
      <c r="C122" s="31">
        <v>1839.15</v>
      </c>
      <c r="D122" s="38">
        <v>1840.05</v>
      </c>
      <c r="E122" s="38">
        <v>1825.6</v>
      </c>
      <c r="F122" s="38">
        <v>1812.05</v>
      </c>
      <c r="G122" s="38">
        <v>1797.6</v>
      </c>
      <c r="H122" s="38">
        <v>1853.6</v>
      </c>
      <c r="I122" s="38">
        <v>1868.0500000000002</v>
      </c>
      <c r="J122" s="38">
        <v>1881.6</v>
      </c>
      <c r="K122" s="31">
        <v>1854.5</v>
      </c>
      <c r="L122" s="31">
        <v>1826.5</v>
      </c>
      <c r="M122" s="31">
        <v>2.1862599999999999</v>
      </c>
      <c r="N122" s="1"/>
      <c r="O122" s="1"/>
    </row>
    <row r="123" spans="1:15" ht="12.75" customHeight="1">
      <c r="A123" s="33">
        <v>113</v>
      </c>
      <c r="B123" s="58" t="s">
        <v>367</v>
      </c>
      <c r="C123" s="31">
        <v>2272.1999999999998</v>
      </c>
      <c r="D123" s="38">
        <v>2281.0666666666666</v>
      </c>
      <c r="E123" s="38">
        <v>2259.1833333333334</v>
      </c>
      <c r="F123" s="38">
        <v>2246.166666666667</v>
      </c>
      <c r="G123" s="38">
        <v>2224.2833333333338</v>
      </c>
      <c r="H123" s="38">
        <v>2294.083333333333</v>
      </c>
      <c r="I123" s="38">
        <v>2315.9666666666662</v>
      </c>
      <c r="J123" s="38">
        <v>2328.9833333333327</v>
      </c>
      <c r="K123" s="31">
        <v>2302.9499999999998</v>
      </c>
      <c r="L123" s="31">
        <v>2268.0500000000002</v>
      </c>
      <c r="M123" s="31">
        <v>0.77324999999999999</v>
      </c>
      <c r="N123" s="1"/>
      <c r="O123" s="1"/>
    </row>
    <row r="124" spans="1:15" ht="12.75" customHeight="1">
      <c r="A124" s="33">
        <v>114</v>
      </c>
      <c r="B124" s="58" t="s">
        <v>97</v>
      </c>
      <c r="C124" s="31">
        <v>684.7</v>
      </c>
      <c r="D124" s="38">
        <v>680.65</v>
      </c>
      <c r="E124" s="38">
        <v>667.15</v>
      </c>
      <c r="F124" s="38">
        <v>649.6</v>
      </c>
      <c r="G124" s="38">
        <v>636.1</v>
      </c>
      <c r="H124" s="38">
        <v>698.19999999999993</v>
      </c>
      <c r="I124" s="38">
        <v>711.69999999999993</v>
      </c>
      <c r="J124" s="38">
        <v>729.24999999999989</v>
      </c>
      <c r="K124" s="31">
        <v>694.15</v>
      </c>
      <c r="L124" s="31">
        <v>663.1</v>
      </c>
      <c r="M124" s="31">
        <v>16.3675</v>
      </c>
      <c r="N124" s="1"/>
      <c r="O124" s="1"/>
    </row>
    <row r="125" spans="1:15" ht="12.75" customHeight="1">
      <c r="A125" s="33">
        <v>115</v>
      </c>
      <c r="B125" s="58" t="s">
        <v>98</v>
      </c>
      <c r="C125" s="31">
        <v>960.45</v>
      </c>
      <c r="D125" s="38">
        <v>959.48333333333323</v>
      </c>
      <c r="E125" s="38">
        <v>944.96666666666647</v>
      </c>
      <c r="F125" s="38">
        <v>929.48333333333323</v>
      </c>
      <c r="G125" s="38">
        <v>914.96666666666647</v>
      </c>
      <c r="H125" s="38">
        <v>974.96666666666647</v>
      </c>
      <c r="I125" s="38">
        <v>989.48333333333312</v>
      </c>
      <c r="J125" s="38">
        <v>1004.9666666666665</v>
      </c>
      <c r="K125" s="31">
        <v>974</v>
      </c>
      <c r="L125" s="31">
        <v>944</v>
      </c>
      <c r="M125" s="31">
        <v>4.2091500000000002</v>
      </c>
      <c r="N125" s="1"/>
      <c r="O125" s="1"/>
    </row>
    <row r="126" spans="1:15" ht="12.75" customHeight="1">
      <c r="A126" s="33">
        <v>116</v>
      </c>
      <c r="B126" s="58" t="s">
        <v>879</v>
      </c>
      <c r="C126" s="31">
        <v>4467.45</v>
      </c>
      <c r="D126" s="38">
        <v>4500.7833333333328</v>
      </c>
      <c r="E126" s="38">
        <v>4406.6666666666661</v>
      </c>
      <c r="F126" s="38">
        <v>4345.8833333333332</v>
      </c>
      <c r="G126" s="38">
        <v>4251.7666666666664</v>
      </c>
      <c r="H126" s="38">
        <v>4561.5666666666657</v>
      </c>
      <c r="I126" s="38">
        <v>4655.6833333333325</v>
      </c>
      <c r="J126" s="38">
        <v>4716.4666666666653</v>
      </c>
      <c r="K126" s="31">
        <v>4594.8999999999996</v>
      </c>
      <c r="L126" s="31">
        <v>4440</v>
      </c>
      <c r="M126" s="31">
        <v>0.74463000000000001</v>
      </c>
      <c r="N126" s="1"/>
      <c r="O126" s="1"/>
    </row>
    <row r="127" spans="1:15" ht="12.75" customHeight="1">
      <c r="A127" s="33">
        <v>117</v>
      </c>
      <c r="B127" s="58" t="s">
        <v>368</v>
      </c>
      <c r="C127" s="31">
        <v>1292.3</v>
      </c>
      <c r="D127" s="38">
        <v>1287.95</v>
      </c>
      <c r="E127" s="38">
        <v>1276.4000000000001</v>
      </c>
      <c r="F127" s="38">
        <v>1260.5</v>
      </c>
      <c r="G127" s="38">
        <v>1248.95</v>
      </c>
      <c r="H127" s="38">
        <v>1303.8500000000001</v>
      </c>
      <c r="I127" s="38">
        <v>1315.3999999999999</v>
      </c>
      <c r="J127" s="38">
        <v>1331.3000000000002</v>
      </c>
      <c r="K127" s="31">
        <v>1299.5</v>
      </c>
      <c r="L127" s="31">
        <v>1272.05</v>
      </c>
      <c r="M127" s="31">
        <v>2.3398099999999999</v>
      </c>
      <c r="N127" s="1"/>
      <c r="O127" s="1"/>
    </row>
    <row r="128" spans="1:15" ht="12.75" customHeight="1">
      <c r="A128" s="33">
        <v>118</v>
      </c>
      <c r="B128" s="58" t="s">
        <v>351</v>
      </c>
      <c r="C128" s="31">
        <v>3880.3</v>
      </c>
      <c r="D128" s="38">
        <v>3883.1</v>
      </c>
      <c r="E128" s="38">
        <v>3847.2</v>
      </c>
      <c r="F128" s="38">
        <v>3814.1</v>
      </c>
      <c r="G128" s="38">
        <v>3778.2</v>
      </c>
      <c r="H128" s="38">
        <v>3916.2</v>
      </c>
      <c r="I128" s="38">
        <v>3952.1000000000004</v>
      </c>
      <c r="J128" s="38">
        <v>3985.2</v>
      </c>
      <c r="K128" s="31">
        <v>3919</v>
      </c>
      <c r="L128" s="31">
        <v>3850</v>
      </c>
      <c r="M128" s="31">
        <v>0.21174999999999999</v>
      </c>
      <c r="N128" s="1"/>
      <c r="O128" s="1"/>
    </row>
    <row r="129" spans="1:15" ht="12.75" customHeight="1">
      <c r="A129" s="33">
        <v>119</v>
      </c>
      <c r="B129" s="58" t="s">
        <v>99</v>
      </c>
      <c r="C129" s="31">
        <v>293.3</v>
      </c>
      <c r="D129" s="38">
        <v>293.10000000000002</v>
      </c>
      <c r="E129" s="38">
        <v>291.35000000000002</v>
      </c>
      <c r="F129" s="38">
        <v>289.39999999999998</v>
      </c>
      <c r="G129" s="38">
        <v>287.64999999999998</v>
      </c>
      <c r="H129" s="38">
        <v>295.05000000000007</v>
      </c>
      <c r="I129" s="38">
        <v>296.80000000000007</v>
      </c>
      <c r="J129" s="38">
        <v>298.75000000000011</v>
      </c>
      <c r="K129" s="31">
        <v>294.85000000000002</v>
      </c>
      <c r="L129" s="31">
        <v>291.14999999999998</v>
      </c>
      <c r="M129" s="31">
        <v>10.23794</v>
      </c>
      <c r="N129" s="1"/>
      <c r="O129" s="1"/>
    </row>
    <row r="130" spans="1:15" ht="12.75" customHeight="1">
      <c r="A130" s="33">
        <v>120</v>
      </c>
      <c r="B130" s="58" t="s">
        <v>352</v>
      </c>
      <c r="C130" s="31">
        <v>290.89999999999998</v>
      </c>
      <c r="D130" s="38">
        <v>290.08333333333331</v>
      </c>
      <c r="E130" s="38">
        <v>287.21666666666664</v>
      </c>
      <c r="F130" s="38">
        <v>283.5333333333333</v>
      </c>
      <c r="G130" s="38">
        <v>280.66666666666663</v>
      </c>
      <c r="H130" s="38">
        <v>293.76666666666665</v>
      </c>
      <c r="I130" s="38">
        <v>296.63333333333333</v>
      </c>
      <c r="J130" s="38">
        <v>300.31666666666666</v>
      </c>
      <c r="K130" s="31">
        <v>292.95</v>
      </c>
      <c r="L130" s="31">
        <v>286.39999999999998</v>
      </c>
      <c r="M130" s="31">
        <v>2.0983499999999999</v>
      </c>
      <c r="N130" s="1"/>
      <c r="O130" s="1"/>
    </row>
    <row r="131" spans="1:15" ht="12.75" customHeight="1">
      <c r="A131" s="33">
        <v>121</v>
      </c>
      <c r="B131" s="58" t="s">
        <v>101</v>
      </c>
      <c r="C131" s="31">
        <v>1899.4</v>
      </c>
      <c r="D131" s="38">
        <v>1909.8999999999999</v>
      </c>
      <c r="E131" s="38">
        <v>1886.0499999999997</v>
      </c>
      <c r="F131" s="38">
        <v>1872.6999999999998</v>
      </c>
      <c r="G131" s="38">
        <v>1848.8499999999997</v>
      </c>
      <c r="H131" s="38">
        <v>1923.2499999999998</v>
      </c>
      <c r="I131" s="38">
        <v>1947.0999999999997</v>
      </c>
      <c r="J131" s="38">
        <v>1960.4499999999998</v>
      </c>
      <c r="K131" s="31">
        <v>1933.75</v>
      </c>
      <c r="L131" s="31">
        <v>1896.55</v>
      </c>
      <c r="M131" s="31">
        <v>3.81853</v>
      </c>
      <c r="N131" s="1"/>
      <c r="O131" s="1"/>
    </row>
    <row r="132" spans="1:15" ht="12.75" customHeight="1">
      <c r="A132" s="33">
        <v>122</v>
      </c>
      <c r="B132" s="58" t="s">
        <v>369</v>
      </c>
      <c r="C132" s="31">
        <v>1455.9</v>
      </c>
      <c r="D132" s="38">
        <v>1465.4666666666669</v>
      </c>
      <c r="E132" s="38">
        <v>1437.9833333333338</v>
      </c>
      <c r="F132" s="38">
        <v>1420.0666666666668</v>
      </c>
      <c r="G132" s="38">
        <v>1392.5833333333337</v>
      </c>
      <c r="H132" s="38">
        <v>1483.3833333333339</v>
      </c>
      <c r="I132" s="38">
        <v>1510.866666666667</v>
      </c>
      <c r="J132" s="38">
        <v>1528.783333333334</v>
      </c>
      <c r="K132" s="31">
        <v>1492.95</v>
      </c>
      <c r="L132" s="31">
        <v>1447.55</v>
      </c>
      <c r="M132" s="31">
        <v>6.7748400000000002</v>
      </c>
      <c r="N132" s="1"/>
      <c r="O132" s="1"/>
    </row>
    <row r="133" spans="1:15" ht="12.75" customHeight="1">
      <c r="A133" s="33">
        <v>123</v>
      </c>
      <c r="B133" s="58" t="s">
        <v>102</v>
      </c>
      <c r="C133" s="31">
        <v>582.25</v>
      </c>
      <c r="D133" s="38">
        <v>585.9666666666667</v>
      </c>
      <c r="E133" s="38">
        <v>577.18333333333339</v>
      </c>
      <c r="F133" s="38">
        <v>572.11666666666667</v>
      </c>
      <c r="G133" s="38">
        <v>563.33333333333337</v>
      </c>
      <c r="H133" s="38">
        <v>591.03333333333342</v>
      </c>
      <c r="I133" s="38">
        <v>599.81666666666672</v>
      </c>
      <c r="J133" s="38">
        <v>604.88333333333344</v>
      </c>
      <c r="K133" s="31">
        <v>594.75</v>
      </c>
      <c r="L133" s="31">
        <v>580.9</v>
      </c>
      <c r="M133" s="31">
        <v>17.21733</v>
      </c>
      <c r="N133" s="1"/>
      <c r="O133" s="1"/>
    </row>
    <row r="134" spans="1:15" ht="12.75" customHeight="1">
      <c r="A134" s="33">
        <v>124</v>
      </c>
      <c r="B134" s="58" t="s">
        <v>103</v>
      </c>
      <c r="C134" s="31">
        <v>2057.0500000000002</v>
      </c>
      <c r="D134" s="38">
        <v>2060.25</v>
      </c>
      <c r="E134" s="38">
        <v>2041.5</v>
      </c>
      <c r="F134" s="38">
        <v>2025.95</v>
      </c>
      <c r="G134" s="38">
        <v>2007.2</v>
      </c>
      <c r="H134" s="38">
        <v>2075.8000000000002</v>
      </c>
      <c r="I134" s="38">
        <v>2094.5500000000002</v>
      </c>
      <c r="J134" s="38">
        <v>2110.1</v>
      </c>
      <c r="K134" s="31">
        <v>2079</v>
      </c>
      <c r="L134" s="31">
        <v>2044.7</v>
      </c>
      <c r="M134" s="31">
        <v>1.50095</v>
      </c>
      <c r="N134" s="1"/>
      <c r="O134" s="1"/>
    </row>
    <row r="135" spans="1:15" ht="12.75" customHeight="1">
      <c r="A135" s="33">
        <v>125</v>
      </c>
      <c r="B135" s="58" t="s">
        <v>880</v>
      </c>
      <c r="C135" s="31">
        <v>2093.9499999999998</v>
      </c>
      <c r="D135" s="38">
        <v>2076.1666666666665</v>
      </c>
      <c r="E135" s="38">
        <v>2052.333333333333</v>
      </c>
      <c r="F135" s="38">
        <v>2010.7166666666665</v>
      </c>
      <c r="G135" s="38">
        <v>1986.883333333333</v>
      </c>
      <c r="H135" s="38">
        <v>2117.7833333333328</v>
      </c>
      <c r="I135" s="38">
        <v>2141.6166666666659</v>
      </c>
      <c r="J135" s="38">
        <v>2183.2333333333331</v>
      </c>
      <c r="K135" s="31">
        <v>2100</v>
      </c>
      <c r="L135" s="31">
        <v>2034.55</v>
      </c>
      <c r="M135" s="31">
        <v>3.15246</v>
      </c>
      <c r="N135" s="1"/>
      <c r="O135" s="1"/>
    </row>
    <row r="136" spans="1:15" ht="12.75" customHeight="1">
      <c r="A136" s="33">
        <v>126</v>
      </c>
      <c r="B136" s="58" t="s">
        <v>370</v>
      </c>
      <c r="C136" s="31">
        <v>906</v>
      </c>
      <c r="D136" s="38">
        <v>907</v>
      </c>
      <c r="E136" s="38">
        <v>897</v>
      </c>
      <c r="F136" s="38">
        <v>888</v>
      </c>
      <c r="G136" s="38">
        <v>878</v>
      </c>
      <c r="H136" s="38">
        <v>916</v>
      </c>
      <c r="I136" s="38">
        <v>926</v>
      </c>
      <c r="J136" s="38">
        <v>935</v>
      </c>
      <c r="K136" s="31">
        <v>917</v>
      </c>
      <c r="L136" s="31">
        <v>898</v>
      </c>
      <c r="M136" s="31">
        <v>1.10412</v>
      </c>
      <c r="N136" s="1"/>
      <c r="O136" s="1"/>
    </row>
    <row r="137" spans="1:15" ht="12.75" customHeight="1">
      <c r="A137" s="33">
        <v>127</v>
      </c>
      <c r="B137" s="58" t="s">
        <v>371</v>
      </c>
      <c r="C137" s="31">
        <v>609.95000000000005</v>
      </c>
      <c r="D137" s="38">
        <v>607.65</v>
      </c>
      <c r="E137" s="38">
        <v>602.4</v>
      </c>
      <c r="F137" s="38">
        <v>594.85</v>
      </c>
      <c r="G137" s="38">
        <v>589.6</v>
      </c>
      <c r="H137" s="38">
        <v>615.19999999999993</v>
      </c>
      <c r="I137" s="38">
        <v>620.44999999999993</v>
      </c>
      <c r="J137" s="38">
        <v>627.99999999999989</v>
      </c>
      <c r="K137" s="31">
        <v>612.9</v>
      </c>
      <c r="L137" s="31">
        <v>600.1</v>
      </c>
      <c r="M137" s="31">
        <v>5.8569699999999996</v>
      </c>
      <c r="N137" s="1"/>
      <c r="O137" s="1"/>
    </row>
    <row r="138" spans="1:15" ht="12.75" customHeight="1">
      <c r="A138" s="33">
        <v>128</v>
      </c>
      <c r="B138" s="58" t="s">
        <v>104</v>
      </c>
      <c r="C138" s="31">
        <v>1987.9</v>
      </c>
      <c r="D138" s="38">
        <v>1977.5833333333333</v>
      </c>
      <c r="E138" s="38">
        <v>1954.1166666666666</v>
      </c>
      <c r="F138" s="38">
        <v>1920.3333333333333</v>
      </c>
      <c r="G138" s="38">
        <v>1896.8666666666666</v>
      </c>
      <c r="H138" s="38">
        <v>2011.3666666666666</v>
      </c>
      <c r="I138" s="38">
        <v>2034.8333333333333</v>
      </c>
      <c r="J138" s="38">
        <v>2068.6166666666668</v>
      </c>
      <c r="K138" s="31">
        <v>2001.05</v>
      </c>
      <c r="L138" s="31">
        <v>1943.8</v>
      </c>
      <c r="M138" s="31">
        <v>5.4391699999999998</v>
      </c>
      <c r="N138" s="1"/>
      <c r="O138" s="1"/>
    </row>
    <row r="139" spans="1:15" ht="12.75" customHeight="1">
      <c r="A139" s="33">
        <v>129</v>
      </c>
      <c r="B139" s="58" t="s">
        <v>274</v>
      </c>
      <c r="C139" s="31">
        <v>411.7</v>
      </c>
      <c r="D139" s="38">
        <v>414.33333333333331</v>
      </c>
      <c r="E139" s="38">
        <v>405.41666666666663</v>
      </c>
      <c r="F139" s="38">
        <v>399.13333333333333</v>
      </c>
      <c r="G139" s="38">
        <v>390.21666666666664</v>
      </c>
      <c r="H139" s="38">
        <v>420.61666666666662</v>
      </c>
      <c r="I139" s="38">
        <v>429.53333333333325</v>
      </c>
      <c r="J139" s="38">
        <v>435.81666666666661</v>
      </c>
      <c r="K139" s="31">
        <v>423.25</v>
      </c>
      <c r="L139" s="31">
        <v>408.05</v>
      </c>
      <c r="M139" s="31">
        <v>13.52619</v>
      </c>
      <c r="N139" s="1"/>
      <c r="O139" s="1"/>
    </row>
    <row r="140" spans="1:15" ht="12.75" customHeight="1">
      <c r="A140" s="33">
        <v>130</v>
      </c>
      <c r="B140" s="58" t="s">
        <v>105</v>
      </c>
      <c r="C140" s="31">
        <v>183.05</v>
      </c>
      <c r="D140" s="38">
        <v>184.15</v>
      </c>
      <c r="E140" s="38">
        <v>181.3</v>
      </c>
      <c r="F140" s="38">
        <v>179.55</v>
      </c>
      <c r="G140" s="38">
        <v>176.70000000000002</v>
      </c>
      <c r="H140" s="38">
        <v>185.9</v>
      </c>
      <c r="I140" s="38">
        <v>188.74999999999997</v>
      </c>
      <c r="J140" s="38">
        <v>190.5</v>
      </c>
      <c r="K140" s="31">
        <v>187</v>
      </c>
      <c r="L140" s="31">
        <v>182.4</v>
      </c>
      <c r="M140" s="31">
        <v>62.71275</v>
      </c>
      <c r="N140" s="1"/>
      <c r="O140" s="1"/>
    </row>
    <row r="141" spans="1:15" ht="12.75" customHeight="1">
      <c r="A141" s="33">
        <v>131</v>
      </c>
      <c r="B141" s="58" t="s">
        <v>372</v>
      </c>
      <c r="C141" s="31">
        <v>194.05</v>
      </c>
      <c r="D141" s="38">
        <v>194.01666666666665</v>
      </c>
      <c r="E141" s="38">
        <v>192.23333333333329</v>
      </c>
      <c r="F141" s="38">
        <v>190.41666666666663</v>
      </c>
      <c r="G141" s="38">
        <v>188.63333333333327</v>
      </c>
      <c r="H141" s="38">
        <v>195.83333333333331</v>
      </c>
      <c r="I141" s="38">
        <v>197.61666666666667</v>
      </c>
      <c r="J141" s="38">
        <v>199.43333333333334</v>
      </c>
      <c r="K141" s="31">
        <v>195.8</v>
      </c>
      <c r="L141" s="31">
        <v>192.2</v>
      </c>
      <c r="M141" s="31">
        <v>9.1313200000000005</v>
      </c>
      <c r="N141" s="1"/>
      <c r="O141" s="1"/>
    </row>
    <row r="142" spans="1:15" ht="12.75" customHeight="1">
      <c r="A142" s="33">
        <v>132</v>
      </c>
      <c r="B142" s="58" t="s">
        <v>106</v>
      </c>
      <c r="C142" s="31">
        <v>3662.9</v>
      </c>
      <c r="D142" s="38">
        <v>3672.3833333333337</v>
      </c>
      <c r="E142" s="38">
        <v>3640.7166666666672</v>
      </c>
      <c r="F142" s="38">
        <v>3618.5333333333333</v>
      </c>
      <c r="G142" s="38">
        <v>3586.8666666666668</v>
      </c>
      <c r="H142" s="38">
        <v>3694.5666666666675</v>
      </c>
      <c r="I142" s="38">
        <v>3726.2333333333345</v>
      </c>
      <c r="J142" s="38">
        <v>3748.4166666666679</v>
      </c>
      <c r="K142" s="31">
        <v>3704.05</v>
      </c>
      <c r="L142" s="31">
        <v>3650.2</v>
      </c>
      <c r="M142" s="31">
        <v>2.3250099999999998</v>
      </c>
      <c r="N142" s="1"/>
      <c r="O142" s="1"/>
    </row>
    <row r="143" spans="1:15" ht="12.75" customHeight="1">
      <c r="A143" s="33">
        <v>133</v>
      </c>
      <c r="B143" s="58" t="s">
        <v>107</v>
      </c>
      <c r="C143" s="31">
        <v>4333.3500000000004</v>
      </c>
      <c r="D143" s="38">
        <v>4354.5</v>
      </c>
      <c r="E143" s="38">
        <v>4301.8999999999996</v>
      </c>
      <c r="F143" s="38">
        <v>4270.45</v>
      </c>
      <c r="G143" s="38">
        <v>4217.8499999999995</v>
      </c>
      <c r="H143" s="38">
        <v>4385.95</v>
      </c>
      <c r="I143" s="38">
        <v>4438.55</v>
      </c>
      <c r="J143" s="38">
        <v>4470</v>
      </c>
      <c r="K143" s="31">
        <v>4407.1000000000004</v>
      </c>
      <c r="L143" s="31">
        <v>4323.05</v>
      </c>
      <c r="M143" s="31">
        <v>3.21957</v>
      </c>
      <c r="N143" s="1"/>
      <c r="O143" s="1"/>
    </row>
    <row r="144" spans="1:15" ht="12.75" customHeight="1">
      <c r="A144" s="33">
        <v>134</v>
      </c>
      <c r="B144" s="58" t="s">
        <v>109</v>
      </c>
      <c r="C144" s="31">
        <v>498.05</v>
      </c>
      <c r="D144" s="38">
        <v>496.56666666666666</v>
      </c>
      <c r="E144" s="38">
        <v>494.5333333333333</v>
      </c>
      <c r="F144" s="38">
        <v>491.01666666666665</v>
      </c>
      <c r="G144" s="38">
        <v>488.98333333333329</v>
      </c>
      <c r="H144" s="38">
        <v>500.08333333333331</v>
      </c>
      <c r="I144" s="38">
        <v>502.11666666666673</v>
      </c>
      <c r="J144" s="38">
        <v>505.63333333333333</v>
      </c>
      <c r="K144" s="31">
        <v>498.6</v>
      </c>
      <c r="L144" s="31">
        <v>493.05</v>
      </c>
      <c r="M144" s="31">
        <v>23.339259999999999</v>
      </c>
      <c r="N144" s="1"/>
      <c r="O144" s="1"/>
    </row>
    <row r="145" spans="1:15" ht="12.75" customHeight="1">
      <c r="A145" s="33">
        <v>135</v>
      </c>
      <c r="B145" s="58" t="s">
        <v>164</v>
      </c>
      <c r="C145" s="31">
        <v>2338.6999999999998</v>
      </c>
      <c r="D145" s="38">
        <v>2339.6666666666665</v>
      </c>
      <c r="E145" s="38">
        <v>2319.833333333333</v>
      </c>
      <c r="F145" s="38">
        <v>2300.9666666666667</v>
      </c>
      <c r="G145" s="38">
        <v>2281.1333333333332</v>
      </c>
      <c r="H145" s="38">
        <v>2358.5333333333328</v>
      </c>
      <c r="I145" s="38">
        <v>2378.3666666666659</v>
      </c>
      <c r="J145" s="38">
        <v>2397.2333333333327</v>
      </c>
      <c r="K145" s="31">
        <v>2359.5</v>
      </c>
      <c r="L145" s="31">
        <v>2320.8000000000002</v>
      </c>
      <c r="M145" s="31">
        <v>1.7153</v>
      </c>
      <c r="N145" s="1"/>
      <c r="O145" s="1"/>
    </row>
    <row r="146" spans="1:15" ht="12.75" customHeight="1">
      <c r="A146" s="33">
        <v>136</v>
      </c>
      <c r="B146" s="58" t="s">
        <v>110</v>
      </c>
      <c r="C146" s="31">
        <v>5229.75</v>
      </c>
      <c r="D146" s="38">
        <v>5189.25</v>
      </c>
      <c r="E146" s="38">
        <v>5133.5</v>
      </c>
      <c r="F146" s="38">
        <v>5037.25</v>
      </c>
      <c r="G146" s="38">
        <v>4981.5</v>
      </c>
      <c r="H146" s="38">
        <v>5285.5</v>
      </c>
      <c r="I146" s="38">
        <v>5341.25</v>
      </c>
      <c r="J146" s="38">
        <v>5437.5</v>
      </c>
      <c r="K146" s="31">
        <v>5245</v>
      </c>
      <c r="L146" s="31">
        <v>5093</v>
      </c>
      <c r="M146" s="31">
        <v>3.9535399999999998</v>
      </c>
      <c r="N146" s="1"/>
      <c r="O146" s="1"/>
    </row>
    <row r="147" spans="1:15" ht="12.75" customHeight="1">
      <c r="A147" s="33">
        <v>137</v>
      </c>
      <c r="B147" s="58" t="s">
        <v>373</v>
      </c>
      <c r="C147" s="31">
        <v>464</v>
      </c>
      <c r="D147" s="38">
        <v>462</v>
      </c>
      <c r="E147" s="38">
        <v>458</v>
      </c>
      <c r="F147" s="38">
        <v>452</v>
      </c>
      <c r="G147" s="38">
        <v>448</v>
      </c>
      <c r="H147" s="38">
        <v>468</v>
      </c>
      <c r="I147" s="38">
        <v>472</v>
      </c>
      <c r="J147" s="38">
        <v>478</v>
      </c>
      <c r="K147" s="31">
        <v>466</v>
      </c>
      <c r="L147" s="31">
        <v>456</v>
      </c>
      <c r="M147" s="31">
        <v>3.1280999999999999</v>
      </c>
      <c r="N147" s="1"/>
      <c r="O147" s="1"/>
    </row>
    <row r="148" spans="1:15" ht="12.75" customHeight="1">
      <c r="A148" s="33">
        <v>138</v>
      </c>
      <c r="B148" s="58" t="s">
        <v>376</v>
      </c>
      <c r="C148" s="31">
        <v>44.05</v>
      </c>
      <c r="D148" s="38">
        <v>44.066666666666663</v>
      </c>
      <c r="E148" s="38">
        <v>43.833333333333329</v>
      </c>
      <c r="F148" s="38">
        <v>43.616666666666667</v>
      </c>
      <c r="G148" s="38">
        <v>43.383333333333333</v>
      </c>
      <c r="H148" s="38">
        <v>44.283333333333324</v>
      </c>
      <c r="I148" s="38">
        <v>44.516666666666659</v>
      </c>
      <c r="J148" s="38">
        <v>44.73333333333332</v>
      </c>
      <c r="K148" s="31">
        <v>44.3</v>
      </c>
      <c r="L148" s="31">
        <v>43.85</v>
      </c>
      <c r="M148" s="31">
        <v>141.77010999999999</v>
      </c>
      <c r="N148" s="1"/>
      <c r="O148" s="1"/>
    </row>
    <row r="149" spans="1:15" ht="12.75" customHeight="1">
      <c r="A149" s="33">
        <v>139</v>
      </c>
      <c r="B149" s="58" t="s">
        <v>564</v>
      </c>
      <c r="C149" s="31">
        <v>1827.7</v>
      </c>
      <c r="D149" s="38">
        <v>1802.0333333333335</v>
      </c>
      <c r="E149" s="38">
        <v>1762.0666666666671</v>
      </c>
      <c r="F149" s="38">
        <v>1696.4333333333336</v>
      </c>
      <c r="G149" s="38">
        <v>1656.4666666666672</v>
      </c>
      <c r="H149" s="38">
        <v>1867.666666666667</v>
      </c>
      <c r="I149" s="38">
        <v>1907.6333333333337</v>
      </c>
      <c r="J149" s="38">
        <v>1973.2666666666669</v>
      </c>
      <c r="K149" s="31">
        <v>1842</v>
      </c>
      <c r="L149" s="31">
        <v>1736.4</v>
      </c>
      <c r="M149" s="31">
        <v>2.5386899999999999</v>
      </c>
      <c r="N149" s="1"/>
      <c r="O149" s="1"/>
    </row>
    <row r="150" spans="1:15" ht="12.75" customHeight="1">
      <c r="A150" s="33">
        <v>140</v>
      </c>
      <c r="B150" s="58" t="s">
        <v>111</v>
      </c>
      <c r="C150" s="31">
        <v>3349.9</v>
      </c>
      <c r="D150" s="38">
        <v>3349.65</v>
      </c>
      <c r="E150" s="38">
        <v>3325.3</v>
      </c>
      <c r="F150" s="38">
        <v>3300.7000000000003</v>
      </c>
      <c r="G150" s="38">
        <v>3276.3500000000004</v>
      </c>
      <c r="H150" s="38">
        <v>3374.25</v>
      </c>
      <c r="I150" s="38">
        <v>3398.5999999999995</v>
      </c>
      <c r="J150" s="38">
        <v>3423.2</v>
      </c>
      <c r="K150" s="31">
        <v>3374</v>
      </c>
      <c r="L150" s="31">
        <v>3325.05</v>
      </c>
      <c r="M150" s="31">
        <v>15.56115</v>
      </c>
      <c r="N150" s="1"/>
      <c r="O150" s="1"/>
    </row>
    <row r="151" spans="1:15" ht="12.75" customHeight="1">
      <c r="A151" s="33">
        <v>141</v>
      </c>
      <c r="B151" s="58" t="s">
        <v>374</v>
      </c>
      <c r="C151" s="31">
        <v>215.85</v>
      </c>
      <c r="D151" s="38">
        <v>217.15</v>
      </c>
      <c r="E151" s="38">
        <v>212.3</v>
      </c>
      <c r="F151" s="38">
        <v>208.75</v>
      </c>
      <c r="G151" s="38">
        <v>203.9</v>
      </c>
      <c r="H151" s="38">
        <v>220.70000000000002</v>
      </c>
      <c r="I151" s="38">
        <v>225.54999999999998</v>
      </c>
      <c r="J151" s="38">
        <v>229.10000000000002</v>
      </c>
      <c r="K151" s="31">
        <v>222</v>
      </c>
      <c r="L151" s="31">
        <v>213.6</v>
      </c>
      <c r="M151" s="31">
        <v>15.90776</v>
      </c>
      <c r="N151" s="1"/>
      <c r="O151" s="1"/>
    </row>
    <row r="152" spans="1:15" ht="12.75" customHeight="1">
      <c r="A152" s="33">
        <v>142</v>
      </c>
      <c r="B152" s="58" t="s">
        <v>377</v>
      </c>
      <c r="C152" s="31">
        <v>576.20000000000005</v>
      </c>
      <c r="D152" s="38">
        <v>573.08333333333337</v>
      </c>
      <c r="E152" s="38">
        <v>568.16666666666674</v>
      </c>
      <c r="F152" s="38">
        <v>560.13333333333333</v>
      </c>
      <c r="G152" s="38">
        <v>555.2166666666667</v>
      </c>
      <c r="H152" s="38">
        <v>581.11666666666679</v>
      </c>
      <c r="I152" s="38">
        <v>586.03333333333353</v>
      </c>
      <c r="J152" s="38">
        <v>594.06666666666683</v>
      </c>
      <c r="K152" s="31">
        <v>578</v>
      </c>
      <c r="L152" s="31">
        <v>565.04999999999995</v>
      </c>
      <c r="M152" s="31">
        <v>3.0182500000000001</v>
      </c>
      <c r="N152" s="1"/>
      <c r="O152" s="1"/>
    </row>
    <row r="153" spans="1:15" ht="12.75" customHeight="1">
      <c r="A153" s="33">
        <v>143</v>
      </c>
      <c r="B153" s="58" t="s">
        <v>275</v>
      </c>
      <c r="C153" s="31">
        <v>418.4</v>
      </c>
      <c r="D153" s="38">
        <v>419.59999999999997</v>
      </c>
      <c r="E153" s="38">
        <v>412.79999999999995</v>
      </c>
      <c r="F153" s="38">
        <v>407.2</v>
      </c>
      <c r="G153" s="38">
        <v>400.4</v>
      </c>
      <c r="H153" s="38">
        <v>425.19999999999993</v>
      </c>
      <c r="I153" s="38">
        <v>432</v>
      </c>
      <c r="J153" s="38">
        <v>437.59999999999991</v>
      </c>
      <c r="K153" s="31">
        <v>426.4</v>
      </c>
      <c r="L153" s="31">
        <v>414</v>
      </c>
      <c r="M153" s="31">
        <v>5.23604</v>
      </c>
      <c r="N153" s="1"/>
      <c r="O153" s="1"/>
    </row>
    <row r="154" spans="1:15" ht="12.75" customHeight="1">
      <c r="A154" s="33">
        <v>144</v>
      </c>
      <c r="B154" s="58" t="s">
        <v>378</v>
      </c>
      <c r="C154" s="31">
        <v>1699.85</v>
      </c>
      <c r="D154" s="38">
        <v>1711.7</v>
      </c>
      <c r="E154" s="38">
        <v>1683.45</v>
      </c>
      <c r="F154" s="38">
        <v>1667.05</v>
      </c>
      <c r="G154" s="38">
        <v>1638.8</v>
      </c>
      <c r="H154" s="38">
        <v>1728.1000000000001</v>
      </c>
      <c r="I154" s="38">
        <v>1756.3500000000001</v>
      </c>
      <c r="J154" s="38">
        <v>1772.7500000000002</v>
      </c>
      <c r="K154" s="31">
        <v>1739.95</v>
      </c>
      <c r="L154" s="31">
        <v>1695.3</v>
      </c>
      <c r="M154" s="31">
        <v>0.60555999999999999</v>
      </c>
      <c r="N154" s="1"/>
      <c r="O154" s="1"/>
    </row>
    <row r="155" spans="1:15" ht="12.75" customHeight="1">
      <c r="A155" s="33">
        <v>145</v>
      </c>
      <c r="B155" s="58" t="s">
        <v>379</v>
      </c>
      <c r="C155" s="31">
        <v>128.75</v>
      </c>
      <c r="D155" s="38">
        <v>129.79999999999998</v>
      </c>
      <c r="E155" s="38">
        <v>126.44999999999996</v>
      </c>
      <c r="F155" s="38">
        <v>124.14999999999998</v>
      </c>
      <c r="G155" s="38">
        <v>120.79999999999995</v>
      </c>
      <c r="H155" s="38">
        <v>132.09999999999997</v>
      </c>
      <c r="I155" s="38">
        <v>135.44999999999999</v>
      </c>
      <c r="J155" s="38">
        <v>137.74999999999997</v>
      </c>
      <c r="K155" s="31">
        <v>133.15</v>
      </c>
      <c r="L155" s="31">
        <v>127.5</v>
      </c>
      <c r="M155" s="31">
        <v>160.27712</v>
      </c>
      <c r="N155" s="1"/>
      <c r="O155" s="1"/>
    </row>
    <row r="156" spans="1:15" ht="12.75" customHeight="1">
      <c r="A156" s="33">
        <v>146</v>
      </c>
      <c r="B156" s="58" t="s">
        <v>375</v>
      </c>
      <c r="C156" s="31">
        <v>219.85</v>
      </c>
      <c r="D156" s="38">
        <v>221.16666666666666</v>
      </c>
      <c r="E156" s="38">
        <v>217.73333333333332</v>
      </c>
      <c r="F156" s="38">
        <v>215.61666666666667</v>
      </c>
      <c r="G156" s="38">
        <v>212.18333333333334</v>
      </c>
      <c r="H156" s="38">
        <v>223.2833333333333</v>
      </c>
      <c r="I156" s="38">
        <v>226.71666666666664</v>
      </c>
      <c r="J156" s="38">
        <v>228.83333333333329</v>
      </c>
      <c r="K156" s="31">
        <v>224.6</v>
      </c>
      <c r="L156" s="31">
        <v>219.05</v>
      </c>
      <c r="M156" s="31">
        <v>5.1589600000000004</v>
      </c>
      <c r="N156" s="1"/>
      <c r="O156" s="1"/>
    </row>
    <row r="157" spans="1:15" ht="12.75" customHeight="1">
      <c r="A157" s="33">
        <v>147</v>
      </c>
      <c r="B157" s="58" t="s">
        <v>380</v>
      </c>
      <c r="C157" s="31">
        <v>96.25</v>
      </c>
      <c r="D157" s="38">
        <v>95.866666666666674</v>
      </c>
      <c r="E157" s="38">
        <v>94.633333333333354</v>
      </c>
      <c r="F157" s="38">
        <v>93.01666666666668</v>
      </c>
      <c r="G157" s="38">
        <v>91.78333333333336</v>
      </c>
      <c r="H157" s="38">
        <v>97.483333333333348</v>
      </c>
      <c r="I157" s="38">
        <v>98.716666666666669</v>
      </c>
      <c r="J157" s="38">
        <v>100.33333333333334</v>
      </c>
      <c r="K157" s="31">
        <v>97.1</v>
      </c>
      <c r="L157" s="31">
        <v>94.25</v>
      </c>
      <c r="M157" s="31">
        <v>102.90519</v>
      </c>
      <c r="N157" s="1"/>
      <c r="O157" s="1"/>
    </row>
    <row r="158" spans="1:15" ht="12.75" customHeight="1">
      <c r="A158" s="33">
        <v>148</v>
      </c>
      <c r="B158" s="58" t="s">
        <v>881</v>
      </c>
      <c r="C158" s="31">
        <v>722.3</v>
      </c>
      <c r="D158" s="38">
        <v>723.88333333333333</v>
      </c>
      <c r="E158" s="38">
        <v>714.76666666666665</v>
      </c>
      <c r="F158" s="38">
        <v>707.23333333333335</v>
      </c>
      <c r="G158" s="38">
        <v>698.11666666666667</v>
      </c>
      <c r="H158" s="38">
        <v>731.41666666666663</v>
      </c>
      <c r="I158" s="38">
        <v>740.53333333333319</v>
      </c>
      <c r="J158" s="38">
        <v>748.06666666666661</v>
      </c>
      <c r="K158" s="31">
        <v>733</v>
      </c>
      <c r="L158" s="31">
        <v>716.35</v>
      </c>
      <c r="M158" s="31">
        <v>0.64139999999999997</v>
      </c>
      <c r="N158" s="1"/>
      <c r="O158" s="1"/>
    </row>
    <row r="159" spans="1:15" ht="12.75" customHeight="1">
      <c r="A159" s="33">
        <v>149</v>
      </c>
      <c r="B159" s="58" t="s">
        <v>112</v>
      </c>
      <c r="C159" s="31">
        <v>2364.5</v>
      </c>
      <c r="D159" s="38">
        <v>2369.8333333333335</v>
      </c>
      <c r="E159" s="38">
        <v>2344.666666666667</v>
      </c>
      <c r="F159" s="38">
        <v>2324.8333333333335</v>
      </c>
      <c r="G159" s="38">
        <v>2299.666666666667</v>
      </c>
      <c r="H159" s="38">
        <v>2389.666666666667</v>
      </c>
      <c r="I159" s="38">
        <v>2414.8333333333339</v>
      </c>
      <c r="J159" s="38">
        <v>2434.666666666667</v>
      </c>
      <c r="K159" s="31">
        <v>2395</v>
      </c>
      <c r="L159" s="31">
        <v>2350</v>
      </c>
      <c r="M159" s="31">
        <v>1.46906</v>
      </c>
      <c r="N159" s="1"/>
      <c r="O159" s="1"/>
    </row>
    <row r="160" spans="1:15" ht="12.75" customHeight="1">
      <c r="A160" s="33">
        <v>150</v>
      </c>
      <c r="B160" s="58" t="s">
        <v>113</v>
      </c>
      <c r="C160" s="31">
        <v>248.55</v>
      </c>
      <c r="D160" s="38">
        <v>250.83333333333334</v>
      </c>
      <c r="E160" s="38">
        <v>245.7166666666667</v>
      </c>
      <c r="F160" s="38">
        <v>242.88333333333335</v>
      </c>
      <c r="G160" s="38">
        <v>237.76666666666671</v>
      </c>
      <c r="H160" s="38">
        <v>253.66666666666669</v>
      </c>
      <c r="I160" s="38">
        <v>258.7833333333333</v>
      </c>
      <c r="J160" s="38">
        <v>261.61666666666667</v>
      </c>
      <c r="K160" s="31">
        <v>255.95</v>
      </c>
      <c r="L160" s="31">
        <v>248</v>
      </c>
      <c r="M160" s="31">
        <v>45.981290000000001</v>
      </c>
      <c r="N160" s="1"/>
      <c r="O160" s="1"/>
    </row>
    <row r="161" spans="1:15" ht="12.75" customHeight="1">
      <c r="A161" s="33">
        <v>151</v>
      </c>
      <c r="B161" s="58" t="s">
        <v>381</v>
      </c>
      <c r="C161" s="31">
        <v>332.95</v>
      </c>
      <c r="D161" s="38">
        <v>333.31666666666666</v>
      </c>
      <c r="E161" s="38">
        <v>329.63333333333333</v>
      </c>
      <c r="F161" s="38">
        <v>326.31666666666666</v>
      </c>
      <c r="G161" s="38">
        <v>322.63333333333333</v>
      </c>
      <c r="H161" s="38">
        <v>336.63333333333333</v>
      </c>
      <c r="I161" s="38">
        <v>340.31666666666661</v>
      </c>
      <c r="J161" s="38">
        <v>343.63333333333333</v>
      </c>
      <c r="K161" s="31">
        <v>337</v>
      </c>
      <c r="L161" s="31">
        <v>330</v>
      </c>
      <c r="M161" s="31">
        <v>2.1338200000000001</v>
      </c>
      <c r="N161" s="1"/>
      <c r="O161" s="1"/>
    </row>
    <row r="162" spans="1:15" ht="12.75" customHeight="1">
      <c r="A162" s="33">
        <v>152</v>
      </c>
      <c r="B162" s="58" t="s">
        <v>114</v>
      </c>
      <c r="C162" s="31">
        <v>132.6</v>
      </c>
      <c r="D162" s="38">
        <v>132.03333333333333</v>
      </c>
      <c r="E162" s="38">
        <v>130.36666666666667</v>
      </c>
      <c r="F162" s="38">
        <v>128.13333333333335</v>
      </c>
      <c r="G162" s="38">
        <v>126.4666666666667</v>
      </c>
      <c r="H162" s="38">
        <v>134.26666666666665</v>
      </c>
      <c r="I162" s="38">
        <v>135.93333333333334</v>
      </c>
      <c r="J162" s="38">
        <v>138.16666666666663</v>
      </c>
      <c r="K162" s="31">
        <v>133.69999999999999</v>
      </c>
      <c r="L162" s="31">
        <v>129.80000000000001</v>
      </c>
      <c r="M162" s="31">
        <v>299.48532999999998</v>
      </c>
      <c r="N162" s="1"/>
      <c r="O162" s="1"/>
    </row>
    <row r="163" spans="1:15" ht="12.75" customHeight="1">
      <c r="A163" s="33">
        <v>153</v>
      </c>
      <c r="B163" s="58" t="s">
        <v>382</v>
      </c>
      <c r="C163" s="31">
        <v>490.95</v>
      </c>
      <c r="D163" s="38">
        <v>495.08333333333331</v>
      </c>
      <c r="E163" s="38">
        <v>484.36666666666662</v>
      </c>
      <c r="F163" s="38">
        <v>477.7833333333333</v>
      </c>
      <c r="G163" s="38">
        <v>467.06666666666661</v>
      </c>
      <c r="H163" s="38">
        <v>501.66666666666663</v>
      </c>
      <c r="I163" s="38">
        <v>512.38333333333333</v>
      </c>
      <c r="J163" s="38">
        <v>518.9666666666667</v>
      </c>
      <c r="K163" s="31">
        <v>505.8</v>
      </c>
      <c r="L163" s="31">
        <v>488.5</v>
      </c>
      <c r="M163" s="31">
        <v>11.51493</v>
      </c>
      <c r="N163" s="1"/>
      <c r="O163" s="1"/>
    </row>
    <row r="164" spans="1:15" ht="12.75" customHeight="1">
      <c r="A164" s="33">
        <v>154</v>
      </c>
      <c r="B164" s="58" t="s">
        <v>383</v>
      </c>
      <c r="C164" s="31">
        <v>4809.5</v>
      </c>
      <c r="D164" s="38">
        <v>4796.05</v>
      </c>
      <c r="E164" s="38">
        <v>4713.6000000000004</v>
      </c>
      <c r="F164" s="38">
        <v>4617.7</v>
      </c>
      <c r="G164" s="38">
        <v>4535.25</v>
      </c>
      <c r="H164" s="38">
        <v>4891.9500000000007</v>
      </c>
      <c r="I164" s="38">
        <v>4974.3999999999996</v>
      </c>
      <c r="J164" s="38">
        <v>5070.3000000000011</v>
      </c>
      <c r="K164" s="31">
        <v>4878.5</v>
      </c>
      <c r="L164" s="31">
        <v>4700.1499999999996</v>
      </c>
      <c r="M164" s="31">
        <v>0.61948999999999999</v>
      </c>
      <c r="N164" s="1"/>
      <c r="O164" s="1"/>
    </row>
    <row r="165" spans="1:15" ht="12.75" customHeight="1">
      <c r="A165" s="33">
        <v>155</v>
      </c>
      <c r="B165" s="58" t="s">
        <v>384</v>
      </c>
      <c r="C165" s="31">
        <v>864.95</v>
      </c>
      <c r="D165" s="38">
        <v>869.43333333333339</v>
      </c>
      <c r="E165" s="38">
        <v>856.61666666666679</v>
      </c>
      <c r="F165" s="38">
        <v>848.28333333333342</v>
      </c>
      <c r="G165" s="38">
        <v>835.46666666666681</v>
      </c>
      <c r="H165" s="38">
        <v>877.76666666666677</v>
      </c>
      <c r="I165" s="38">
        <v>890.58333333333337</v>
      </c>
      <c r="J165" s="38">
        <v>898.91666666666674</v>
      </c>
      <c r="K165" s="31">
        <v>882.25</v>
      </c>
      <c r="L165" s="31">
        <v>861.1</v>
      </c>
      <c r="M165" s="31">
        <v>1.97245</v>
      </c>
      <c r="N165" s="1"/>
      <c r="O165" s="1"/>
    </row>
    <row r="166" spans="1:15" ht="12.75" customHeight="1">
      <c r="A166" s="33">
        <v>156</v>
      </c>
      <c r="B166" s="58" t="s">
        <v>385</v>
      </c>
      <c r="C166" s="31">
        <v>179.7</v>
      </c>
      <c r="D166" s="38">
        <v>180.4</v>
      </c>
      <c r="E166" s="38">
        <v>176.3</v>
      </c>
      <c r="F166" s="38">
        <v>172.9</v>
      </c>
      <c r="G166" s="38">
        <v>168.8</v>
      </c>
      <c r="H166" s="38">
        <v>183.8</v>
      </c>
      <c r="I166" s="38">
        <v>187.89999999999998</v>
      </c>
      <c r="J166" s="38">
        <v>191.3</v>
      </c>
      <c r="K166" s="31">
        <v>184.5</v>
      </c>
      <c r="L166" s="31">
        <v>177</v>
      </c>
      <c r="M166" s="31">
        <v>21.758030000000002</v>
      </c>
      <c r="N166" s="1"/>
      <c r="O166" s="1"/>
    </row>
    <row r="167" spans="1:15" ht="12.75" customHeight="1">
      <c r="A167" s="33">
        <v>157</v>
      </c>
      <c r="B167" s="58" t="s">
        <v>386</v>
      </c>
      <c r="C167" s="31">
        <v>138.69999999999999</v>
      </c>
      <c r="D167" s="38">
        <v>138.81666666666666</v>
      </c>
      <c r="E167" s="38">
        <v>135.63333333333333</v>
      </c>
      <c r="F167" s="38">
        <v>132.56666666666666</v>
      </c>
      <c r="G167" s="38">
        <v>129.38333333333333</v>
      </c>
      <c r="H167" s="38">
        <v>141.88333333333333</v>
      </c>
      <c r="I167" s="38">
        <v>145.06666666666666</v>
      </c>
      <c r="J167" s="38">
        <v>148.13333333333333</v>
      </c>
      <c r="K167" s="31">
        <v>142</v>
      </c>
      <c r="L167" s="31">
        <v>135.75</v>
      </c>
      <c r="M167" s="31">
        <v>174.00071</v>
      </c>
      <c r="N167" s="1"/>
      <c r="O167" s="1"/>
    </row>
    <row r="168" spans="1:15" ht="12.75" customHeight="1">
      <c r="A168" s="33">
        <v>158</v>
      </c>
      <c r="B168" s="58" t="s">
        <v>882</v>
      </c>
      <c r="C168" s="31">
        <v>628.75</v>
      </c>
      <c r="D168" s="38">
        <v>632.68333333333328</v>
      </c>
      <c r="E168" s="38">
        <v>617.11666666666656</v>
      </c>
      <c r="F168" s="38">
        <v>605.48333333333323</v>
      </c>
      <c r="G168" s="38">
        <v>589.91666666666652</v>
      </c>
      <c r="H168" s="38">
        <v>644.31666666666661</v>
      </c>
      <c r="I168" s="38">
        <v>659.88333333333344</v>
      </c>
      <c r="J168" s="38">
        <v>671.51666666666665</v>
      </c>
      <c r="K168" s="31">
        <v>648.25</v>
      </c>
      <c r="L168" s="31">
        <v>621.04999999999995</v>
      </c>
      <c r="M168" s="31">
        <v>1.3979600000000001</v>
      </c>
      <c r="N168" s="1"/>
      <c r="O168" s="1"/>
    </row>
    <row r="169" spans="1:15" ht="12.75" customHeight="1">
      <c r="A169" s="33">
        <v>159</v>
      </c>
      <c r="B169" s="58" t="s">
        <v>277</v>
      </c>
      <c r="C169" s="31">
        <v>330.05</v>
      </c>
      <c r="D169" s="38">
        <v>329.51666666666665</v>
      </c>
      <c r="E169" s="38">
        <v>322.83333333333331</v>
      </c>
      <c r="F169" s="38">
        <v>315.61666666666667</v>
      </c>
      <c r="G169" s="38">
        <v>308.93333333333334</v>
      </c>
      <c r="H169" s="38">
        <v>336.73333333333329</v>
      </c>
      <c r="I169" s="38">
        <v>343.41666666666669</v>
      </c>
      <c r="J169" s="38">
        <v>350.63333333333327</v>
      </c>
      <c r="K169" s="31">
        <v>336.2</v>
      </c>
      <c r="L169" s="31">
        <v>322.3</v>
      </c>
      <c r="M169" s="31">
        <v>13.968669999999999</v>
      </c>
      <c r="N169" s="1"/>
      <c r="O169" s="1"/>
    </row>
    <row r="170" spans="1:15" ht="12.75" customHeight="1">
      <c r="A170" s="33">
        <v>160</v>
      </c>
      <c r="B170" s="58" t="s">
        <v>276</v>
      </c>
      <c r="C170" s="31">
        <v>145.55000000000001</v>
      </c>
      <c r="D170" s="38">
        <v>145.63333333333335</v>
      </c>
      <c r="E170" s="38">
        <v>144.3666666666667</v>
      </c>
      <c r="F170" s="38">
        <v>143.18333333333334</v>
      </c>
      <c r="G170" s="38">
        <v>141.91666666666669</v>
      </c>
      <c r="H170" s="38">
        <v>146.81666666666672</v>
      </c>
      <c r="I170" s="38">
        <v>148.08333333333337</v>
      </c>
      <c r="J170" s="38">
        <v>149.26666666666674</v>
      </c>
      <c r="K170" s="31">
        <v>146.9</v>
      </c>
      <c r="L170" s="31">
        <v>144.44999999999999</v>
      </c>
      <c r="M170" s="31">
        <v>23.00508</v>
      </c>
      <c r="N170" s="1"/>
      <c r="O170" s="1"/>
    </row>
    <row r="171" spans="1:15" ht="12.75" customHeight="1">
      <c r="A171" s="33">
        <v>161</v>
      </c>
      <c r="B171" s="58" t="s">
        <v>387</v>
      </c>
      <c r="C171" s="31">
        <v>1325.25</v>
      </c>
      <c r="D171" s="38">
        <v>1328.75</v>
      </c>
      <c r="E171" s="38">
        <v>1315.5</v>
      </c>
      <c r="F171" s="38">
        <v>1305.75</v>
      </c>
      <c r="G171" s="38">
        <v>1292.5</v>
      </c>
      <c r="H171" s="38">
        <v>1338.5</v>
      </c>
      <c r="I171" s="38">
        <v>1351.75</v>
      </c>
      <c r="J171" s="38">
        <v>1361.5</v>
      </c>
      <c r="K171" s="31">
        <v>1342</v>
      </c>
      <c r="L171" s="31">
        <v>1319</v>
      </c>
      <c r="M171" s="31">
        <v>0.18559</v>
      </c>
      <c r="N171" s="1"/>
      <c r="O171" s="1"/>
    </row>
    <row r="172" spans="1:15" ht="12.75" customHeight="1">
      <c r="A172" s="33">
        <v>162</v>
      </c>
      <c r="B172" s="58" t="s">
        <v>115</v>
      </c>
      <c r="C172" s="31">
        <v>108.6</v>
      </c>
      <c r="D172" s="38">
        <v>109.10000000000001</v>
      </c>
      <c r="E172" s="38">
        <v>107.95000000000002</v>
      </c>
      <c r="F172" s="38">
        <v>107.30000000000001</v>
      </c>
      <c r="G172" s="38">
        <v>106.15000000000002</v>
      </c>
      <c r="H172" s="38">
        <v>109.75000000000001</v>
      </c>
      <c r="I172" s="38">
        <v>110.90000000000002</v>
      </c>
      <c r="J172" s="38">
        <v>111.55000000000001</v>
      </c>
      <c r="K172" s="31">
        <v>110.25</v>
      </c>
      <c r="L172" s="31">
        <v>108.45</v>
      </c>
      <c r="M172" s="31">
        <v>78.39246</v>
      </c>
      <c r="N172" s="1"/>
      <c r="O172" s="1"/>
    </row>
    <row r="173" spans="1:15" ht="12.75" customHeight="1">
      <c r="A173" s="33">
        <v>163</v>
      </c>
      <c r="B173" s="58" t="s">
        <v>389</v>
      </c>
      <c r="C173" s="31">
        <v>2607.15</v>
      </c>
      <c r="D173" s="38">
        <v>2592.8166666666666</v>
      </c>
      <c r="E173" s="38">
        <v>2560.6333333333332</v>
      </c>
      <c r="F173" s="38">
        <v>2514.1166666666668</v>
      </c>
      <c r="G173" s="38">
        <v>2481.9333333333334</v>
      </c>
      <c r="H173" s="38">
        <v>2639.333333333333</v>
      </c>
      <c r="I173" s="38">
        <v>2671.5166666666664</v>
      </c>
      <c r="J173" s="38">
        <v>2718.0333333333328</v>
      </c>
      <c r="K173" s="31">
        <v>2625</v>
      </c>
      <c r="L173" s="31">
        <v>2546.3000000000002</v>
      </c>
      <c r="M173" s="31">
        <v>0.35224</v>
      </c>
      <c r="N173" s="1"/>
      <c r="O173" s="1"/>
    </row>
    <row r="174" spans="1:15" ht="12.75" customHeight="1">
      <c r="A174" s="33">
        <v>164</v>
      </c>
      <c r="B174" s="58" t="s">
        <v>390</v>
      </c>
      <c r="C174" s="31">
        <v>3107.35</v>
      </c>
      <c r="D174" s="38">
        <v>3117.9499999999994</v>
      </c>
      <c r="E174" s="38">
        <v>3080.9499999999989</v>
      </c>
      <c r="F174" s="38">
        <v>3054.5499999999997</v>
      </c>
      <c r="G174" s="38">
        <v>3017.5499999999993</v>
      </c>
      <c r="H174" s="38">
        <v>3144.3499999999985</v>
      </c>
      <c r="I174" s="38">
        <v>3181.3499999999995</v>
      </c>
      <c r="J174" s="38">
        <v>3207.7499999999982</v>
      </c>
      <c r="K174" s="31">
        <v>3154.95</v>
      </c>
      <c r="L174" s="31">
        <v>3091.55</v>
      </c>
      <c r="M174" s="31">
        <v>8.702E-2</v>
      </c>
      <c r="N174" s="1"/>
      <c r="O174" s="1"/>
    </row>
    <row r="175" spans="1:15" ht="12.75" customHeight="1">
      <c r="A175" s="33">
        <v>165</v>
      </c>
      <c r="B175" s="58" t="s">
        <v>391</v>
      </c>
      <c r="C175" s="31">
        <v>185</v>
      </c>
      <c r="D175" s="38">
        <v>185.53333333333333</v>
      </c>
      <c r="E175" s="38">
        <v>183.56666666666666</v>
      </c>
      <c r="F175" s="38">
        <v>182.13333333333333</v>
      </c>
      <c r="G175" s="38">
        <v>180.16666666666666</v>
      </c>
      <c r="H175" s="38">
        <v>186.96666666666667</v>
      </c>
      <c r="I175" s="38">
        <v>188.93333333333331</v>
      </c>
      <c r="J175" s="38">
        <v>190.36666666666667</v>
      </c>
      <c r="K175" s="31">
        <v>187.5</v>
      </c>
      <c r="L175" s="31">
        <v>184.1</v>
      </c>
      <c r="M175" s="31">
        <v>3.0840399999999999</v>
      </c>
      <c r="N175" s="1"/>
      <c r="O175" s="1"/>
    </row>
    <row r="176" spans="1:15" ht="12.75" customHeight="1">
      <c r="A176" s="33">
        <v>166</v>
      </c>
      <c r="B176" s="58" t="s">
        <v>278</v>
      </c>
      <c r="C176" s="31">
        <v>1171.4000000000001</v>
      </c>
      <c r="D176" s="38">
        <v>1164.05</v>
      </c>
      <c r="E176" s="38">
        <v>1144.0999999999999</v>
      </c>
      <c r="F176" s="38">
        <v>1116.8</v>
      </c>
      <c r="G176" s="38">
        <v>1096.8499999999999</v>
      </c>
      <c r="H176" s="38">
        <v>1191.3499999999999</v>
      </c>
      <c r="I176" s="38">
        <v>1211.3000000000002</v>
      </c>
      <c r="J176" s="38">
        <v>1238.5999999999999</v>
      </c>
      <c r="K176" s="31">
        <v>1184</v>
      </c>
      <c r="L176" s="31">
        <v>1136.75</v>
      </c>
      <c r="M176" s="31">
        <v>7.9552399999999999</v>
      </c>
      <c r="N176" s="1"/>
      <c r="O176" s="1"/>
    </row>
    <row r="177" spans="1:15" ht="12.75" customHeight="1">
      <c r="A177" s="33">
        <v>167</v>
      </c>
      <c r="B177" s="58" t="s">
        <v>392</v>
      </c>
      <c r="C177" s="31">
        <v>1416.25</v>
      </c>
      <c r="D177" s="38">
        <v>1423.5666666666666</v>
      </c>
      <c r="E177" s="38">
        <v>1387.1333333333332</v>
      </c>
      <c r="F177" s="38">
        <v>1358.0166666666667</v>
      </c>
      <c r="G177" s="38">
        <v>1321.5833333333333</v>
      </c>
      <c r="H177" s="38">
        <v>1452.6833333333332</v>
      </c>
      <c r="I177" s="38">
        <v>1489.1166666666666</v>
      </c>
      <c r="J177" s="38">
        <v>1518.2333333333331</v>
      </c>
      <c r="K177" s="31">
        <v>1460</v>
      </c>
      <c r="L177" s="31">
        <v>1394.45</v>
      </c>
      <c r="M177" s="31">
        <v>2.4129100000000001</v>
      </c>
      <c r="N177" s="1"/>
      <c r="O177" s="1"/>
    </row>
    <row r="178" spans="1:15" ht="12.75" customHeight="1">
      <c r="A178" s="33">
        <v>168</v>
      </c>
      <c r="B178" s="58" t="s">
        <v>116</v>
      </c>
      <c r="C178" s="31">
        <v>702.4</v>
      </c>
      <c r="D178" s="38">
        <v>702.25</v>
      </c>
      <c r="E178" s="38">
        <v>695.15</v>
      </c>
      <c r="F178" s="38">
        <v>687.9</v>
      </c>
      <c r="G178" s="38">
        <v>680.8</v>
      </c>
      <c r="H178" s="38">
        <v>709.5</v>
      </c>
      <c r="I178" s="38">
        <v>716.59999999999991</v>
      </c>
      <c r="J178" s="38">
        <v>723.85</v>
      </c>
      <c r="K178" s="31">
        <v>709.35</v>
      </c>
      <c r="L178" s="31">
        <v>695</v>
      </c>
      <c r="M178" s="31">
        <v>9.3062400000000007</v>
      </c>
      <c r="N178" s="1"/>
      <c r="O178" s="1"/>
    </row>
    <row r="179" spans="1:15" ht="12.75" customHeight="1">
      <c r="A179" s="33">
        <v>169</v>
      </c>
      <c r="B179" s="58" t="s">
        <v>888</v>
      </c>
      <c r="C179" s="31">
        <v>706.9</v>
      </c>
      <c r="D179" s="38">
        <v>706.38333333333321</v>
      </c>
      <c r="E179" s="38">
        <v>702.21666666666647</v>
      </c>
      <c r="F179" s="38">
        <v>697.5333333333333</v>
      </c>
      <c r="G179" s="38">
        <v>693.36666666666656</v>
      </c>
      <c r="H179" s="38">
        <v>711.06666666666638</v>
      </c>
      <c r="I179" s="38">
        <v>715.23333333333312</v>
      </c>
      <c r="J179" s="38">
        <v>719.91666666666629</v>
      </c>
      <c r="K179" s="31">
        <v>710.55</v>
      </c>
      <c r="L179" s="31">
        <v>701.7</v>
      </c>
      <c r="M179" s="31">
        <v>1.81453</v>
      </c>
      <c r="N179" s="1"/>
      <c r="O179" s="1"/>
    </row>
    <row r="180" spans="1:15" ht="12.75" customHeight="1">
      <c r="A180" s="33">
        <v>170</v>
      </c>
      <c r="B180" s="58" t="s">
        <v>388</v>
      </c>
      <c r="C180" s="31">
        <v>1488.5</v>
      </c>
      <c r="D180" s="38">
        <v>1488.8500000000001</v>
      </c>
      <c r="E180" s="38">
        <v>1480.7000000000003</v>
      </c>
      <c r="F180" s="38">
        <v>1472.9</v>
      </c>
      <c r="G180" s="38">
        <v>1464.7500000000002</v>
      </c>
      <c r="H180" s="38">
        <v>1496.6500000000003</v>
      </c>
      <c r="I180" s="38">
        <v>1504.8000000000004</v>
      </c>
      <c r="J180" s="38">
        <v>1512.6000000000004</v>
      </c>
      <c r="K180" s="31">
        <v>1497</v>
      </c>
      <c r="L180" s="31">
        <v>1481.05</v>
      </c>
      <c r="M180" s="31">
        <v>0.63039000000000001</v>
      </c>
      <c r="N180" s="1"/>
      <c r="O180" s="1"/>
    </row>
    <row r="181" spans="1:15" ht="12.75" customHeight="1">
      <c r="A181" s="33">
        <v>171</v>
      </c>
      <c r="B181" s="58" t="s">
        <v>118</v>
      </c>
      <c r="C181" s="31">
        <v>45.05</v>
      </c>
      <c r="D181" s="38">
        <v>45.066666666666663</v>
      </c>
      <c r="E181" s="38">
        <v>44.833333333333329</v>
      </c>
      <c r="F181" s="38">
        <v>44.616666666666667</v>
      </c>
      <c r="G181" s="38">
        <v>44.383333333333333</v>
      </c>
      <c r="H181" s="38">
        <v>45.283333333333324</v>
      </c>
      <c r="I181" s="38">
        <v>45.516666666666659</v>
      </c>
      <c r="J181" s="38">
        <v>45.73333333333332</v>
      </c>
      <c r="K181" s="31">
        <v>45.3</v>
      </c>
      <c r="L181" s="31">
        <v>44.85</v>
      </c>
      <c r="M181" s="31">
        <v>38.490780000000001</v>
      </c>
      <c r="N181" s="1"/>
      <c r="O181" s="1"/>
    </row>
    <row r="182" spans="1:15" ht="12.75" customHeight="1">
      <c r="A182" s="33">
        <v>172</v>
      </c>
      <c r="B182" s="58" t="s">
        <v>393</v>
      </c>
      <c r="C182" s="31">
        <v>1131.7</v>
      </c>
      <c r="D182" s="38">
        <v>1130.75</v>
      </c>
      <c r="E182" s="38">
        <v>1117.05</v>
      </c>
      <c r="F182" s="38">
        <v>1102.3999999999999</v>
      </c>
      <c r="G182" s="38">
        <v>1088.6999999999998</v>
      </c>
      <c r="H182" s="38">
        <v>1145.4000000000001</v>
      </c>
      <c r="I182" s="38">
        <v>1159.0999999999999</v>
      </c>
      <c r="J182" s="38">
        <v>1173.7500000000002</v>
      </c>
      <c r="K182" s="31">
        <v>1144.45</v>
      </c>
      <c r="L182" s="31">
        <v>1116.0999999999999</v>
      </c>
      <c r="M182" s="31">
        <v>2.7357499999999999</v>
      </c>
      <c r="N182" s="1"/>
      <c r="O182" s="1"/>
    </row>
    <row r="183" spans="1:15" ht="12.75" customHeight="1">
      <c r="A183" s="33">
        <v>173</v>
      </c>
      <c r="B183" s="58" t="s">
        <v>394</v>
      </c>
      <c r="C183" s="31">
        <v>1635.95</v>
      </c>
      <c r="D183" s="38">
        <v>1642.3999999999999</v>
      </c>
      <c r="E183" s="38">
        <v>1626.5499999999997</v>
      </c>
      <c r="F183" s="38">
        <v>1617.1499999999999</v>
      </c>
      <c r="G183" s="38">
        <v>1601.2999999999997</v>
      </c>
      <c r="H183" s="38">
        <v>1651.7999999999997</v>
      </c>
      <c r="I183" s="38">
        <v>1667.6499999999996</v>
      </c>
      <c r="J183" s="38">
        <v>1677.0499999999997</v>
      </c>
      <c r="K183" s="31">
        <v>1658.25</v>
      </c>
      <c r="L183" s="31">
        <v>1633</v>
      </c>
      <c r="M183" s="31">
        <v>0.55762999999999996</v>
      </c>
      <c r="N183" s="1"/>
      <c r="O183" s="1"/>
    </row>
    <row r="184" spans="1:15" ht="12.75" customHeight="1">
      <c r="A184" s="33">
        <v>174</v>
      </c>
      <c r="B184" s="58" t="s">
        <v>395</v>
      </c>
      <c r="C184" s="31">
        <v>472.6</v>
      </c>
      <c r="D184" s="38">
        <v>469.55</v>
      </c>
      <c r="E184" s="38">
        <v>462.1</v>
      </c>
      <c r="F184" s="38">
        <v>451.6</v>
      </c>
      <c r="G184" s="38">
        <v>444.15000000000003</v>
      </c>
      <c r="H184" s="38">
        <v>480.05</v>
      </c>
      <c r="I184" s="38">
        <v>487.49999999999994</v>
      </c>
      <c r="J184" s="38">
        <v>498</v>
      </c>
      <c r="K184" s="31">
        <v>477</v>
      </c>
      <c r="L184" s="31">
        <v>459.05</v>
      </c>
      <c r="M184" s="31">
        <v>2.8431700000000002</v>
      </c>
      <c r="N184" s="1"/>
      <c r="O184" s="1"/>
    </row>
    <row r="185" spans="1:15" ht="12.75" customHeight="1">
      <c r="A185" s="33">
        <v>175</v>
      </c>
      <c r="B185" s="58" t="s">
        <v>120</v>
      </c>
      <c r="C185" s="31">
        <v>1061.0999999999999</v>
      </c>
      <c r="D185" s="38">
        <v>1063.2</v>
      </c>
      <c r="E185" s="38">
        <v>1055.9000000000001</v>
      </c>
      <c r="F185" s="38">
        <v>1050.7</v>
      </c>
      <c r="G185" s="38">
        <v>1043.4000000000001</v>
      </c>
      <c r="H185" s="38">
        <v>1068.4000000000001</v>
      </c>
      <c r="I185" s="38">
        <v>1075.6999999999998</v>
      </c>
      <c r="J185" s="38">
        <v>1080.9000000000001</v>
      </c>
      <c r="K185" s="31">
        <v>1070.5</v>
      </c>
      <c r="L185" s="31">
        <v>1058</v>
      </c>
      <c r="M185" s="31">
        <v>6.7445399999999998</v>
      </c>
      <c r="N185" s="1"/>
      <c r="O185" s="1"/>
    </row>
    <row r="186" spans="1:15" ht="12.75" customHeight="1">
      <c r="A186" s="33">
        <v>176</v>
      </c>
      <c r="B186" s="58" t="s">
        <v>396</v>
      </c>
      <c r="C186" s="31">
        <v>489.45</v>
      </c>
      <c r="D186" s="38">
        <v>491.9666666666667</v>
      </c>
      <c r="E186" s="38">
        <v>484.43333333333339</v>
      </c>
      <c r="F186" s="38">
        <v>479.41666666666669</v>
      </c>
      <c r="G186" s="38">
        <v>471.88333333333338</v>
      </c>
      <c r="H186" s="38">
        <v>496.98333333333341</v>
      </c>
      <c r="I186" s="38">
        <v>504.51666666666671</v>
      </c>
      <c r="J186" s="38">
        <v>509.53333333333342</v>
      </c>
      <c r="K186" s="31">
        <v>499.5</v>
      </c>
      <c r="L186" s="31">
        <v>486.95</v>
      </c>
      <c r="M186" s="31">
        <v>1.5642</v>
      </c>
      <c r="N186" s="1"/>
      <c r="O186" s="1"/>
    </row>
    <row r="187" spans="1:15" ht="12.75" customHeight="1">
      <c r="A187" s="33">
        <v>177</v>
      </c>
      <c r="B187" s="58" t="s">
        <v>121</v>
      </c>
      <c r="C187" s="31">
        <v>1625.25</v>
      </c>
      <c r="D187" s="38">
        <v>1635.25</v>
      </c>
      <c r="E187" s="38">
        <v>1599.55</v>
      </c>
      <c r="F187" s="38">
        <v>1573.85</v>
      </c>
      <c r="G187" s="38">
        <v>1538.1499999999999</v>
      </c>
      <c r="H187" s="38">
        <v>1660.95</v>
      </c>
      <c r="I187" s="38">
        <v>1696.6499999999999</v>
      </c>
      <c r="J187" s="38">
        <v>1722.3500000000001</v>
      </c>
      <c r="K187" s="31">
        <v>1670.95</v>
      </c>
      <c r="L187" s="31">
        <v>1609.55</v>
      </c>
      <c r="M187" s="31">
        <v>8.6221599999999992</v>
      </c>
      <c r="N187" s="1"/>
      <c r="O187" s="1"/>
    </row>
    <row r="188" spans="1:15" ht="12.75" customHeight="1">
      <c r="A188" s="33">
        <v>178</v>
      </c>
      <c r="B188" s="58" t="s">
        <v>122</v>
      </c>
      <c r="C188" s="31">
        <v>311.3</v>
      </c>
      <c r="D188" s="38">
        <v>311.96666666666664</v>
      </c>
      <c r="E188" s="38">
        <v>309.43333333333328</v>
      </c>
      <c r="F188" s="38">
        <v>307.56666666666666</v>
      </c>
      <c r="G188" s="38">
        <v>305.0333333333333</v>
      </c>
      <c r="H188" s="38">
        <v>313.83333333333326</v>
      </c>
      <c r="I188" s="38">
        <v>316.36666666666667</v>
      </c>
      <c r="J188" s="38">
        <v>318.23333333333323</v>
      </c>
      <c r="K188" s="31">
        <v>314.5</v>
      </c>
      <c r="L188" s="31">
        <v>310.10000000000002</v>
      </c>
      <c r="M188" s="31">
        <v>13.15832</v>
      </c>
      <c r="N188" s="1"/>
      <c r="O188" s="1"/>
    </row>
    <row r="189" spans="1:15" ht="12.75" customHeight="1">
      <c r="A189" s="33">
        <v>179</v>
      </c>
      <c r="B189" s="58" t="s">
        <v>397</v>
      </c>
      <c r="C189" s="31">
        <v>410.95</v>
      </c>
      <c r="D189" s="38">
        <v>412.89999999999992</v>
      </c>
      <c r="E189" s="38">
        <v>406.19999999999982</v>
      </c>
      <c r="F189" s="38">
        <v>401.44999999999987</v>
      </c>
      <c r="G189" s="38">
        <v>394.74999999999977</v>
      </c>
      <c r="H189" s="38">
        <v>417.64999999999986</v>
      </c>
      <c r="I189" s="38">
        <v>424.35</v>
      </c>
      <c r="J189" s="38">
        <v>429.09999999999991</v>
      </c>
      <c r="K189" s="31">
        <v>419.6</v>
      </c>
      <c r="L189" s="31">
        <v>408.15</v>
      </c>
      <c r="M189" s="31">
        <v>6.4047900000000002</v>
      </c>
      <c r="N189" s="1"/>
      <c r="O189" s="1"/>
    </row>
    <row r="190" spans="1:15" ht="12.75" customHeight="1">
      <c r="A190" s="33">
        <v>180</v>
      </c>
      <c r="B190" s="58" t="s">
        <v>123</v>
      </c>
      <c r="C190" s="31">
        <v>1793.05</v>
      </c>
      <c r="D190" s="38">
        <v>1778.8833333333332</v>
      </c>
      <c r="E190" s="38">
        <v>1762.7666666666664</v>
      </c>
      <c r="F190" s="38">
        <v>1732.4833333333331</v>
      </c>
      <c r="G190" s="38">
        <v>1716.3666666666663</v>
      </c>
      <c r="H190" s="38">
        <v>1809.1666666666665</v>
      </c>
      <c r="I190" s="38">
        <v>1825.2833333333333</v>
      </c>
      <c r="J190" s="38">
        <v>1855.5666666666666</v>
      </c>
      <c r="K190" s="31">
        <v>1795</v>
      </c>
      <c r="L190" s="31">
        <v>1748.6</v>
      </c>
      <c r="M190" s="31">
        <v>9.1965599999999998</v>
      </c>
      <c r="N190" s="1"/>
      <c r="O190" s="1"/>
    </row>
    <row r="191" spans="1:15" ht="12.75" customHeight="1">
      <c r="A191" s="33">
        <v>181</v>
      </c>
      <c r="B191" s="58" t="s">
        <v>398</v>
      </c>
      <c r="C191" s="31">
        <v>799.15</v>
      </c>
      <c r="D191" s="38">
        <v>796.2166666666667</v>
      </c>
      <c r="E191" s="38">
        <v>787.03333333333342</v>
      </c>
      <c r="F191" s="38">
        <v>774.91666666666674</v>
      </c>
      <c r="G191" s="38">
        <v>765.73333333333346</v>
      </c>
      <c r="H191" s="38">
        <v>808.33333333333337</v>
      </c>
      <c r="I191" s="38">
        <v>817.51666666666677</v>
      </c>
      <c r="J191" s="38">
        <v>829.63333333333333</v>
      </c>
      <c r="K191" s="31">
        <v>805.4</v>
      </c>
      <c r="L191" s="31">
        <v>784.1</v>
      </c>
      <c r="M191" s="31">
        <v>2.62676</v>
      </c>
      <c r="N191" s="1"/>
      <c r="O191" s="1"/>
    </row>
    <row r="192" spans="1:15" ht="12.75" customHeight="1">
      <c r="A192" s="33">
        <v>182</v>
      </c>
      <c r="B192" s="58" t="s">
        <v>399</v>
      </c>
      <c r="C192" s="31">
        <v>362.85</v>
      </c>
      <c r="D192" s="38">
        <v>362.63333333333338</v>
      </c>
      <c r="E192" s="38">
        <v>356.26666666666677</v>
      </c>
      <c r="F192" s="38">
        <v>349.68333333333339</v>
      </c>
      <c r="G192" s="38">
        <v>343.31666666666678</v>
      </c>
      <c r="H192" s="38">
        <v>369.21666666666675</v>
      </c>
      <c r="I192" s="38">
        <v>375.58333333333343</v>
      </c>
      <c r="J192" s="38">
        <v>382.16666666666674</v>
      </c>
      <c r="K192" s="31">
        <v>369</v>
      </c>
      <c r="L192" s="31">
        <v>356.05</v>
      </c>
      <c r="M192" s="31">
        <v>6.2776800000000001</v>
      </c>
      <c r="N192" s="1"/>
      <c r="O192" s="1"/>
    </row>
    <row r="193" spans="1:15" ht="12.75" customHeight="1">
      <c r="A193" s="33">
        <v>183</v>
      </c>
      <c r="B193" s="58" t="s">
        <v>400</v>
      </c>
      <c r="C193" s="31">
        <v>2195.6</v>
      </c>
      <c r="D193" s="38">
        <v>2189.2000000000003</v>
      </c>
      <c r="E193" s="38">
        <v>2163.4000000000005</v>
      </c>
      <c r="F193" s="38">
        <v>2131.2000000000003</v>
      </c>
      <c r="G193" s="38">
        <v>2105.4000000000005</v>
      </c>
      <c r="H193" s="38">
        <v>2221.4000000000005</v>
      </c>
      <c r="I193" s="38">
        <v>2247.2000000000007</v>
      </c>
      <c r="J193" s="38">
        <v>2279.4000000000005</v>
      </c>
      <c r="K193" s="31">
        <v>2215</v>
      </c>
      <c r="L193" s="31">
        <v>2157</v>
      </c>
      <c r="M193" s="31">
        <v>0.49460999999999999</v>
      </c>
      <c r="N193" s="1"/>
      <c r="O193" s="1"/>
    </row>
    <row r="194" spans="1:15" ht="12.75" customHeight="1">
      <c r="A194" s="33">
        <v>184</v>
      </c>
      <c r="B194" s="58" t="s">
        <v>401</v>
      </c>
      <c r="C194" s="31">
        <v>678.8</v>
      </c>
      <c r="D194" s="38">
        <v>679.2166666666667</v>
      </c>
      <c r="E194" s="38">
        <v>671.43333333333339</v>
      </c>
      <c r="F194" s="38">
        <v>664.06666666666672</v>
      </c>
      <c r="G194" s="38">
        <v>656.28333333333342</v>
      </c>
      <c r="H194" s="38">
        <v>686.58333333333337</v>
      </c>
      <c r="I194" s="38">
        <v>694.36666666666667</v>
      </c>
      <c r="J194" s="38">
        <v>701.73333333333335</v>
      </c>
      <c r="K194" s="31">
        <v>687</v>
      </c>
      <c r="L194" s="31">
        <v>671.85</v>
      </c>
      <c r="M194" s="31">
        <v>0.76873999999999998</v>
      </c>
      <c r="N194" s="1"/>
      <c r="O194" s="1"/>
    </row>
    <row r="195" spans="1:15" ht="12.75" customHeight="1">
      <c r="A195" s="33">
        <v>185</v>
      </c>
      <c r="B195" s="58" t="s">
        <v>402</v>
      </c>
      <c r="C195" s="31">
        <v>250.8</v>
      </c>
      <c r="D195" s="38">
        <v>251.56666666666669</v>
      </c>
      <c r="E195" s="38">
        <v>247.93333333333339</v>
      </c>
      <c r="F195" s="38">
        <v>245.06666666666669</v>
      </c>
      <c r="G195" s="38">
        <v>241.43333333333339</v>
      </c>
      <c r="H195" s="38">
        <v>254.43333333333339</v>
      </c>
      <c r="I195" s="38">
        <v>258.06666666666666</v>
      </c>
      <c r="J195" s="38">
        <v>260.93333333333339</v>
      </c>
      <c r="K195" s="31">
        <v>255.2</v>
      </c>
      <c r="L195" s="31">
        <v>248.7</v>
      </c>
      <c r="M195" s="31">
        <v>4.7082600000000001</v>
      </c>
      <c r="N195" s="1"/>
      <c r="O195" s="1"/>
    </row>
    <row r="196" spans="1:15" ht="12.75" customHeight="1">
      <c r="A196" s="33">
        <v>186</v>
      </c>
      <c r="B196" s="58" t="s">
        <v>403</v>
      </c>
      <c r="C196" s="31">
        <v>2757.05</v>
      </c>
      <c r="D196" s="38">
        <v>2767.25</v>
      </c>
      <c r="E196" s="38">
        <v>2737.1</v>
      </c>
      <c r="F196" s="38">
        <v>2717.15</v>
      </c>
      <c r="G196" s="38">
        <v>2687</v>
      </c>
      <c r="H196" s="38">
        <v>2787.2</v>
      </c>
      <c r="I196" s="38">
        <v>2817.3499999999995</v>
      </c>
      <c r="J196" s="38">
        <v>2837.2999999999997</v>
      </c>
      <c r="K196" s="31">
        <v>2797.4</v>
      </c>
      <c r="L196" s="31">
        <v>2747.3</v>
      </c>
      <c r="M196" s="31">
        <v>1.5111399999999999</v>
      </c>
      <c r="N196" s="1"/>
      <c r="O196" s="1"/>
    </row>
    <row r="197" spans="1:15" ht="12.75" customHeight="1">
      <c r="A197" s="33">
        <v>187</v>
      </c>
      <c r="B197" s="58" t="s">
        <v>124</v>
      </c>
      <c r="C197" s="31">
        <v>461.25</v>
      </c>
      <c r="D197" s="38">
        <v>462.7833333333333</v>
      </c>
      <c r="E197" s="38">
        <v>458.46666666666658</v>
      </c>
      <c r="F197" s="38">
        <v>455.68333333333328</v>
      </c>
      <c r="G197" s="38">
        <v>451.36666666666656</v>
      </c>
      <c r="H197" s="38">
        <v>465.56666666666661</v>
      </c>
      <c r="I197" s="38">
        <v>469.88333333333333</v>
      </c>
      <c r="J197" s="38">
        <v>472.66666666666663</v>
      </c>
      <c r="K197" s="31">
        <v>467.1</v>
      </c>
      <c r="L197" s="31">
        <v>460</v>
      </c>
      <c r="M197" s="31">
        <v>17.415030000000002</v>
      </c>
      <c r="N197" s="1"/>
      <c r="O197" s="1"/>
    </row>
    <row r="198" spans="1:15" ht="12.75" customHeight="1">
      <c r="A198" s="33">
        <v>188</v>
      </c>
      <c r="B198" s="58" t="s">
        <v>119</v>
      </c>
      <c r="C198" s="31">
        <v>603.35</v>
      </c>
      <c r="D198" s="38">
        <v>603.63333333333333</v>
      </c>
      <c r="E198" s="38">
        <v>596.26666666666665</v>
      </c>
      <c r="F198" s="38">
        <v>589.18333333333328</v>
      </c>
      <c r="G198" s="38">
        <v>581.81666666666661</v>
      </c>
      <c r="H198" s="38">
        <v>610.7166666666667</v>
      </c>
      <c r="I198" s="38">
        <v>618.08333333333326</v>
      </c>
      <c r="J198" s="38">
        <v>625.16666666666674</v>
      </c>
      <c r="K198" s="31">
        <v>611</v>
      </c>
      <c r="L198" s="31">
        <v>596.54999999999995</v>
      </c>
      <c r="M198" s="31">
        <v>17.6511</v>
      </c>
      <c r="N198" s="1"/>
      <c r="O198" s="1"/>
    </row>
    <row r="199" spans="1:15" ht="12.75" customHeight="1">
      <c r="A199" s="33">
        <v>189</v>
      </c>
      <c r="B199" s="58" t="s">
        <v>404</v>
      </c>
      <c r="C199" s="31">
        <v>121.6</v>
      </c>
      <c r="D199" s="38">
        <v>121.5</v>
      </c>
      <c r="E199" s="38">
        <v>120.4</v>
      </c>
      <c r="F199" s="38">
        <v>119.2</v>
      </c>
      <c r="G199" s="38">
        <v>118.10000000000001</v>
      </c>
      <c r="H199" s="38">
        <v>122.7</v>
      </c>
      <c r="I199" s="38">
        <v>123.8</v>
      </c>
      <c r="J199" s="38">
        <v>125</v>
      </c>
      <c r="K199" s="31">
        <v>122.6</v>
      </c>
      <c r="L199" s="31">
        <v>120.3</v>
      </c>
      <c r="M199" s="31">
        <v>6.0158300000000002</v>
      </c>
      <c r="N199" s="1"/>
      <c r="O199" s="1"/>
    </row>
    <row r="200" spans="1:15" ht="12.75" customHeight="1">
      <c r="A200" s="33">
        <v>190</v>
      </c>
      <c r="B200" s="58" t="s">
        <v>405</v>
      </c>
      <c r="C200" s="31">
        <v>169.35</v>
      </c>
      <c r="D200" s="38">
        <v>170.2</v>
      </c>
      <c r="E200" s="38">
        <v>167.59999999999997</v>
      </c>
      <c r="F200" s="38">
        <v>165.84999999999997</v>
      </c>
      <c r="G200" s="38">
        <v>163.24999999999994</v>
      </c>
      <c r="H200" s="38">
        <v>171.95</v>
      </c>
      <c r="I200" s="38">
        <v>174.55</v>
      </c>
      <c r="J200" s="38">
        <v>176.3</v>
      </c>
      <c r="K200" s="31">
        <v>172.8</v>
      </c>
      <c r="L200" s="31">
        <v>168.45</v>
      </c>
      <c r="M200" s="31">
        <v>28.413160000000001</v>
      </c>
      <c r="N200" s="1"/>
      <c r="O200" s="1"/>
    </row>
    <row r="201" spans="1:15" ht="12.75" customHeight="1">
      <c r="A201" s="33">
        <v>191</v>
      </c>
      <c r="B201" s="58" t="s">
        <v>279</v>
      </c>
      <c r="C201" s="31">
        <v>298.35000000000002</v>
      </c>
      <c r="D201" s="38">
        <v>298.68333333333334</v>
      </c>
      <c r="E201" s="38">
        <v>295.66666666666669</v>
      </c>
      <c r="F201" s="38">
        <v>292.98333333333335</v>
      </c>
      <c r="G201" s="38">
        <v>289.9666666666667</v>
      </c>
      <c r="H201" s="38">
        <v>301.36666666666667</v>
      </c>
      <c r="I201" s="38">
        <v>304.38333333333333</v>
      </c>
      <c r="J201" s="38">
        <v>307.06666666666666</v>
      </c>
      <c r="K201" s="31">
        <v>301.7</v>
      </c>
      <c r="L201" s="31">
        <v>296</v>
      </c>
      <c r="M201" s="31">
        <v>5.3732199999999999</v>
      </c>
      <c r="N201" s="1"/>
      <c r="O201" s="1"/>
    </row>
    <row r="202" spans="1:15" ht="12.75" customHeight="1">
      <c r="A202" s="33">
        <v>192</v>
      </c>
      <c r="B202" s="58" t="s">
        <v>406</v>
      </c>
      <c r="C202" s="31">
        <v>1577.35</v>
      </c>
      <c r="D202" s="38">
        <v>1590.2333333333333</v>
      </c>
      <c r="E202" s="38">
        <v>1557.4166666666667</v>
      </c>
      <c r="F202" s="38">
        <v>1537.4833333333333</v>
      </c>
      <c r="G202" s="38">
        <v>1504.6666666666667</v>
      </c>
      <c r="H202" s="38">
        <v>1610.1666666666667</v>
      </c>
      <c r="I202" s="38">
        <v>1642.9833333333333</v>
      </c>
      <c r="J202" s="38">
        <v>1662.9166666666667</v>
      </c>
      <c r="K202" s="31">
        <v>1623.05</v>
      </c>
      <c r="L202" s="31">
        <v>1570.3</v>
      </c>
      <c r="M202" s="31">
        <v>1.5409900000000001</v>
      </c>
      <c r="N202" s="1"/>
      <c r="O202" s="1"/>
    </row>
    <row r="203" spans="1:15" ht="12.75" customHeight="1">
      <c r="A203" s="33">
        <v>193</v>
      </c>
      <c r="B203" s="58" t="s">
        <v>409</v>
      </c>
      <c r="C203" s="31">
        <v>995.45</v>
      </c>
      <c r="D203" s="38">
        <v>996.80000000000007</v>
      </c>
      <c r="E203" s="38">
        <v>973.60000000000014</v>
      </c>
      <c r="F203" s="38">
        <v>951.75000000000011</v>
      </c>
      <c r="G203" s="38">
        <v>928.55000000000018</v>
      </c>
      <c r="H203" s="38">
        <v>1018.6500000000001</v>
      </c>
      <c r="I203" s="38">
        <v>1041.8500000000001</v>
      </c>
      <c r="J203" s="38">
        <v>1063.7</v>
      </c>
      <c r="K203" s="31">
        <v>1020</v>
      </c>
      <c r="L203" s="31">
        <v>974.95</v>
      </c>
      <c r="M203" s="31">
        <v>17.94049</v>
      </c>
      <c r="N203" s="1"/>
      <c r="O203" s="1"/>
    </row>
    <row r="204" spans="1:15" ht="12.75" customHeight="1">
      <c r="A204" s="33">
        <v>194</v>
      </c>
      <c r="B204" s="58" t="s">
        <v>126</v>
      </c>
      <c r="C204" s="31">
        <v>1298.5</v>
      </c>
      <c r="D204" s="38">
        <v>1292.0166666666667</v>
      </c>
      <c r="E204" s="38">
        <v>1282.0333333333333</v>
      </c>
      <c r="F204" s="38">
        <v>1265.5666666666666</v>
      </c>
      <c r="G204" s="38">
        <v>1255.5833333333333</v>
      </c>
      <c r="H204" s="38">
        <v>1308.4833333333333</v>
      </c>
      <c r="I204" s="38">
        <v>1318.4666666666665</v>
      </c>
      <c r="J204" s="38">
        <v>1334.9333333333334</v>
      </c>
      <c r="K204" s="31">
        <v>1302</v>
      </c>
      <c r="L204" s="31">
        <v>1275.55</v>
      </c>
      <c r="M204" s="31">
        <v>4.3302800000000001</v>
      </c>
      <c r="N204" s="1"/>
      <c r="O204" s="1"/>
    </row>
    <row r="205" spans="1:15" ht="12.75" customHeight="1">
      <c r="A205" s="33">
        <v>195</v>
      </c>
      <c r="B205" s="58" t="s">
        <v>127</v>
      </c>
      <c r="C205" s="31">
        <v>1153.75</v>
      </c>
      <c r="D205" s="38">
        <v>1156.4666666666667</v>
      </c>
      <c r="E205" s="38">
        <v>1140.9333333333334</v>
      </c>
      <c r="F205" s="38">
        <v>1128.1166666666668</v>
      </c>
      <c r="G205" s="38">
        <v>1112.5833333333335</v>
      </c>
      <c r="H205" s="38">
        <v>1169.2833333333333</v>
      </c>
      <c r="I205" s="38">
        <v>1184.8166666666666</v>
      </c>
      <c r="J205" s="38">
        <v>1197.6333333333332</v>
      </c>
      <c r="K205" s="31">
        <v>1172</v>
      </c>
      <c r="L205" s="31">
        <v>1143.6500000000001</v>
      </c>
      <c r="M205" s="31">
        <v>31.59479</v>
      </c>
      <c r="N205" s="1"/>
      <c r="O205" s="1"/>
    </row>
    <row r="206" spans="1:15" ht="12.75" customHeight="1">
      <c r="A206" s="33">
        <v>196</v>
      </c>
      <c r="B206" s="58" t="s">
        <v>128</v>
      </c>
      <c r="C206" s="31">
        <v>2383.6999999999998</v>
      </c>
      <c r="D206" s="38">
        <v>2379.25</v>
      </c>
      <c r="E206" s="38">
        <v>2359.5</v>
      </c>
      <c r="F206" s="38">
        <v>2335.3000000000002</v>
      </c>
      <c r="G206" s="38">
        <v>2315.5500000000002</v>
      </c>
      <c r="H206" s="38">
        <v>2403.4499999999998</v>
      </c>
      <c r="I206" s="38">
        <v>2423.1999999999998</v>
      </c>
      <c r="J206" s="38">
        <v>2447.3999999999996</v>
      </c>
      <c r="K206" s="31">
        <v>2399</v>
      </c>
      <c r="L206" s="31">
        <v>2355.0500000000002</v>
      </c>
      <c r="M206" s="31">
        <v>4.6058399999999997</v>
      </c>
      <c r="N206" s="1"/>
      <c r="O206" s="1"/>
    </row>
    <row r="207" spans="1:15" ht="12.75" customHeight="1">
      <c r="A207" s="33">
        <v>197</v>
      </c>
      <c r="B207" s="58" t="s">
        <v>129</v>
      </c>
      <c r="C207" s="31">
        <v>1678.9</v>
      </c>
      <c r="D207" s="38">
        <v>1664.6333333333332</v>
      </c>
      <c r="E207" s="38">
        <v>1647.2666666666664</v>
      </c>
      <c r="F207" s="38">
        <v>1615.6333333333332</v>
      </c>
      <c r="G207" s="38">
        <v>1598.2666666666664</v>
      </c>
      <c r="H207" s="38">
        <v>1696.2666666666664</v>
      </c>
      <c r="I207" s="38">
        <v>1713.6333333333332</v>
      </c>
      <c r="J207" s="38">
        <v>1745.2666666666664</v>
      </c>
      <c r="K207" s="31">
        <v>1682</v>
      </c>
      <c r="L207" s="31">
        <v>1633</v>
      </c>
      <c r="M207" s="31">
        <v>246.26464000000001</v>
      </c>
      <c r="N207" s="1"/>
      <c r="O207" s="1"/>
    </row>
    <row r="208" spans="1:15" ht="12.75" customHeight="1">
      <c r="A208" s="33">
        <v>198</v>
      </c>
      <c r="B208" s="58" t="s">
        <v>130</v>
      </c>
      <c r="C208" s="31">
        <v>667.15</v>
      </c>
      <c r="D208" s="38">
        <v>668.0333333333333</v>
      </c>
      <c r="E208" s="38">
        <v>661.21666666666658</v>
      </c>
      <c r="F208" s="38">
        <v>655.2833333333333</v>
      </c>
      <c r="G208" s="38">
        <v>648.46666666666658</v>
      </c>
      <c r="H208" s="38">
        <v>673.96666666666658</v>
      </c>
      <c r="I208" s="38">
        <v>680.78333333333319</v>
      </c>
      <c r="J208" s="38">
        <v>686.71666666666658</v>
      </c>
      <c r="K208" s="31">
        <v>674.85</v>
      </c>
      <c r="L208" s="31">
        <v>662.1</v>
      </c>
      <c r="M208" s="31">
        <v>24.39405</v>
      </c>
      <c r="N208" s="1"/>
      <c r="O208" s="1"/>
    </row>
    <row r="209" spans="1:15" ht="12.75" customHeight="1">
      <c r="A209" s="33">
        <v>199</v>
      </c>
      <c r="B209" s="58" t="s">
        <v>131</v>
      </c>
      <c r="C209" s="31">
        <v>3091.6</v>
      </c>
      <c r="D209" s="38">
        <v>3105.3333333333335</v>
      </c>
      <c r="E209" s="38">
        <v>3053.2666666666669</v>
      </c>
      <c r="F209" s="38">
        <v>3014.9333333333334</v>
      </c>
      <c r="G209" s="38">
        <v>2962.8666666666668</v>
      </c>
      <c r="H209" s="38">
        <v>3143.666666666667</v>
      </c>
      <c r="I209" s="38">
        <v>3195.7333333333336</v>
      </c>
      <c r="J209" s="38">
        <v>3234.0666666666671</v>
      </c>
      <c r="K209" s="31">
        <v>3157.4</v>
      </c>
      <c r="L209" s="31">
        <v>3067</v>
      </c>
      <c r="M209" s="31">
        <v>9.0924600000000009</v>
      </c>
      <c r="N209" s="1"/>
      <c r="O209" s="1"/>
    </row>
    <row r="210" spans="1:15" ht="12.75" customHeight="1">
      <c r="A210" s="33">
        <v>200</v>
      </c>
      <c r="B210" s="58" t="s">
        <v>407</v>
      </c>
      <c r="C210" s="31">
        <v>66</v>
      </c>
      <c r="D210" s="38">
        <v>65.583333333333329</v>
      </c>
      <c r="E210" s="38">
        <v>64.766666666666652</v>
      </c>
      <c r="F210" s="38">
        <v>63.533333333333317</v>
      </c>
      <c r="G210" s="38">
        <v>62.71666666666664</v>
      </c>
      <c r="H210" s="38">
        <v>66.816666666666663</v>
      </c>
      <c r="I210" s="38">
        <v>67.633333333333354</v>
      </c>
      <c r="J210" s="38">
        <v>68.866666666666674</v>
      </c>
      <c r="K210" s="31">
        <v>66.400000000000006</v>
      </c>
      <c r="L210" s="31">
        <v>64.349999999999994</v>
      </c>
      <c r="M210" s="31">
        <v>46.913060000000002</v>
      </c>
      <c r="N210" s="1"/>
      <c r="O210" s="1"/>
    </row>
    <row r="211" spans="1:15" ht="12.75" customHeight="1">
      <c r="A211" s="33">
        <v>201</v>
      </c>
      <c r="B211" s="58" t="s">
        <v>411</v>
      </c>
      <c r="C211" s="31">
        <v>301.7</v>
      </c>
      <c r="D211" s="38">
        <v>302.38333333333333</v>
      </c>
      <c r="E211" s="38">
        <v>298.21666666666664</v>
      </c>
      <c r="F211" s="38">
        <v>294.73333333333329</v>
      </c>
      <c r="G211" s="38">
        <v>290.56666666666661</v>
      </c>
      <c r="H211" s="38">
        <v>305.86666666666667</v>
      </c>
      <c r="I211" s="38">
        <v>310.03333333333342</v>
      </c>
      <c r="J211" s="38">
        <v>313.51666666666671</v>
      </c>
      <c r="K211" s="31">
        <v>306.55</v>
      </c>
      <c r="L211" s="31">
        <v>298.89999999999998</v>
      </c>
      <c r="M211" s="31">
        <v>3.38917</v>
      </c>
      <c r="N211" s="1"/>
      <c r="O211" s="1"/>
    </row>
    <row r="212" spans="1:15" ht="12.75" customHeight="1">
      <c r="A212" s="33">
        <v>202</v>
      </c>
      <c r="B212" s="58" t="s">
        <v>133</v>
      </c>
      <c r="C212" s="31">
        <v>447.1</v>
      </c>
      <c r="D212" s="38">
        <v>448.2166666666667</v>
      </c>
      <c r="E212" s="38">
        <v>442.28333333333342</v>
      </c>
      <c r="F212" s="38">
        <v>437.4666666666667</v>
      </c>
      <c r="G212" s="38">
        <v>431.53333333333342</v>
      </c>
      <c r="H212" s="38">
        <v>453.03333333333342</v>
      </c>
      <c r="I212" s="38">
        <v>458.9666666666667</v>
      </c>
      <c r="J212" s="38">
        <v>463.78333333333342</v>
      </c>
      <c r="K212" s="31">
        <v>454.15</v>
      </c>
      <c r="L212" s="31">
        <v>443.4</v>
      </c>
      <c r="M212" s="31">
        <v>84.411119999999997</v>
      </c>
      <c r="N212" s="1"/>
      <c r="O212" s="1"/>
    </row>
    <row r="213" spans="1:15" ht="12.75" customHeight="1">
      <c r="A213" s="33">
        <v>203</v>
      </c>
      <c r="B213" s="58" t="s">
        <v>412</v>
      </c>
      <c r="C213" s="31">
        <v>1078.5</v>
      </c>
      <c r="D213" s="38">
        <v>1077.3666666666668</v>
      </c>
      <c r="E213" s="38">
        <v>1063.0833333333335</v>
      </c>
      <c r="F213" s="38">
        <v>1047.6666666666667</v>
      </c>
      <c r="G213" s="38">
        <v>1033.3833333333334</v>
      </c>
      <c r="H213" s="38">
        <v>1092.7833333333335</v>
      </c>
      <c r="I213" s="38">
        <v>1107.0666666666668</v>
      </c>
      <c r="J213" s="38">
        <v>1122.4833333333336</v>
      </c>
      <c r="K213" s="31">
        <v>1091.6500000000001</v>
      </c>
      <c r="L213" s="31">
        <v>1061.95</v>
      </c>
      <c r="M213" s="31">
        <v>0.39290999999999998</v>
      </c>
      <c r="N213" s="1"/>
      <c r="O213" s="1"/>
    </row>
    <row r="214" spans="1:15" ht="12.75" customHeight="1">
      <c r="A214" s="33">
        <v>204</v>
      </c>
      <c r="B214" s="58" t="s">
        <v>125</v>
      </c>
      <c r="C214" s="31">
        <v>3815.7</v>
      </c>
      <c r="D214" s="38">
        <v>3844.1333333333332</v>
      </c>
      <c r="E214" s="38">
        <v>3775.2666666666664</v>
      </c>
      <c r="F214" s="38">
        <v>3734.833333333333</v>
      </c>
      <c r="G214" s="38">
        <v>3665.9666666666662</v>
      </c>
      <c r="H214" s="38">
        <v>3884.5666666666666</v>
      </c>
      <c r="I214" s="38">
        <v>3953.4333333333334</v>
      </c>
      <c r="J214" s="38">
        <v>3993.8666666666668</v>
      </c>
      <c r="K214" s="31">
        <v>3913</v>
      </c>
      <c r="L214" s="31">
        <v>3803.7</v>
      </c>
      <c r="M214" s="31">
        <v>13.611039999999999</v>
      </c>
      <c r="N214" s="1"/>
      <c r="O214" s="1"/>
    </row>
    <row r="215" spans="1:15" ht="12.75" customHeight="1">
      <c r="A215" s="33">
        <v>205</v>
      </c>
      <c r="B215" s="58" t="s">
        <v>134</v>
      </c>
      <c r="C215" s="31">
        <v>122.6</v>
      </c>
      <c r="D215" s="38">
        <v>122.19999999999999</v>
      </c>
      <c r="E215" s="38">
        <v>120.84999999999998</v>
      </c>
      <c r="F215" s="38">
        <v>119.1</v>
      </c>
      <c r="G215" s="38">
        <v>117.74999999999999</v>
      </c>
      <c r="H215" s="38">
        <v>123.94999999999997</v>
      </c>
      <c r="I215" s="38">
        <v>125.3</v>
      </c>
      <c r="J215" s="38">
        <v>127.04999999999997</v>
      </c>
      <c r="K215" s="31">
        <v>123.55</v>
      </c>
      <c r="L215" s="31">
        <v>120.45</v>
      </c>
      <c r="M215" s="31">
        <v>89.934070000000006</v>
      </c>
      <c r="N215" s="1"/>
      <c r="O215" s="1"/>
    </row>
    <row r="216" spans="1:15" ht="12.75" customHeight="1">
      <c r="A216" s="33">
        <v>206</v>
      </c>
      <c r="B216" s="58" t="s">
        <v>135</v>
      </c>
      <c r="C216" s="31">
        <v>294.35000000000002</v>
      </c>
      <c r="D216" s="38">
        <v>292.63333333333338</v>
      </c>
      <c r="E216" s="38">
        <v>290.26666666666677</v>
      </c>
      <c r="F216" s="38">
        <v>286.18333333333339</v>
      </c>
      <c r="G216" s="38">
        <v>283.81666666666678</v>
      </c>
      <c r="H216" s="38">
        <v>296.71666666666675</v>
      </c>
      <c r="I216" s="38">
        <v>299.08333333333343</v>
      </c>
      <c r="J216" s="38">
        <v>303.16666666666674</v>
      </c>
      <c r="K216" s="31">
        <v>295</v>
      </c>
      <c r="L216" s="31">
        <v>288.55</v>
      </c>
      <c r="M216" s="31">
        <v>33.510980000000004</v>
      </c>
      <c r="N216" s="1"/>
      <c r="O216" s="1"/>
    </row>
    <row r="217" spans="1:15" ht="12.75" customHeight="1">
      <c r="A217" s="33">
        <v>207</v>
      </c>
      <c r="B217" s="58" t="s">
        <v>136</v>
      </c>
      <c r="C217" s="31">
        <v>2681.7</v>
      </c>
      <c r="D217" s="38">
        <v>2684.9666666666667</v>
      </c>
      <c r="E217" s="38">
        <v>2666.7333333333336</v>
      </c>
      <c r="F217" s="38">
        <v>2651.7666666666669</v>
      </c>
      <c r="G217" s="38">
        <v>2633.5333333333338</v>
      </c>
      <c r="H217" s="38">
        <v>2699.9333333333334</v>
      </c>
      <c r="I217" s="38">
        <v>2718.1666666666661</v>
      </c>
      <c r="J217" s="38">
        <v>2733.1333333333332</v>
      </c>
      <c r="K217" s="31">
        <v>2703.2</v>
      </c>
      <c r="L217" s="31">
        <v>2670</v>
      </c>
      <c r="M217" s="31">
        <v>9.1270100000000003</v>
      </c>
      <c r="N217" s="1"/>
      <c r="O217" s="1"/>
    </row>
    <row r="218" spans="1:15" ht="12.75" customHeight="1">
      <c r="A218" s="33">
        <v>208</v>
      </c>
      <c r="B218" s="58" t="s">
        <v>280</v>
      </c>
      <c r="C218" s="31">
        <v>323.95</v>
      </c>
      <c r="D218" s="38">
        <v>324.96666666666664</v>
      </c>
      <c r="E218" s="38">
        <v>321.98333333333329</v>
      </c>
      <c r="F218" s="38">
        <v>320.01666666666665</v>
      </c>
      <c r="G218" s="38">
        <v>317.0333333333333</v>
      </c>
      <c r="H218" s="38">
        <v>326.93333333333328</v>
      </c>
      <c r="I218" s="38">
        <v>329.91666666666663</v>
      </c>
      <c r="J218" s="38">
        <v>331.88333333333327</v>
      </c>
      <c r="K218" s="31">
        <v>327.95</v>
      </c>
      <c r="L218" s="31">
        <v>323</v>
      </c>
      <c r="M218" s="31">
        <v>7.2080700000000002</v>
      </c>
      <c r="N218" s="1"/>
      <c r="O218" s="1"/>
    </row>
    <row r="219" spans="1:15" ht="12.75" customHeight="1">
      <c r="A219" s="33">
        <v>209</v>
      </c>
      <c r="B219" s="58" t="s">
        <v>413</v>
      </c>
      <c r="C219" s="31">
        <v>4242.7</v>
      </c>
      <c r="D219" s="38">
        <v>4233.6500000000005</v>
      </c>
      <c r="E219" s="38">
        <v>4189.8500000000013</v>
      </c>
      <c r="F219" s="38">
        <v>4137.0000000000009</v>
      </c>
      <c r="G219" s="38">
        <v>4093.2000000000016</v>
      </c>
      <c r="H219" s="38">
        <v>4286.5000000000009</v>
      </c>
      <c r="I219" s="38">
        <v>4330.3</v>
      </c>
      <c r="J219" s="38">
        <v>4383.1500000000005</v>
      </c>
      <c r="K219" s="31">
        <v>4277.45</v>
      </c>
      <c r="L219" s="31">
        <v>4180.8</v>
      </c>
      <c r="M219" s="31">
        <v>0.21604000000000001</v>
      </c>
      <c r="N219" s="1"/>
      <c r="O219" s="1"/>
    </row>
    <row r="220" spans="1:15" ht="12.75" customHeight="1">
      <c r="A220" s="33">
        <v>210</v>
      </c>
      <c r="B220" s="58" t="s">
        <v>408</v>
      </c>
      <c r="C220" s="31">
        <v>666.25</v>
      </c>
      <c r="D220" s="38">
        <v>669.43333333333328</v>
      </c>
      <c r="E220" s="38">
        <v>653.86666666666656</v>
      </c>
      <c r="F220" s="38">
        <v>641.48333333333323</v>
      </c>
      <c r="G220" s="38">
        <v>625.91666666666652</v>
      </c>
      <c r="H220" s="38">
        <v>681.81666666666661</v>
      </c>
      <c r="I220" s="38">
        <v>697.38333333333344</v>
      </c>
      <c r="J220" s="38">
        <v>709.76666666666665</v>
      </c>
      <c r="K220" s="31">
        <v>685</v>
      </c>
      <c r="L220" s="31">
        <v>657.05</v>
      </c>
      <c r="M220" s="31">
        <v>1.53643</v>
      </c>
      <c r="N220" s="1"/>
      <c r="O220" s="1"/>
    </row>
    <row r="221" spans="1:15" ht="12.75" customHeight="1">
      <c r="A221" s="33">
        <v>211</v>
      </c>
      <c r="B221" s="58" t="s">
        <v>414</v>
      </c>
      <c r="C221" s="31">
        <v>795.8</v>
      </c>
      <c r="D221" s="38">
        <v>801.4666666666667</v>
      </c>
      <c r="E221" s="38">
        <v>784.58333333333337</v>
      </c>
      <c r="F221" s="38">
        <v>773.36666666666667</v>
      </c>
      <c r="G221" s="38">
        <v>756.48333333333335</v>
      </c>
      <c r="H221" s="38">
        <v>812.68333333333339</v>
      </c>
      <c r="I221" s="38">
        <v>829.56666666666661</v>
      </c>
      <c r="J221" s="38">
        <v>840.78333333333342</v>
      </c>
      <c r="K221" s="31">
        <v>818.35</v>
      </c>
      <c r="L221" s="31">
        <v>790.25</v>
      </c>
      <c r="M221" s="31">
        <v>1.64876</v>
      </c>
      <c r="N221" s="1"/>
      <c r="O221" s="1"/>
    </row>
    <row r="222" spans="1:15" ht="12.75" customHeight="1">
      <c r="A222" s="33">
        <v>212</v>
      </c>
      <c r="B222" s="58" t="s">
        <v>281</v>
      </c>
      <c r="C222" s="31">
        <v>43103.7</v>
      </c>
      <c r="D222" s="38">
        <v>43187.416666666664</v>
      </c>
      <c r="E222" s="38">
        <v>42918.333333333328</v>
      </c>
      <c r="F222" s="38">
        <v>42732.966666666667</v>
      </c>
      <c r="G222" s="38">
        <v>42463.883333333331</v>
      </c>
      <c r="H222" s="38">
        <v>43372.783333333326</v>
      </c>
      <c r="I222" s="38">
        <v>43641.866666666654</v>
      </c>
      <c r="J222" s="38">
        <v>43827.233333333323</v>
      </c>
      <c r="K222" s="31">
        <v>43456.5</v>
      </c>
      <c r="L222" s="31">
        <v>43002.05</v>
      </c>
      <c r="M222" s="31">
        <v>1.545E-2</v>
      </c>
      <c r="N222" s="1"/>
      <c r="O222" s="1"/>
    </row>
    <row r="223" spans="1:15" ht="12.75" customHeight="1">
      <c r="A223" s="33">
        <v>213</v>
      </c>
      <c r="B223" s="58" t="s">
        <v>415</v>
      </c>
      <c r="C223" s="31">
        <v>59.35</v>
      </c>
      <c r="D223" s="38">
        <v>59.483333333333341</v>
      </c>
      <c r="E223" s="38">
        <v>58.76666666666668</v>
      </c>
      <c r="F223" s="38">
        <v>58.183333333333337</v>
      </c>
      <c r="G223" s="38">
        <v>57.466666666666676</v>
      </c>
      <c r="H223" s="38">
        <v>60.066666666666684</v>
      </c>
      <c r="I223" s="38">
        <v>60.783333333333339</v>
      </c>
      <c r="J223" s="38">
        <v>61.366666666666688</v>
      </c>
      <c r="K223" s="31">
        <v>60.2</v>
      </c>
      <c r="L223" s="31">
        <v>58.9</v>
      </c>
      <c r="M223" s="31">
        <v>38.83417</v>
      </c>
      <c r="N223" s="1"/>
      <c r="O223" s="1"/>
    </row>
    <row r="224" spans="1:15" ht="12.75" customHeight="1">
      <c r="A224" s="33">
        <v>214</v>
      </c>
      <c r="B224" s="58" t="s">
        <v>138</v>
      </c>
      <c r="C224" s="31">
        <v>968.7</v>
      </c>
      <c r="D224" s="38">
        <v>965.11666666666667</v>
      </c>
      <c r="E224" s="38">
        <v>956.43333333333339</v>
      </c>
      <c r="F224" s="38">
        <v>944.16666666666674</v>
      </c>
      <c r="G224" s="38">
        <v>935.48333333333346</v>
      </c>
      <c r="H224" s="38">
        <v>977.38333333333333</v>
      </c>
      <c r="I224" s="38">
        <v>986.06666666666649</v>
      </c>
      <c r="J224" s="38">
        <v>998.33333333333326</v>
      </c>
      <c r="K224" s="31">
        <v>973.8</v>
      </c>
      <c r="L224" s="31">
        <v>952.85</v>
      </c>
      <c r="M224" s="31">
        <v>162.90763000000001</v>
      </c>
      <c r="N224" s="1"/>
      <c r="O224" s="1"/>
    </row>
    <row r="225" spans="1:15" ht="12.75" customHeight="1">
      <c r="A225" s="33">
        <v>215</v>
      </c>
      <c r="B225" s="58" t="s">
        <v>139</v>
      </c>
      <c r="C225" s="31">
        <v>1365.2</v>
      </c>
      <c r="D225" s="38">
        <v>1367.3666666666668</v>
      </c>
      <c r="E225" s="38">
        <v>1351.7333333333336</v>
      </c>
      <c r="F225" s="38">
        <v>1338.2666666666669</v>
      </c>
      <c r="G225" s="38">
        <v>1322.6333333333337</v>
      </c>
      <c r="H225" s="38">
        <v>1380.8333333333335</v>
      </c>
      <c r="I225" s="38">
        <v>1396.4666666666667</v>
      </c>
      <c r="J225" s="38">
        <v>1409.9333333333334</v>
      </c>
      <c r="K225" s="31">
        <v>1383</v>
      </c>
      <c r="L225" s="31">
        <v>1353.9</v>
      </c>
      <c r="M225" s="31">
        <v>3.6446399999999999</v>
      </c>
      <c r="N225" s="1"/>
      <c r="O225" s="1"/>
    </row>
    <row r="226" spans="1:15" ht="12.75" customHeight="1">
      <c r="A226" s="33">
        <v>216</v>
      </c>
      <c r="B226" s="58" t="s">
        <v>140</v>
      </c>
      <c r="C226" s="31">
        <v>582.54999999999995</v>
      </c>
      <c r="D226" s="38">
        <v>582.25</v>
      </c>
      <c r="E226" s="38">
        <v>573.29999999999995</v>
      </c>
      <c r="F226" s="38">
        <v>564.04999999999995</v>
      </c>
      <c r="G226" s="38">
        <v>555.09999999999991</v>
      </c>
      <c r="H226" s="38">
        <v>591.5</v>
      </c>
      <c r="I226" s="38">
        <v>600.45000000000005</v>
      </c>
      <c r="J226" s="38">
        <v>609.70000000000005</v>
      </c>
      <c r="K226" s="31">
        <v>591.20000000000005</v>
      </c>
      <c r="L226" s="31">
        <v>573</v>
      </c>
      <c r="M226" s="31">
        <v>20.54738</v>
      </c>
      <c r="N226" s="1"/>
      <c r="O226" s="1"/>
    </row>
    <row r="227" spans="1:15" ht="12.75" customHeight="1">
      <c r="A227" s="33">
        <v>217</v>
      </c>
      <c r="B227" s="58" t="s">
        <v>282</v>
      </c>
      <c r="C227" s="31">
        <v>615.79999999999995</v>
      </c>
      <c r="D227" s="38">
        <v>614.21666666666658</v>
      </c>
      <c r="E227" s="38">
        <v>610.63333333333321</v>
      </c>
      <c r="F227" s="38">
        <v>605.46666666666658</v>
      </c>
      <c r="G227" s="38">
        <v>601.88333333333321</v>
      </c>
      <c r="H227" s="38">
        <v>619.38333333333321</v>
      </c>
      <c r="I227" s="38">
        <v>622.96666666666647</v>
      </c>
      <c r="J227" s="38">
        <v>628.13333333333321</v>
      </c>
      <c r="K227" s="31">
        <v>617.79999999999995</v>
      </c>
      <c r="L227" s="31">
        <v>609.04999999999995</v>
      </c>
      <c r="M227" s="31">
        <v>1.5576300000000001</v>
      </c>
      <c r="N227" s="1"/>
      <c r="O227" s="1"/>
    </row>
    <row r="228" spans="1:15" ht="12.75" customHeight="1">
      <c r="A228" s="33">
        <v>218</v>
      </c>
      <c r="B228" s="58" t="s">
        <v>416</v>
      </c>
      <c r="C228" s="31">
        <v>58.15</v>
      </c>
      <c r="D228" s="38">
        <v>57.966666666666661</v>
      </c>
      <c r="E228" s="38">
        <v>57.633333333333326</v>
      </c>
      <c r="F228" s="38">
        <v>57.116666666666667</v>
      </c>
      <c r="G228" s="38">
        <v>56.783333333333331</v>
      </c>
      <c r="H228" s="38">
        <v>58.48333333333332</v>
      </c>
      <c r="I228" s="38">
        <v>58.816666666666649</v>
      </c>
      <c r="J228" s="38">
        <v>59.333333333333314</v>
      </c>
      <c r="K228" s="31">
        <v>58.3</v>
      </c>
      <c r="L228" s="31">
        <v>57.45</v>
      </c>
      <c r="M228" s="31">
        <v>60.268630000000002</v>
      </c>
      <c r="N228" s="1"/>
      <c r="O228" s="1"/>
    </row>
    <row r="229" spans="1:15" ht="12.75" customHeight="1">
      <c r="A229" s="33">
        <v>219</v>
      </c>
      <c r="B229" s="58" t="s">
        <v>143</v>
      </c>
      <c r="C229" s="31">
        <v>81.7</v>
      </c>
      <c r="D229" s="38">
        <v>81.88333333333334</v>
      </c>
      <c r="E229" s="38">
        <v>81.066666666666677</v>
      </c>
      <c r="F229" s="38">
        <v>80.433333333333337</v>
      </c>
      <c r="G229" s="38">
        <v>79.616666666666674</v>
      </c>
      <c r="H229" s="38">
        <v>82.51666666666668</v>
      </c>
      <c r="I229" s="38">
        <v>83.333333333333343</v>
      </c>
      <c r="J229" s="38">
        <v>83.966666666666683</v>
      </c>
      <c r="K229" s="31">
        <v>82.7</v>
      </c>
      <c r="L229" s="31">
        <v>81.25</v>
      </c>
      <c r="M229" s="31">
        <v>207.35946000000001</v>
      </c>
      <c r="N229" s="1"/>
      <c r="O229" s="1"/>
    </row>
    <row r="230" spans="1:15" ht="12.75" customHeight="1">
      <c r="A230" s="33">
        <v>220</v>
      </c>
      <c r="B230" s="58" t="s">
        <v>142</v>
      </c>
      <c r="C230" s="31">
        <v>112.45</v>
      </c>
      <c r="D230" s="38">
        <v>112.73333333333333</v>
      </c>
      <c r="E230" s="38">
        <v>111.21666666666667</v>
      </c>
      <c r="F230" s="38">
        <v>109.98333333333333</v>
      </c>
      <c r="G230" s="38">
        <v>108.46666666666667</v>
      </c>
      <c r="H230" s="38">
        <v>113.96666666666667</v>
      </c>
      <c r="I230" s="38">
        <v>115.48333333333335</v>
      </c>
      <c r="J230" s="38">
        <v>116.71666666666667</v>
      </c>
      <c r="K230" s="31">
        <v>114.25</v>
      </c>
      <c r="L230" s="31">
        <v>111.5</v>
      </c>
      <c r="M230" s="31">
        <v>107.84048</v>
      </c>
      <c r="N230" s="1"/>
      <c r="O230" s="1"/>
    </row>
    <row r="231" spans="1:15" ht="12.75" customHeight="1">
      <c r="A231" s="33">
        <v>221</v>
      </c>
      <c r="B231" s="58" t="s">
        <v>417</v>
      </c>
      <c r="C231" s="31">
        <v>839.3</v>
      </c>
      <c r="D231" s="38">
        <v>844.26666666666677</v>
      </c>
      <c r="E231" s="38">
        <v>827.58333333333348</v>
      </c>
      <c r="F231" s="38">
        <v>815.86666666666667</v>
      </c>
      <c r="G231" s="38">
        <v>799.18333333333339</v>
      </c>
      <c r="H231" s="38">
        <v>855.98333333333358</v>
      </c>
      <c r="I231" s="38">
        <v>872.66666666666674</v>
      </c>
      <c r="J231" s="38">
        <v>884.38333333333367</v>
      </c>
      <c r="K231" s="31">
        <v>860.95</v>
      </c>
      <c r="L231" s="31">
        <v>832.55</v>
      </c>
      <c r="M231" s="31">
        <v>0.44366</v>
      </c>
      <c r="N231" s="1"/>
      <c r="O231" s="1"/>
    </row>
    <row r="232" spans="1:15" ht="12.75" customHeight="1">
      <c r="A232" s="33">
        <v>222</v>
      </c>
      <c r="B232" s="58" t="s">
        <v>418</v>
      </c>
      <c r="C232" s="31">
        <v>550.75</v>
      </c>
      <c r="D232" s="38">
        <v>550.08333333333337</v>
      </c>
      <c r="E232" s="38">
        <v>545.66666666666674</v>
      </c>
      <c r="F232" s="38">
        <v>540.58333333333337</v>
      </c>
      <c r="G232" s="38">
        <v>536.16666666666674</v>
      </c>
      <c r="H232" s="38">
        <v>555.16666666666674</v>
      </c>
      <c r="I232" s="38">
        <v>559.58333333333348</v>
      </c>
      <c r="J232" s="38">
        <v>564.66666666666674</v>
      </c>
      <c r="K232" s="31">
        <v>554.5</v>
      </c>
      <c r="L232" s="31">
        <v>545</v>
      </c>
      <c r="M232" s="31">
        <v>4.3706199999999997</v>
      </c>
      <c r="N232" s="1"/>
      <c r="O232" s="1"/>
    </row>
    <row r="233" spans="1:15" ht="12.75" customHeight="1">
      <c r="A233" s="33">
        <v>223</v>
      </c>
      <c r="B233" s="58" t="s">
        <v>147</v>
      </c>
      <c r="C233" s="31">
        <v>214.45</v>
      </c>
      <c r="D233" s="38">
        <v>215.45000000000002</v>
      </c>
      <c r="E233" s="38">
        <v>212.40000000000003</v>
      </c>
      <c r="F233" s="38">
        <v>210.35000000000002</v>
      </c>
      <c r="G233" s="38">
        <v>207.30000000000004</v>
      </c>
      <c r="H233" s="38">
        <v>217.50000000000003</v>
      </c>
      <c r="I233" s="38">
        <v>220.55000000000004</v>
      </c>
      <c r="J233" s="38">
        <v>222.60000000000002</v>
      </c>
      <c r="K233" s="31">
        <v>218.5</v>
      </c>
      <c r="L233" s="31">
        <v>213.4</v>
      </c>
      <c r="M233" s="31">
        <v>39.651690000000002</v>
      </c>
      <c r="N233" s="1"/>
      <c r="O233" s="1"/>
    </row>
    <row r="234" spans="1:15" ht="12.75" customHeight="1">
      <c r="A234" s="33">
        <v>224</v>
      </c>
      <c r="B234" s="58" t="s">
        <v>137</v>
      </c>
      <c r="C234" s="31">
        <v>123.15</v>
      </c>
      <c r="D234" s="38">
        <v>123.01666666666667</v>
      </c>
      <c r="E234" s="38">
        <v>121.63333333333333</v>
      </c>
      <c r="F234" s="38">
        <v>120.11666666666666</v>
      </c>
      <c r="G234" s="38">
        <v>118.73333333333332</v>
      </c>
      <c r="H234" s="38">
        <v>124.53333333333333</v>
      </c>
      <c r="I234" s="38">
        <v>125.91666666666669</v>
      </c>
      <c r="J234" s="38">
        <v>127.43333333333334</v>
      </c>
      <c r="K234" s="31">
        <v>124.4</v>
      </c>
      <c r="L234" s="31">
        <v>121.5</v>
      </c>
      <c r="M234" s="31">
        <v>54.901229999999998</v>
      </c>
      <c r="N234" s="1"/>
      <c r="O234" s="1"/>
    </row>
    <row r="235" spans="1:15" ht="12.75" customHeight="1">
      <c r="A235" s="33">
        <v>225</v>
      </c>
      <c r="B235" s="58" t="s">
        <v>421</v>
      </c>
      <c r="C235" s="31">
        <v>68.3</v>
      </c>
      <c r="D235" s="38">
        <v>66.266666666666666</v>
      </c>
      <c r="E235" s="38">
        <v>63.733333333333334</v>
      </c>
      <c r="F235" s="38">
        <v>59.166666666666671</v>
      </c>
      <c r="G235" s="38">
        <v>56.63333333333334</v>
      </c>
      <c r="H235" s="38">
        <v>70.833333333333329</v>
      </c>
      <c r="I235" s="38">
        <v>73.36666666666666</v>
      </c>
      <c r="J235" s="38">
        <v>77.933333333333323</v>
      </c>
      <c r="K235" s="31">
        <v>68.8</v>
      </c>
      <c r="L235" s="31">
        <v>61.7</v>
      </c>
      <c r="M235" s="31">
        <v>341.36532</v>
      </c>
      <c r="N235" s="1"/>
      <c r="O235" s="1"/>
    </row>
    <row r="236" spans="1:15" ht="12.75" customHeight="1">
      <c r="A236" s="33">
        <v>226</v>
      </c>
      <c r="B236" s="58" t="s">
        <v>148</v>
      </c>
      <c r="C236" s="31">
        <v>2902.6</v>
      </c>
      <c r="D236" s="38">
        <v>2922.7166666666667</v>
      </c>
      <c r="E236" s="38">
        <v>2846.4833333333336</v>
      </c>
      <c r="F236" s="38">
        <v>2790.3666666666668</v>
      </c>
      <c r="G236" s="38">
        <v>2714.1333333333337</v>
      </c>
      <c r="H236" s="38">
        <v>2978.8333333333335</v>
      </c>
      <c r="I236" s="38">
        <v>3055.0666666666662</v>
      </c>
      <c r="J236" s="38">
        <v>3111.1833333333334</v>
      </c>
      <c r="K236" s="31">
        <v>2998.95</v>
      </c>
      <c r="L236" s="31">
        <v>2866.6</v>
      </c>
      <c r="M236" s="31">
        <v>3.9658500000000001</v>
      </c>
      <c r="N236" s="1"/>
      <c r="O236" s="1"/>
    </row>
    <row r="237" spans="1:15" ht="12.75" customHeight="1">
      <c r="A237" s="33">
        <v>227</v>
      </c>
      <c r="B237" s="58" t="s">
        <v>283</v>
      </c>
      <c r="C237" s="31">
        <v>325.2</v>
      </c>
      <c r="D237" s="38">
        <v>324.35000000000002</v>
      </c>
      <c r="E237" s="38">
        <v>321.70000000000005</v>
      </c>
      <c r="F237" s="38">
        <v>318.20000000000005</v>
      </c>
      <c r="G237" s="38">
        <v>315.55000000000007</v>
      </c>
      <c r="H237" s="38">
        <v>327.85</v>
      </c>
      <c r="I237" s="38">
        <v>330.5</v>
      </c>
      <c r="J237" s="38">
        <v>334</v>
      </c>
      <c r="K237" s="31">
        <v>327</v>
      </c>
      <c r="L237" s="31">
        <v>320.85000000000002</v>
      </c>
      <c r="M237" s="31">
        <v>12.202500000000001</v>
      </c>
      <c r="N237" s="1"/>
      <c r="O237" s="1"/>
    </row>
    <row r="238" spans="1:15" ht="12.75" customHeight="1">
      <c r="A238" s="33">
        <v>228</v>
      </c>
      <c r="B238" s="58" t="s">
        <v>144</v>
      </c>
      <c r="C238" s="31">
        <v>124.55</v>
      </c>
      <c r="D238" s="38">
        <v>124.36666666666667</v>
      </c>
      <c r="E238" s="38">
        <v>123.93333333333335</v>
      </c>
      <c r="F238" s="38">
        <v>123.31666666666668</v>
      </c>
      <c r="G238" s="38">
        <v>122.88333333333335</v>
      </c>
      <c r="H238" s="38">
        <v>124.98333333333335</v>
      </c>
      <c r="I238" s="38">
        <v>125.41666666666669</v>
      </c>
      <c r="J238" s="38">
        <v>126.03333333333335</v>
      </c>
      <c r="K238" s="31">
        <v>124.8</v>
      </c>
      <c r="L238" s="31">
        <v>123.75</v>
      </c>
      <c r="M238" s="31">
        <v>48.61204</v>
      </c>
      <c r="N238" s="1"/>
      <c r="O238" s="1"/>
    </row>
    <row r="239" spans="1:15" ht="12.75" customHeight="1">
      <c r="A239" s="33">
        <v>229</v>
      </c>
      <c r="B239" s="58" t="s">
        <v>146</v>
      </c>
      <c r="C239" s="31">
        <v>390.1</v>
      </c>
      <c r="D239" s="38">
        <v>390.68333333333334</v>
      </c>
      <c r="E239" s="38">
        <v>387.41666666666669</v>
      </c>
      <c r="F239" s="38">
        <v>384.73333333333335</v>
      </c>
      <c r="G239" s="38">
        <v>381.4666666666667</v>
      </c>
      <c r="H239" s="38">
        <v>393.36666666666667</v>
      </c>
      <c r="I239" s="38">
        <v>396.63333333333333</v>
      </c>
      <c r="J239" s="38">
        <v>399.31666666666666</v>
      </c>
      <c r="K239" s="31">
        <v>393.95</v>
      </c>
      <c r="L239" s="31">
        <v>388</v>
      </c>
      <c r="M239" s="31">
        <v>26.778700000000001</v>
      </c>
      <c r="N239" s="1"/>
      <c r="O239" s="1"/>
    </row>
    <row r="240" spans="1:15" ht="12.75" customHeight="1">
      <c r="A240" s="33">
        <v>230</v>
      </c>
      <c r="B240" s="58" t="s">
        <v>154</v>
      </c>
      <c r="C240" s="31">
        <v>97.35</v>
      </c>
      <c r="D240" s="38">
        <v>97.383333333333326</v>
      </c>
      <c r="E240" s="38">
        <v>96.866666666666646</v>
      </c>
      <c r="F240" s="38">
        <v>96.383333333333326</v>
      </c>
      <c r="G240" s="38">
        <v>95.866666666666646</v>
      </c>
      <c r="H240" s="38">
        <v>97.866666666666646</v>
      </c>
      <c r="I240" s="38">
        <v>98.383333333333326</v>
      </c>
      <c r="J240" s="38">
        <v>98.866666666666646</v>
      </c>
      <c r="K240" s="31">
        <v>97.9</v>
      </c>
      <c r="L240" s="31">
        <v>96.9</v>
      </c>
      <c r="M240" s="31">
        <v>191.26927000000001</v>
      </c>
      <c r="N240" s="1"/>
      <c r="O240" s="1"/>
    </row>
    <row r="241" spans="1:15" ht="12.75" customHeight="1">
      <c r="A241" s="33">
        <v>231</v>
      </c>
      <c r="B241" s="58" t="s">
        <v>422</v>
      </c>
      <c r="C241" s="31">
        <v>26.55</v>
      </c>
      <c r="D241" s="38">
        <v>26.433333333333337</v>
      </c>
      <c r="E241" s="38">
        <v>26.216666666666676</v>
      </c>
      <c r="F241" s="38">
        <v>25.88333333333334</v>
      </c>
      <c r="G241" s="38">
        <v>25.666666666666679</v>
      </c>
      <c r="H241" s="38">
        <v>26.766666666666673</v>
      </c>
      <c r="I241" s="38">
        <v>26.983333333333334</v>
      </c>
      <c r="J241" s="38">
        <v>27.31666666666667</v>
      </c>
      <c r="K241" s="31">
        <v>26.65</v>
      </c>
      <c r="L241" s="31">
        <v>26.1</v>
      </c>
      <c r="M241" s="31">
        <v>108.44019</v>
      </c>
      <c r="N241" s="1"/>
      <c r="O241" s="1"/>
    </row>
    <row r="242" spans="1:15" ht="12.75" customHeight="1">
      <c r="A242" s="33">
        <v>232</v>
      </c>
      <c r="B242" s="58" t="s">
        <v>156</v>
      </c>
      <c r="C242" s="31">
        <v>625.54999999999995</v>
      </c>
      <c r="D242" s="38">
        <v>625.83333333333337</v>
      </c>
      <c r="E242" s="38">
        <v>621.7166666666667</v>
      </c>
      <c r="F242" s="38">
        <v>617.88333333333333</v>
      </c>
      <c r="G242" s="38">
        <v>613.76666666666665</v>
      </c>
      <c r="H242" s="38">
        <v>629.66666666666674</v>
      </c>
      <c r="I242" s="38">
        <v>633.7833333333333</v>
      </c>
      <c r="J242" s="38">
        <v>637.61666666666679</v>
      </c>
      <c r="K242" s="31">
        <v>629.95000000000005</v>
      </c>
      <c r="L242" s="31">
        <v>622</v>
      </c>
      <c r="M242" s="31">
        <v>10.06467</v>
      </c>
      <c r="N242" s="1"/>
      <c r="O242" s="1"/>
    </row>
    <row r="243" spans="1:15" ht="12.75" customHeight="1">
      <c r="A243" s="33">
        <v>233</v>
      </c>
      <c r="B243" s="58" t="s">
        <v>423</v>
      </c>
      <c r="C243" s="31">
        <v>32.5</v>
      </c>
      <c r="D243" s="38">
        <v>32.550000000000004</v>
      </c>
      <c r="E243" s="38">
        <v>32.300000000000011</v>
      </c>
      <c r="F243" s="38">
        <v>32.100000000000009</v>
      </c>
      <c r="G243" s="38">
        <v>31.850000000000016</v>
      </c>
      <c r="H243" s="38">
        <v>32.750000000000007</v>
      </c>
      <c r="I243" s="38">
        <v>32.999999999999993</v>
      </c>
      <c r="J243" s="38">
        <v>33.200000000000003</v>
      </c>
      <c r="K243" s="31">
        <v>32.799999999999997</v>
      </c>
      <c r="L243" s="31">
        <v>32.35</v>
      </c>
      <c r="M243" s="31">
        <v>175.32572999999999</v>
      </c>
      <c r="N243" s="1"/>
      <c r="O243" s="1"/>
    </row>
    <row r="244" spans="1:15" ht="12.75" customHeight="1">
      <c r="A244" s="33">
        <v>234</v>
      </c>
      <c r="B244" s="58" t="s">
        <v>424</v>
      </c>
      <c r="C244" s="31">
        <v>1485.5</v>
      </c>
      <c r="D244" s="38">
        <v>1470.6166666666668</v>
      </c>
      <c r="E244" s="38">
        <v>1441.2333333333336</v>
      </c>
      <c r="F244" s="38">
        <v>1396.9666666666667</v>
      </c>
      <c r="G244" s="38">
        <v>1367.5833333333335</v>
      </c>
      <c r="H244" s="38">
        <v>1514.8833333333337</v>
      </c>
      <c r="I244" s="38">
        <v>1544.2666666666669</v>
      </c>
      <c r="J244" s="38">
        <v>1588.5333333333338</v>
      </c>
      <c r="K244" s="31">
        <v>1500</v>
      </c>
      <c r="L244" s="31">
        <v>1426.35</v>
      </c>
      <c r="M244" s="31">
        <v>2.66581</v>
      </c>
      <c r="N244" s="1"/>
      <c r="O244" s="1"/>
    </row>
    <row r="245" spans="1:15" ht="12.75" customHeight="1">
      <c r="A245" s="33">
        <v>235</v>
      </c>
      <c r="B245" s="58" t="s">
        <v>145</v>
      </c>
      <c r="C245" s="31">
        <v>489.25</v>
      </c>
      <c r="D245" s="38">
        <v>489.65000000000003</v>
      </c>
      <c r="E245" s="38">
        <v>486.30000000000007</v>
      </c>
      <c r="F245" s="38">
        <v>483.35</v>
      </c>
      <c r="G245" s="38">
        <v>480.00000000000006</v>
      </c>
      <c r="H245" s="38">
        <v>492.60000000000008</v>
      </c>
      <c r="I245" s="38">
        <v>495.9500000000001</v>
      </c>
      <c r="J245" s="38">
        <v>498.90000000000009</v>
      </c>
      <c r="K245" s="31">
        <v>493</v>
      </c>
      <c r="L245" s="31">
        <v>486.7</v>
      </c>
      <c r="M245" s="31">
        <v>8.8411000000000008</v>
      </c>
      <c r="N245" s="1"/>
      <c r="O245" s="1"/>
    </row>
    <row r="246" spans="1:15" ht="12.75" customHeight="1">
      <c r="A246" s="33">
        <v>236</v>
      </c>
      <c r="B246" s="58" t="s">
        <v>151</v>
      </c>
      <c r="C246" s="31">
        <v>171.55</v>
      </c>
      <c r="D246" s="38">
        <v>169.15</v>
      </c>
      <c r="E246" s="38">
        <v>165.9</v>
      </c>
      <c r="F246" s="38">
        <v>160.25</v>
      </c>
      <c r="G246" s="38">
        <v>157</v>
      </c>
      <c r="H246" s="38">
        <v>174.8</v>
      </c>
      <c r="I246" s="38">
        <v>178.05</v>
      </c>
      <c r="J246" s="38">
        <v>183.70000000000002</v>
      </c>
      <c r="K246" s="31">
        <v>172.4</v>
      </c>
      <c r="L246" s="31">
        <v>163.5</v>
      </c>
      <c r="M246" s="31">
        <v>216.82160999999999</v>
      </c>
      <c r="N246" s="1"/>
      <c r="O246" s="1"/>
    </row>
    <row r="247" spans="1:15" ht="12.75" customHeight="1">
      <c r="A247" s="33">
        <v>237</v>
      </c>
      <c r="B247" s="58" t="s">
        <v>150</v>
      </c>
      <c r="C247" s="31">
        <v>1390.5</v>
      </c>
      <c r="D247" s="38">
        <v>1388.2833333333335</v>
      </c>
      <c r="E247" s="38">
        <v>1371.8166666666671</v>
      </c>
      <c r="F247" s="38">
        <v>1353.1333333333334</v>
      </c>
      <c r="G247" s="38">
        <v>1336.666666666667</v>
      </c>
      <c r="H247" s="38">
        <v>1406.9666666666672</v>
      </c>
      <c r="I247" s="38">
        <v>1423.4333333333338</v>
      </c>
      <c r="J247" s="38">
        <v>1442.1166666666672</v>
      </c>
      <c r="K247" s="31">
        <v>1404.75</v>
      </c>
      <c r="L247" s="31">
        <v>1369.6</v>
      </c>
      <c r="M247" s="31">
        <v>40.03275</v>
      </c>
      <c r="N247" s="1"/>
      <c r="O247" s="1"/>
    </row>
    <row r="248" spans="1:15" ht="12.75" customHeight="1">
      <c r="A248" s="33">
        <v>238</v>
      </c>
      <c r="B248" s="58" t="s">
        <v>425</v>
      </c>
      <c r="C248" s="31">
        <v>15.55</v>
      </c>
      <c r="D248" s="38">
        <v>15.516666666666666</v>
      </c>
      <c r="E248" s="38">
        <v>15.283333333333331</v>
      </c>
      <c r="F248" s="38">
        <v>15.016666666666666</v>
      </c>
      <c r="G248" s="38">
        <v>14.783333333333331</v>
      </c>
      <c r="H248" s="38">
        <v>15.783333333333331</v>
      </c>
      <c r="I248" s="38">
        <v>16.016666666666666</v>
      </c>
      <c r="J248" s="38">
        <v>16.283333333333331</v>
      </c>
      <c r="K248" s="31">
        <v>15.75</v>
      </c>
      <c r="L248" s="31">
        <v>15.25</v>
      </c>
      <c r="M248" s="31">
        <v>109.1212</v>
      </c>
      <c r="N248" s="1"/>
      <c r="O248" s="1"/>
    </row>
    <row r="249" spans="1:15" ht="12.75" customHeight="1">
      <c r="A249" s="33">
        <v>239</v>
      </c>
      <c r="B249" s="58" t="s">
        <v>186</v>
      </c>
      <c r="C249" s="31">
        <v>4733.3999999999996</v>
      </c>
      <c r="D249" s="38">
        <v>4718.9333333333334</v>
      </c>
      <c r="E249" s="38">
        <v>4669.1166666666668</v>
      </c>
      <c r="F249" s="38">
        <v>4604.833333333333</v>
      </c>
      <c r="G249" s="38">
        <v>4555.0166666666664</v>
      </c>
      <c r="H249" s="38">
        <v>4783.2166666666672</v>
      </c>
      <c r="I249" s="38">
        <v>4833.0333333333347</v>
      </c>
      <c r="J249" s="38">
        <v>4897.3166666666675</v>
      </c>
      <c r="K249" s="31">
        <v>4768.75</v>
      </c>
      <c r="L249" s="31">
        <v>4654.6499999999996</v>
      </c>
      <c r="M249" s="31">
        <v>4.0549299999999997</v>
      </c>
      <c r="N249" s="1"/>
      <c r="O249" s="1"/>
    </row>
    <row r="250" spans="1:15" ht="12.75" customHeight="1">
      <c r="A250" s="33">
        <v>240</v>
      </c>
      <c r="B250" s="58" t="s">
        <v>152</v>
      </c>
      <c r="C250" s="31">
        <v>1422.95</v>
      </c>
      <c r="D250" s="38">
        <v>1432.0666666666666</v>
      </c>
      <c r="E250" s="38">
        <v>1405.1833333333332</v>
      </c>
      <c r="F250" s="38">
        <v>1387.4166666666665</v>
      </c>
      <c r="G250" s="38">
        <v>1360.5333333333331</v>
      </c>
      <c r="H250" s="38">
        <v>1449.8333333333333</v>
      </c>
      <c r="I250" s="38">
        <v>1476.7166666666665</v>
      </c>
      <c r="J250" s="38">
        <v>1494.4833333333333</v>
      </c>
      <c r="K250" s="31">
        <v>1458.95</v>
      </c>
      <c r="L250" s="31">
        <v>1414.3</v>
      </c>
      <c r="M250" s="31">
        <v>115.69884</v>
      </c>
      <c r="N250" s="1"/>
      <c r="O250" s="1"/>
    </row>
    <row r="251" spans="1:15" ht="12.75" customHeight="1">
      <c r="A251" s="33">
        <v>241</v>
      </c>
      <c r="B251" s="58" t="s">
        <v>883</v>
      </c>
      <c r="C251" s="31">
        <v>2814.15</v>
      </c>
      <c r="D251" s="38">
        <v>2829.5333333333333</v>
      </c>
      <c r="E251" s="38">
        <v>2761.2166666666667</v>
      </c>
      <c r="F251" s="38">
        <v>2708.2833333333333</v>
      </c>
      <c r="G251" s="38">
        <v>2639.9666666666667</v>
      </c>
      <c r="H251" s="38">
        <v>2882.4666666666667</v>
      </c>
      <c r="I251" s="38">
        <v>2950.7833333333333</v>
      </c>
      <c r="J251" s="38">
        <v>3003.7166666666667</v>
      </c>
      <c r="K251" s="31">
        <v>2897.85</v>
      </c>
      <c r="L251" s="31">
        <v>2776.6</v>
      </c>
      <c r="M251" s="31">
        <v>0.45749000000000001</v>
      </c>
      <c r="N251" s="1"/>
      <c r="O251" s="1"/>
    </row>
    <row r="252" spans="1:15" ht="12.75" customHeight="1">
      <c r="A252" s="33">
        <v>242</v>
      </c>
      <c r="B252" s="58" t="s">
        <v>153</v>
      </c>
      <c r="C252" s="31">
        <v>638.54999999999995</v>
      </c>
      <c r="D252" s="38">
        <v>641.58333333333337</v>
      </c>
      <c r="E252" s="38">
        <v>629.2166666666667</v>
      </c>
      <c r="F252" s="38">
        <v>619.88333333333333</v>
      </c>
      <c r="G252" s="38">
        <v>607.51666666666665</v>
      </c>
      <c r="H252" s="38">
        <v>650.91666666666674</v>
      </c>
      <c r="I252" s="38">
        <v>663.2833333333333</v>
      </c>
      <c r="J252" s="38">
        <v>672.61666666666679</v>
      </c>
      <c r="K252" s="31">
        <v>653.95000000000005</v>
      </c>
      <c r="L252" s="31">
        <v>632.25</v>
      </c>
      <c r="M252" s="31">
        <v>14.886279999999999</v>
      </c>
      <c r="N252" s="1"/>
      <c r="O252" s="1"/>
    </row>
    <row r="253" spans="1:15" ht="12.75" customHeight="1">
      <c r="A253" s="33">
        <v>243</v>
      </c>
      <c r="B253" s="58" t="s">
        <v>149</v>
      </c>
      <c r="C253" s="31">
        <v>2677.45</v>
      </c>
      <c r="D253" s="38">
        <v>2669.5333333333333</v>
      </c>
      <c r="E253" s="38">
        <v>2650.7166666666667</v>
      </c>
      <c r="F253" s="38">
        <v>2623.9833333333336</v>
      </c>
      <c r="G253" s="38">
        <v>2605.166666666667</v>
      </c>
      <c r="H253" s="38">
        <v>2696.2666666666664</v>
      </c>
      <c r="I253" s="38">
        <v>2715.083333333333</v>
      </c>
      <c r="J253" s="38">
        <v>2741.8166666666662</v>
      </c>
      <c r="K253" s="31">
        <v>2688.35</v>
      </c>
      <c r="L253" s="31">
        <v>2642.8</v>
      </c>
      <c r="M253" s="31">
        <v>2.6402899999999998</v>
      </c>
      <c r="N253" s="1"/>
      <c r="O253" s="1"/>
    </row>
    <row r="254" spans="1:15" ht="12.75" customHeight="1">
      <c r="A254" s="33">
        <v>244</v>
      </c>
      <c r="B254" s="58" t="s">
        <v>155</v>
      </c>
      <c r="C254" s="31">
        <v>786.7</v>
      </c>
      <c r="D254" s="38">
        <v>783.21666666666658</v>
      </c>
      <c r="E254" s="38">
        <v>778.53333333333319</v>
      </c>
      <c r="F254" s="38">
        <v>770.36666666666656</v>
      </c>
      <c r="G254" s="38">
        <v>765.68333333333317</v>
      </c>
      <c r="H254" s="38">
        <v>791.38333333333321</v>
      </c>
      <c r="I254" s="38">
        <v>796.06666666666661</v>
      </c>
      <c r="J254" s="38">
        <v>804.23333333333323</v>
      </c>
      <c r="K254" s="31">
        <v>787.9</v>
      </c>
      <c r="L254" s="31">
        <v>775.05</v>
      </c>
      <c r="M254" s="31">
        <v>5.1376999999999997</v>
      </c>
      <c r="N254" s="1"/>
      <c r="O254" s="1"/>
    </row>
    <row r="255" spans="1:15" ht="12.75" customHeight="1">
      <c r="A255" s="33">
        <v>245</v>
      </c>
      <c r="B255" s="58" t="s">
        <v>419</v>
      </c>
      <c r="C255" s="31">
        <v>26</v>
      </c>
      <c r="D255" s="38">
        <v>25.833333333333332</v>
      </c>
      <c r="E255" s="38">
        <v>25.466666666666665</v>
      </c>
      <c r="F255" s="38">
        <v>24.933333333333334</v>
      </c>
      <c r="G255" s="38">
        <v>24.566666666666666</v>
      </c>
      <c r="H255" s="38">
        <v>26.366666666666664</v>
      </c>
      <c r="I255" s="38">
        <v>26.733333333333331</v>
      </c>
      <c r="J255" s="38">
        <v>27.266666666666662</v>
      </c>
      <c r="K255" s="31">
        <v>26.2</v>
      </c>
      <c r="L255" s="31">
        <v>25.3</v>
      </c>
      <c r="M255" s="31">
        <v>117.51572</v>
      </c>
      <c r="N255" s="1"/>
      <c r="O255" s="1"/>
    </row>
    <row r="256" spans="1:15" ht="12.75" customHeight="1">
      <c r="A256" s="33">
        <v>246</v>
      </c>
      <c r="B256" s="58" t="s">
        <v>157</v>
      </c>
      <c r="C256" s="31">
        <v>472.35</v>
      </c>
      <c r="D256" s="38">
        <v>472.91666666666669</v>
      </c>
      <c r="E256" s="38">
        <v>470.03333333333336</v>
      </c>
      <c r="F256" s="38">
        <v>467.7166666666667</v>
      </c>
      <c r="G256" s="38">
        <v>464.83333333333337</v>
      </c>
      <c r="H256" s="38">
        <v>475.23333333333335</v>
      </c>
      <c r="I256" s="38">
        <v>478.11666666666667</v>
      </c>
      <c r="J256" s="38">
        <v>480.43333333333334</v>
      </c>
      <c r="K256" s="31">
        <v>475.8</v>
      </c>
      <c r="L256" s="31">
        <v>470.6</v>
      </c>
      <c r="M256" s="31">
        <v>60.907380000000003</v>
      </c>
      <c r="N256" s="1"/>
      <c r="O256" s="1"/>
    </row>
    <row r="257" spans="1:15" ht="12.75" customHeight="1">
      <c r="A257" s="33">
        <v>247</v>
      </c>
      <c r="B257" s="58" t="s">
        <v>420</v>
      </c>
      <c r="C257" s="31">
        <v>108.45</v>
      </c>
      <c r="D257" s="38">
        <v>108.75</v>
      </c>
      <c r="E257" s="38">
        <v>107.85</v>
      </c>
      <c r="F257" s="38">
        <v>107.25</v>
      </c>
      <c r="G257" s="38">
        <v>106.35</v>
      </c>
      <c r="H257" s="38">
        <v>109.35</v>
      </c>
      <c r="I257" s="38">
        <v>110.25</v>
      </c>
      <c r="J257" s="38">
        <v>110.85</v>
      </c>
      <c r="K257" s="31">
        <v>109.65</v>
      </c>
      <c r="L257" s="31">
        <v>108.15</v>
      </c>
      <c r="M257" s="31">
        <v>2.7512799999999999</v>
      </c>
      <c r="N257" s="1"/>
      <c r="O257" s="1"/>
    </row>
    <row r="258" spans="1:15" ht="12.75" customHeight="1">
      <c r="A258" s="33">
        <v>248</v>
      </c>
      <c r="B258" s="58" t="s">
        <v>426</v>
      </c>
      <c r="C258" s="31">
        <v>2574.3000000000002</v>
      </c>
      <c r="D258" s="38">
        <v>2569.1</v>
      </c>
      <c r="E258" s="38">
        <v>2549.25</v>
      </c>
      <c r="F258" s="38">
        <v>2524.2000000000003</v>
      </c>
      <c r="G258" s="38">
        <v>2504.3500000000004</v>
      </c>
      <c r="H258" s="38">
        <v>2594.1499999999996</v>
      </c>
      <c r="I258" s="38">
        <v>2613.9999999999991</v>
      </c>
      <c r="J258" s="38">
        <v>2639.0499999999993</v>
      </c>
      <c r="K258" s="31">
        <v>2588.9499999999998</v>
      </c>
      <c r="L258" s="31">
        <v>2544.0500000000002</v>
      </c>
      <c r="M258" s="31">
        <v>0.41071999999999997</v>
      </c>
      <c r="N258" s="1"/>
      <c r="O258" s="1"/>
    </row>
    <row r="259" spans="1:15" ht="12.75" customHeight="1">
      <c r="A259" s="33">
        <v>249</v>
      </c>
      <c r="B259" s="58" t="s">
        <v>159</v>
      </c>
      <c r="C259" s="31">
        <v>3356.9</v>
      </c>
      <c r="D259" s="38">
        <v>3337.6333333333337</v>
      </c>
      <c r="E259" s="38">
        <v>3309.3166666666675</v>
      </c>
      <c r="F259" s="38">
        <v>3261.733333333334</v>
      </c>
      <c r="G259" s="38">
        <v>3233.4166666666679</v>
      </c>
      <c r="H259" s="38">
        <v>3385.2166666666672</v>
      </c>
      <c r="I259" s="38">
        <v>3413.5333333333338</v>
      </c>
      <c r="J259" s="38">
        <v>3461.1166666666668</v>
      </c>
      <c r="K259" s="31">
        <v>3365.95</v>
      </c>
      <c r="L259" s="31">
        <v>3290.05</v>
      </c>
      <c r="M259" s="31">
        <v>0.41822999999999999</v>
      </c>
      <c r="N259" s="1"/>
      <c r="O259" s="1"/>
    </row>
    <row r="260" spans="1:15" ht="12.75" customHeight="1">
      <c r="A260" s="33">
        <v>250</v>
      </c>
      <c r="B260" s="58" t="s">
        <v>431</v>
      </c>
      <c r="C260" s="31">
        <v>112</v>
      </c>
      <c r="D260" s="38">
        <v>112.58333333333333</v>
      </c>
      <c r="E260" s="38">
        <v>111.01666666666665</v>
      </c>
      <c r="F260" s="38">
        <v>110.03333333333332</v>
      </c>
      <c r="G260" s="38">
        <v>108.46666666666664</v>
      </c>
      <c r="H260" s="38">
        <v>113.56666666666666</v>
      </c>
      <c r="I260" s="38">
        <v>115.13333333333335</v>
      </c>
      <c r="J260" s="38">
        <v>116.11666666666667</v>
      </c>
      <c r="K260" s="31">
        <v>114.15</v>
      </c>
      <c r="L260" s="31">
        <v>111.6</v>
      </c>
      <c r="M260" s="31">
        <v>24.430820000000001</v>
      </c>
      <c r="N260" s="1"/>
      <c r="O260" s="1"/>
    </row>
    <row r="261" spans="1:15" ht="12.75" customHeight="1">
      <c r="A261" s="33">
        <v>251</v>
      </c>
      <c r="B261" s="58" t="s">
        <v>427</v>
      </c>
      <c r="C261" s="31">
        <v>1478.2</v>
      </c>
      <c r="D261" s="38">
        <v>1479.7666666666664</v>
      </c>
      <c r="E261" s="38">
        <v>1460.5333333333328</v>
      </c>
      <c r="F261" s="38">
        <v>1442.8666666666663</v>
      </c>
      <c r="G261" s="38">
        <v>1423.6333333333328</v>
      </c>
      <c r="H261" s="38">
        <v>1497.4333333333329</v>
      </c>
      <c r="I261" s="38">
        <v>1516.6666666666665</v>
      </c>
      <c r="J261" s="38">
        <v>1534.333333333333</v>
      </c>
      <c r="K261" s="31">
        <v>1499</v>
      </c>
      <c r="L261" s="31">
        <v>1462.1</v>
      </c>
      <c r="M261" s="31">
        <v>5.8469800000000003</v>
      </c>
      <c r="N261" s="1"/>
      <c r="O261" s="1"/>
    </row>
    <row r="262" spans="1:15" ht="12.75" customHeight="1">
      <c r="A262" s="33">
        <v>252</v>
      </c>
      <c r="B262" s="58" t="s">
        <v>432</v>
      </c>
      <c r="C262" s="31">
        <v>359.55</v>
      </c>
      <c r="D262" s="38">
        <v>360.51666666666665</v>
      </c>
      <c r="E262" s="38">
        <v>353.83333333333331</v>
      </c>
      <c r="F262" s="38">
        <v>348.11666666666667</v>
      </c>
      <c r="G262" s="38">
        <v>341.43333333333334</v>
      </c>
      <c r="H262" s="38">
        <v>366.23333333333329</v>
      </c>
      <c r="I262" s="38">
        <v>372.91666666666669</v>
      </c>
      <c r="J262" s="38">
        <v>378.63333333333327</v>
      </c>
      <c r="K262" s="31">
        <v>367.2</v>
      </c>
      <c r="L262" s="31">
        <v>354.8</v>
      </c>
      <c r="M262" s="31">
        <v>7.0732699999999999</v>
      </c>
      <c r="N262" s="1"/>
      <c r="O262" s="1"/>
    </row>
    <row r="263" spans="1:15" ht="12.75" customHeight="1">
      <c r="A263" s="33">
        <v>253</v>
      </c>
      <c r="B263" s="58" t="s">
        <v>158</v>
      </c>
      <c r="C263" s="31">
        <v>637.9</v>
      </c>
      <c r="D263" s="38">
        <v>641</v>
      </c>
      <c r="E263" s="38">
        <v>631.5</v>
      </c>
      <c r="F263" s="38">
        <v>625.1</v>
      </c>
      <c r="G263" s="38">
        <v>615.6</v>
      </c>
      <c r="H263" s="38">
        <v>647.4</v>
      </c>
      <c r="I263" s="38">
        <v>656.9</v>
      </c>
      <c r="J263" s="38">
        <v>663.3</v>
      </c>
      <c r="K263" s="31">
        <v>650.5</v>
      </c>
      <c r="L263" s="31">
        <v>634.6</v>
      </c>
      <c r="M263" s="31">
        <v>23.6084</v>
      </c>
      <c r="N263" s="1"/>
      <c r="O263" s="1"/>
    </row>
    <row r="264" spans="1:15" ht="12.75" customHeight="1">
      <c r="A264" s="33">
        <v>254</v>
      </c>
      <c r="B264" s="58" t="s">
        <v>884</v>
      </c>
      <c r="C264" s="31">
        <v>323.14999999999998</v>
      </c>
      <c r="D264" s="38">
        <v>321.7833333333333</v>
      </c>
      <c r="E264" s="38">
        <v>316.36666666666662</v>
      </c>
      <c r="F264" s="38">
        <v>309.58333333333331</v>
      </c>
      <c r="G264" s="38">
        <v>304.16666666666663</v>
      </c>
      <c r="H264" s="38">
        <v>328.56666666666661</v>
      </c>
      <c r="I264" s="38">
        <v>333.98333333333335</v>
      </c>
      <c r="J264" s="38">
        <v>340.76666666666659</v>
      </c>
      <c r="K264" s="31">
        <v>327.2</v>
      </c>
      <c r="L264" s="31">
        <v>315</v>
      </c>
      <c r="M264" s="31">
        <v>0.70899000000000001</v>
      </c>
      <c r="N264" s="1"/>
      <c r="O264" s="1"/>
    </row>
    <row r="265" spans="1:15" ht="12.75" customHeight="1">
      <c r="A265" s="33">
        <v>255</v>
      </c>
      <c r="B265" s="58" t="s">
        <v>428</v>
      </c>
      <c r="C265" s="31">
        <v>683.45</v>
      </c>
      <c r="D265" s="38">
        <v>686.16666666666663</v>
      </c>
      <c r="E265" s="38">
        <v>678.33333333333326</v>
      </c>
      <c r="F265" s="38">
        <v>673.21666666666658</v>
      </c>
      <c r="G265" s="38">
        <v>665.38333333333321</v>
      </c>
      <c r="H265" s="38">
        <v>691.2833333333333</v>
      </c>
      <c r="I265" s="38">
        <v>699.11666666666656</v>
      </c>
      <c r="J265" s="38">
        <v>704.23333333333335</v>
      </c>
      <c r="K265" s="31">
        <v>694</v>
      </c>
      <c r="L265" s="31">
        <v>681.05</v>
      </c>
      <c r="M265" s="31">
        <v>2.6927699999999999</v>
      </c>
      <c r="N265" s="1"/>
      <c r="O265" s="1"/>
    </row>
    <row r="266" spans="1:15" ht="12.75" customHeight="1">
      <c r="A266" s="33">
        <v>256</v>
      </c>
      <c r="B266" s="58" t="s">
        <v>429</v>
      </c>
      <c r="C266" s="31">
        <v>320.7</v>
      </c>
      <c r="D266" s="38">
        <v>317.86666666666662</v>
      </c>
      <c r="E266" s="38">
        <v>313.83333333333326</v>
      </c>
      <c r="F266" s="38">
        <v>306.96666666666664</v>
      </c>
      <c r="G266" s="38">
        <v>302.93333333333328</v>
      </c>
      <c r="H266" s="38">
        <v>324.73333333333323</v>
      </c>
      <c r="I266" s="38">
        <v>328.76666666666665</v>
      </c>
      <c r="J266" s="38">
        <v>335.63333333333321</v>
      </c>
      <c r="K266" s="31">
        <v>321.89999999999998</v>
      </c>
      <c r="L266" s="31">
        <v>311</v>
      </c>
      <c r="M266" s="31">
        <v>13.45941</v>
      </c>
      <c r="N266" s="1"/>
      <c r="O266" s="1"/>
    </row>
    <row r="267" spans="1:15" ht="12.75" customHeight="1">
      <c r="A267" s="33">
        <v>257</v>
      </c>
      <c r="B267" s="58" t="s">
        <v>430</v>
      </c>
      <c r="C267" s="31">
        <v>74.900000000000006</v>
      </c>
      <c r="D267" s="38">
        <v>75.116666666666674</v>
      </c>
      <c r="E267" s="38">
        <v>73.983333333333348</v>
      </c>
      <c r="F267" s="38">
        <v>73.066666666666677</v>
      </c>
      <c r="G267" s="38">
        <v>71.933333333333351</v>
      </c>
      <c r="H267" s="38">
        <v>76.033333333333346</v>
      </c>
      <c r="I267" s="38">
        <v>77.166666666666671</v>
      </c>
      <c r="J267" s="38">
        <v>78.083333333333343</v>
      </c>
      <c r="K267" s="31">
        <v>76.25</v>
      </c>
      <c r="L267" s="31">
        <v>74.2</v>
      </c>
      <c r="M267" s="31">
        <v>18.559149999999999</v>
      </c>
      <c r="N267" s="1"/>
      <c r="O267" s="1"/>
    </row>
    <row r="268" spans="1:15" ht="12.75" customHeight="1">
      <c r="A268" s="33">
        <v>258</v>
      </c>
      <c r="B268" s="58" t="s">
        <v>284</v>
      </c>
      <c r="C268" s="31">
        <v>293.3</v>
      </c>
      <c r="D268" s="38">
        <v>294.55</v>
      </c>
      <c r="E268" s="38">
        <v>290.25</v>
      </c>
      <c r="F268" s="38">
        <v>287.2</v>
      </c>
      <c r="G268" s="38">
        <v>282.89999999999998</v>
      </c>
      <c r="H268" s="38">
        <v>297.60000000000002</v>
      </c>
      <c r="I268" s="38">
        <v>301.90000000000009</v>
      </c>
      <c r="J268" s="38">
        <v>304.95000000000005</v>
      </c>
      <c r="K268" s="31">
        <v>298.85000000000002</v>
      </c>
      <c r="L268" s="31">
        <v>291.5</v>
      </c>
      <c r="M268" s="31">
        <v>53.266800000000003</v>
      </c>
      <c r="N268" s="1"/>
      <c r="O268" s="1"/>
    </row>
    <row r="269" spans="1:15" ht="12.75" customHeight="1">
      <c r="A269" s="33">
        <v>259</v>
      </c>
      <c r="B269" s="58" t="s">
        <v>160</v>
      </c>
      <c r="C269" s="31">
        <v>798.15</v>
      </c>
      <c r="D269" s="38">
        <v>802.38333333333333</v>
      </c>
      <c r="E269" s="38">
        <v>792.76666666666665</v>
      </c>
      <c r="F269" s="38">
        <v>787.38333333333333</v>
      </c>
      <c r="G269" s="38">
        <v>777.76666666666665</v>
      </c>
      <c r="H269" s="38">
        <v>807.76666666666665</v>
      </c>
      <c r="I269" s="38">
        <v>817.38333333333321</v>
      </c>
      <c r="J269" s="38">
        <v>822.76666666666665</v>
      </c>
      <c r="K269" s="31">
        <v>812</v>
      </c>
      <c r="L269" s="31">
        <v>797</v>
      </c>
      <c r="M269" s="31">
        <v>17.695930000000001</v>
      </c>
      <c r="N269" s="1"/>
      <c r="O269" s="1"/>
    </row>
    <row r="270" spans="1:15" ht="12.75" customHeight="1">
      <c r="A270" s="33">
        <v>260</v>
      </c>
      <c r="B270" s="58" t="s">
        <v>161</v>
      </c>
      <c r="C270" s="31">
        <v>474.85</v>
      </c>
      <c r="D270" s="38">
        <v>473.8</v>
      </c>
      <c r="E270" s="38">
        <v>471.8</v>
      </c>
      <c r="F270" s="38">
        <v>468.75</v>
      </c>
      <c r="G270" s="38">
        <v>466.75</v>
      </c>
      <c r="H270" s="38">
        <v>476.85</v>
      </c>
      <c r="I270" s="38">
        <v>478.85</v>
      </c>
      <c r="J270" s="38">
        <v>481.90000000000003</v>
      </c>
      <c r="K270" s="31">
        <v>475.8</v>
      </c>
      <c r="L270" s="31">
        <v>470.75</v>
      </c>
      <c r="M270" s="31">
        <v>13.59337</v>
      </c>
      <c r="N270" s="1"/>
      <c r="O270" s="1"/>
    </row>
    <row r="271" spans="1:15" ht="12.75" customHeight="1">
      <c r="A271" s="33">
        <v>261</v>
      </c>
      <c r="B271" s="58" t="s">
        <v>433</v>
      </c>
      <c r="C271" s="31">
        <v>408.8</v>
      </c>
      <c r="D271" s="38">
        <v>411.2833333333333</v>
      </c>
      <c r="E271" s="38">
        <v>405.66666666666663</v>
      </c>
      <c r="F271" s="38">
        <v>402.5333333333333</v>
      </c>
      <c r="G271" s="38">
        <v>396.91666666666663</v>
      </c>
      <c r="H271" s="38">
        <v>414.41666666666663</v>
      </c>
      <c r="I271" s="38">
        <v>420.0333333333333</v>
      </c>
      <c r="J271" s="38">
        <v>423.16666666666663</v>
      </c>
      <c r="K271" s="31">
        <v>416.9</v>
      </c>
      <c r="L271" s="31">
        <v>408.15</v>
      </c>
      <c r="M271" s="31">
        <v>2.7691300000000001</v>
      </c>
      <c r="N271" s="1"/>
      <c r="O271" s="1"/>
    </row>
    <row r="272" spans="1:15" ht="12.75" customHeight="1">
      <c r="A272" s="33">
        <v>262</v>
      </c>
      <c r="B272" s="58" t="s">
        <v>434</v>
      </c>
      <c r="C272" s="31">
        <v>388</v>
      </c>
      <c r="D272" s="38">
        <v>392.35000000000008</v>
      </c>
      <c r="E272" s="38">
        <v>382.75000000000017</v>
      </c>
      <c r="F272" s="38">
        <v>377.50000000000011</v>
      </c>
      <c r="G272" s="38">
        <v>367.9000000000002</v>
      </c>
      <c r="H272" s="38">
        <v>397.60000000000014</v>
      </c>
      <c r="I272" s="38">
        <v>407.20000000000005</v>
      </c>
      <c r="J272" s="38">
        <v>412.4500000000001</v>
      </c>
      <c r="K272" s="31">
        <v>401.95</v>
      </c>
      <c r="L272" s="31">
        <v>387.1</v>
      </c>
      <c r="M272" s="31">
        <v>2.3039700000000001</v>
      </c>
      <c r="N272" s="1"/>
      <c r="O272" s="1"/>
    </row>
    <row r="273" spans="1:15" ht="12.75" customHeight="1">
      <c r="A273" s="33">
        <v>263</v>
      </c>
      <c r="B273" s="58" t="s">
        <v>435</v>
      </c>
      <c r="C273" s="31">
        <v>798.15</v>
      </c>
      <c r="D273" s="38">
        <v>822.2166666666667</v>
      </c>
      <c r="E273" s="38">
        <v>765.43333333333339</v>
      </c>
      <c r="F273" s="38">
        <v>732.7166666666667</v>
      </c>
      <c r="G273" s="38">
        <v>675.93333333333339</v>
      </c>
      <c r="H273" s="38">
        <v>854.93333333333339</v>
      </c>
      <c r="I273" s="38">
        <v>911.7166666666667</v>
      </c>
      <c r="J273" s="38">
        <v>944.43333333333339</v>
      </c>
      <c r="K273" s="31">
        <v>879</v>
      </c>
      <c r="L273" s="31">
        <v>789.5</v>
      </c>
      <c r="M273" s="31">
        <v>24.717669999999998</v>
      </c>
      <c r="N273" s="1"/>
      <c r="O273" s="1"/>
    </row>
    <row r="274" spans="1:15" ht="12.75" customHeight="1">
      <c r="A274" s="33">
        <v>264</v>
      </c>
      <c r="B274" s="58" t="s">
        <v>436</v>
      </c>
      <c r="C274" s="31">
        <v>235.85</v>
      </c>
      <c r="D274" s="38">
        <v>239.11666666666665</v>
      </c>
      <c r="E274" s="38">
        <v>230.2833333333333</v>
      </c>
      <c r="F274" s="38">
        <v>224.71666666666667</v>
      </c>
      <c r="G274" s="38">
        <v>215.88333333333333</v>
      </c>
      <c r="H274" s="38">
        <v>244.68333333333328</v>
      </c>
      <c r="I274" s="38">
        <v>253.51666666666659</v>
      </c>
      <c r="J274" s="38">
        <v>259.08333333333326</v>
      </c>
      <c r="K274" s="31">
        <v>247.95</v>
      </c>
      <c r="L274" s="31">
        <v>233.55</v>
      </c>
      <c r="M274" s="31">
        <v>10.91999</v>
      </c>
      <c r="N274" s="1"/>
      <c r="O274" s="1"/>
    </row>
    <row r="275" spans="1:15" ht="12.75" customHeight="1">
      <c r="A275" s="33">
        <v>265</v>
      </c>
      <c r="B275" s="58" t="s">
        <v>437</v>
      </c>
      <c r="C275" s="31">
        <v>660.5</v>
      </c>
      <c r="D275" s="38">
        <v>656.63333333333333</v>
      </c>
      <c r="E275" s="38">
        <v>650.26666666666665</v>
      </c>
      <c r="F275" s="38">
        <v>640.0333333333333</v>
      </c>
      <c r="G275" s="38">
        <v>633.66666666666663</v>
      </c>
      <c r="H275" s="38">
        <v>666.86666666666667</v>
      </c>
      <c r="I275" s="38">
        <v>673.23333333333323</v>
      </c>
      <c r="J275" s="38">
        <v>683.4666666666667</v>
      </c>
      <c r="K275" s="31">
        <v>663</v>
      </c>
      <c r="L275" s="31">
        <v>646.4</v>
      </c>
      <c r="M275" s="31">
        <v>2.1767599999999998</v>
      </c>
      <c r="N275" s="1"/>
      <c r="O275" s="1"/>
    </row>
    <row r="276" spans="1:15" ht="12.75" customHeight="1">
      <c r="A276" s="33">
        <v>266</v>
      </c>
      <c r="B276" s="58" t="s">
        <v>442</v>
      </c>
      <c r="C276" s="31">
        <v>1332.7</v>
      </c>
      <c r="D276" s="38">
        <v>1334.2666666666667</v>
      </c>
      <c r="E276" s="38">
        <v>1323.5333333333333</v>
      </c>
      <c r="F276" s="38">
        <v>1314.3666666666666</v>
      </c>
      <c r="G276" s="38">
        <v>1303.6333333333332</v>
      </c>
      <c r="H276" s="38">
        <v>1343.4333333333334</v>
      </c>
      <c r="I276" s="38">
        <v>1354.1666666666665</v>
      </c>
      <c r="J276" s="38">
        <v>1363.3333333333335</v>
      </c>
      <c r="K276" s="31">
        <v>1345</v>
      </c>
      <c r="L276" s="31">
        <v>1325.1</v>
      </c>
      <c r="M276" s="31">
        <v>1.35761</v>
      </c>
      <c r="N276" s="1"/>
      <c r="O276" s="1"/>
    </row>
    <row r="277" spans="1:15" ht="12.75" customHeight="1">
      <c r="A277" s="33">
        <v>267</v>
      </c>
      <c r="B277" s="58" t="s">
        <v>871</v>
      </c>
      <c r="C277" s="31">
        <v>562.6</v>
      </c>
      <c r="D277" s="38">
        <v>563.18333333333339</v>
      </c>
      <c r="E277" s="38">
        <v>557.41666666666674</v>
      </c>
      <c r="F277" s="38">
        <v>552.23333333333335</v>
      </c>
      <c r="G277" s="38">
        <v>546.4666666666667</v>
      </c>
      <c r="H277" s="38">
        <v>568.36666666666679</v>
      </c>
      <c r="I277" s="38">
        <v>574.13333333333344</v>
      </c>
      <c r="J277" s="38">
        <v>579.31666666666683</v>
      </c>
      <c r="K277" s="31">
        <v>568.95000000000005</v>
      </c>
      <c r="L277" s="31">
        <v>558</v>
      </c>
      <c r="M277" s="31">
        <v>1.65507</v>
      </c>
      <c r="N277" s="1"/>
      <c r="O277" s="1"/>
    </row>
    <row r="278" spans="1:15" ht="12.75" customHeight="1">
      <c r="A278" s="33">
        <v>268</v>
      </c>
      <c r="B278" s="58" t="s">
        <v>443</v>
      </c>
      <c r="C278" s="31">
        <v>181</v>
      </c>
      <c r="D278" s="38">
        <v>182.53333333333333</v>
      </c>
      <c r="E278" s="38">
        <v>177.56666666666666</v>
      </c>
      <c r="F278" s="38">
        <v>174.13333333333333</v>
      </c>
      <c r="G278" s="38">
        <v>169.16666666666666</v>
      </c>
      <c r="H278" s="38">
        <v>185.96666666666667</v>
      </c>
      <c r="I278" s="38">
        <v>190.93333333333331</v>
      </c>
      <c r="J278" s="38">
        <v>194.36666666666667</v>
      </c>
      <c r="K278" s="31">
        <v>187.5</v>
      </c>
      <c r="L278" s="31">
        <v>179.1</v>
      </c>
      <c r="M278" s="31">
        <v>130.01344</v>
      </c>
      <c r="N278" s="1"/>
      <c r="O278" s="1"/>
    </row>
    <row r="279" spans="1:15" ht="12.75" customHeight="1">
      <c r="A279" s="33">
        <v>269</v>
      </c>
      <c r="B279" s="58" t="s">
        <v>444</v>
      </c>
      <c r="C279" s="31">
        <v>311.89999999999998</v>
      </c>
      <c r="D279" s="38">
        <v>310.48333333333329</v>
      </c>
      <c r="E279" s="38">
        <v>308.06666666666661</v>
      </c>
      <c r="F279" s="38">
        <v>304.23333333333329</v>
      </c>
      <c r="G279" s="38">
        <v>301.81666666666661</v>
      </c>
      <c r="H279" s="38">
        <v>314.31666666666661</v>
      </c>
      <c r="I279" s="38">
        <v>316.73333333333323</v>
      </c>
      <c r="J279" s="38">
        <v>320.56666666666661</v>
      </c>
      <c r="K279" s="31">
        <v>312.89999999999998</v>
      </c>
      <c r="L279" s="31">
        <v>306.64999999999998</v>
      </c>
      <c r="M279" s="31">
        <v>2.4158599999999999</v>
      </c>
      <c r="N279" s="1"/>
      <c r="O279" s="1"/>
    </row>
    <row r="280" spans="1:15" ht="12.75" customHeight="1">
      <c r="A280" s="33">
        <v>270</v>
      </c>
      <c r="B280" s="58" t="s">
        <v>445</v>
      </c>
      <c r="C280" s="31">
        <v>126.5</v>
      </c>
      <c r="D280" s="38">
        <v>127.03333333333335</v>
      </c>
      <c r="E280" s="38">
        <v>122.9666666666667</v>
      </c>
      <c r="F280" s="38">
        <v>119.43333333333335</v>
      </c>
      <c r="G280" s="38">
        <v>115.3666666666667</v>
      </c>
      <c r="H280" s="38">
        <v>130.56666666666669</v>
      </c>
      <c r="I280" s="38">
        <v>134.63333333333333</v>
      </c>
      <c r="J280" s="38">
        <v>138.16666666666669</v>
      </c>
      <c r="K280" s="31">
        <v>131.1</v>
      </c>
      <c r="L280" s="31">
        <v>123.5</v>
      </c>
      <c r="M280" s="31">
        <v>49.149920000000002</v>
      </c>
      <c r="N280" s="1"/>
      <c r="O280" s="1"/>
    </row>
    <row r="281" spans="1:15" ht="12.75" customHeight="1">
      <c r="A281" s="33">
        <v>271</v>
      </c>
      <c r="B281" s="58" t="s">
        <v>446</v>
      </c>
      <c r="C281" s="31">
        <v>600.35</v>
      </c>
      <c r="D281" s="38">
        <v>602.31666666666661</v>
      </c>
      <c r="E281" s="38">
        <v>596.88333333333321</v>
      </c>
      <c r="F281" s="38">
        <v>593.41666666666663</v>
      </c>
      <c r="G281" s="38">
        <v>587.98333333333323</v>
      </c>
      <c r="H281" s="38">
        <v>605.78333333333319</v>
      </c>
      <c r="I281" s="38">
        <v>611.21666666666658</v>
      </c>
      <c r="J281" s="38">
        <v>614.68333333333317</v>
      </c>
      <c r="K281" s="31">
        <v>607.75</v>
      </c>
      <c r="L281" s="31">
        <v>598.85</v>
      </c>
      <c r="M281" s="31">
        <v>2.9163999999999999</v>
      </c>
      <c r="N281" s="1"/>
      <c r="O281" s="1"/>
    </row>
    <row r="282" spans="1:15" ht="12.75" customHeight="1">
      <c r="A282" s="33">
        <v>272</v>
      </c>
      <c r="B282" s="58" t="s">
        <v>438</v>
      </c>
      <c r="C282" s="31">
        <v>2422.0500000000002</v>
      </c>
      <c r="D282" s="38">
        <v>2430.5</v>
      </c>
      <c r="E282" s="38">
        <v>2402</v>
      </c>
      <c r="F282" s="38">
        <v>2381.9499999999998</v>
      </c>
      <c r="G282" s="38">
        <v>2353.4499999999998</v>
      </c>
      <c r="H282" s="38">
        <v>2450.5500000000002</v>
      </c>
      <c r="I282" s="38">
        <v>2479.0500000000002</v>
      </c>
      <c r="J282" s="38">
        <v>2499.1000000000004</v>
      </c>
      <c r="K282" s="31">
        <v>2459</v>
      </c>
      <c r="L282" s="31">
        <v>2410.4499999999998</v>
      </c>
      <c r="M282" s="31">
        <v>0.77156000000000002</v>
      </c>
      <c r="N282" s="1"/>
      <c r="O282" s="1"/>
    </row>
    <row r="283" spans="1:15" ht="12.75" customHeight="1">
      <c r="A283" s="33">
        <v>273</v>
      </c>
      <c r="B283" s="58" t="s">
        <v>885</v>
      </c>
      <c r="C283" s="31">
        <v>2652</v>
      </c>
      <c r="D283" s="38">
        <v>2649.0499999999997</v>
      </c>
      <c r="E283" s="38">
        <v>2613.9499999999994</v>
      </c>
      <c r="F283" s="38">
        <v>2575.8999999999996</v>
      </c>
      <c r="G283" s="38">
        <v>2540.7999999999993</v>
      </c>
      <c r="H283" s="38">
        <v>2687.0999999999995</v>
      </c>
      <c r="I283" s="38">
        <v>2722.2</v>
      </c>
      <c r="J283" s="38">
        <v>2760.2499999999995</v>
      </c>
      <c r="K283" s="31">
        <v>2684.15</v>
      </c>
      <c r="L283" s="31">
        <v>2611</v>
      </c>
      <c r="M283" s="31">
        <v>7.306E-2</v>
      </c>
      <c r="N283" s="1"/>
      <c r="O283" s="1"/>
    </row>
    <row r="284" spans="1:15" ht="12.75" customHeight="1">
      <c r="A284" s="33">
        <v>274</v>
      </c>
      <c r="B284" s="58" t="s">
        <v>891</v>
      </c>
      <c r="C284" s="31">
        <v>619.35</v>
      </c>
      <c r="D284" s="38">
        <v>620.88333333333333</v>
      </c>
      <c r="E284" s="38">
        <v>606.76666666666665</v>
      </c>
      <c r="F284" s="38">
        <v>594.18333333333328</v>
      </c>
      <c r="G284" s="38">
        <v>580.06666666666661</v>
      </c>
      <c r="H284" s="38">
        <v>633.4666666666667</v>
      </c>
      <c r="I284" s="38">
        <v>647.58333333333326</v>
      </c>
      <c r="J284" s="38">
        <v>660.16666666666674</v>
      </c>
      <c r="K284" s="31">
        <v>635</v>
      </c>
      <c r="L284" s="31">
        <v>608.29999999999995</v>
      </c>
      <c r="M284" s="31">
        <v>0.82633999999999996</v>
      </c>
      <c r="N284" s="1"/>
      <c r="O284" s="1"/>
    </row>
    <row r="285" spans="1:15" ht="12.75" customHeight="1">
      <c r="A285" s="33">
        <v>275</v>
      </c>
      <c r="B285" s="58" t="s">
        <v>886</v>
      </c>
      <c r="C285" s="31">
        <v>375.6</v>
      </c>
      <c r="D285" s="38">
        <v>375.98333333333335</v>
      </c>
      <c r="E285" s="38">
        <v>370.9666666666667</v>
      </c>
      <c r="F285" s="38">
        <v>366.33333333333337</v>
      </c>
      <c r="G285" s="38">
        <v>361.31666666666672</v>
      </c>
      <c r="H285" s="38">
        <v>380.61666666666667</v>
      </c>
      <c r="I285" s="38">
        <v>385.63333333333333</v>
      </c>
      <c r="J285" s="38">
        <v>390.26666666666665</v>
      </c>
      <c r="K285" s="31">
        <v>381</v>
      </c>
      <c r="L285" s="31">
        <v>371.35</v>
      </c>
      <c r="M285" s="31">
        <v>3.1217600000000001</v>
      </c>
      <c r="N285" s="1"/>
      <c r="O285" s="1"/>
    </row>
    <row r="286" spans="1:15" ht="12.75" customHeight="1">
      <c r="A286" s="33">
        <v>276</v>
      </c>
      <c r="B286" s="58" t="s">
        <v>439</v>
      </c>
      <c r="C286" s="31">
        <v>247.05</v>
      </c>
      <c r="D286" s="38">
        <v>248.15</v>
      </c>
      <c r="E286" s="38">
        <v>243.55</v>
      </c>
      <c r="F286" s="38">
        <v>240.05</v>
      </c>
      <c r="G286" s="38">
        <v>235.45000000000002</v>
      </c>
      <c r="H286" s="38">
        <v>251.65</v>
      </c>
      <c r="I286" s="38">
        <v>256.25</v>
      </c>
      <c r="J286" s="38">
        <v>259.75</v>
      </c>
      <c r="K286" s="31">
        <v>252.75</v>
      </c>
      <c r="L286" s="31">
        <v>244.65</v>
      </c>
      <c r="M286" s="31">
        <v>3.7846000000000002</v>
      </c>
      <c r="N286" s="1"/>
      <c r="O286" s="1"/>
    </row>
    <row r="287" spans="1:15" ht="12.75" customHeight="1">
      <c r="A287" s="33">
        <v>277</v>
      </c>
      <c r="B287" s="58" t="s">
        <v>162</v>
      </c>
      <c r="C287" s="31">
        <v>1897.05</v>
      </c>
      <c r="D287" s="38">
        <v>1887.7166666666665</v>
      </c>
      <c r="E287" s="38">
        <v>1875.9833333333329</v>
      </c>
      <c r="F287" s="38">
        <v>1854.9166666666665</v>
      </c>
      <c r="G287" s="38">
        <v>1843.1833333333329</v>
      </c>
      <c r="H287" s="38">
        <v>1908.7833333333328</v>
      </c>
      <c r="I287" s="38">
        <v>1920.5166666666664</v>
      </c>
      <c r="J287" s="38">
        <v>1941.5833333333328</v>
      </c>
      <c r="K287" s="31">
        <v>1899.45</v>
      </c>
      <c r="L287" s="31">
        <v>1866.65</v>
      </c>
      <c r="M287" s="31">
        <v>33.298560000000002</v>
      </c>
      <c r="N287" s="1"/>
      <c r="O287" s="1"/>
    </row>
    <row r="288" spans="1:15" ht="12.75" customHeight="1">
      <c r="A288" s="33">
        <v>278</v>
      </c>
      <c r="B288" s="58" t="s">
        <v>440</v>
      </c>
      <c r="C288" s="31">
        <v>1090.6500000000001</v>
      </c>
      <c r="D288" s="38">
        <v>1085.1666666666667</v>
      </c>
      <c r="E288" s="38">
        <v>1070.4833333333336</v>
      </c>
      <c r="F288" s="38">
        <v>1050.3166666666668</v>
      </c>
      <c r="G288" s="38">
        <v>1035.6333333333337</v>
      </c>
      <c r="H288" s="38">
        <v>1105.3333333333335</v>
      </c>
      <c r="I288" s="38">
        <v>1120.0166666666664</v>
      </c>
      <c r="J288" s="38">
        <v>1140.1833333333334</v>
      </c>
      <c r="K288" s="31">
        <v>1099.8499999999999</v>
      </c>
      <c r="L288" s="31">
        <v>1065</v>
      </c>
      <c r="M288" s="31">
        <v>19.04514</v>
      </c>
      <c r="N288" s="1"/>
      <c r="O288" s="1"/>
    </row>
    <row r="289" spans="1:15" ht="12.75" customHeight="1">
      <c r="A289" s="33">
        <v>279</v>
      </c>
      <c r="B289" s="58" t="s">
        <v>441</v>
      </c>
      <c r="C289" s="31">
        <v>353.15</v>
      </c>
      <c r="D289" s="38">
        <v>353.9666666666667</v>
      </c>
      <c r="E289" s="38">
        <v>351.28333333333342</v>
      </c>
      <c r="F289" s="38">
        <v>349.41666666666674</v>
      </c>
      <c r="G289" s="38">
        <v>346.73333333333346</v>
      </c>
      <c r="H289" s="38">
        <v>355.83333333333337</v>
      </c>
      <c r="I289" s="38">
        <v>358.51666666666665</v>
      </c>
      <c r="J289" s="38">
        <v>360.38333333333333</v>
      </c>
      <c r="K289" s="31">
        <v>356.65</v>
      </c>
      <c r="L289" s="31">
        <v>352.1</v>
      </c>
      <c r="M289" s="31">
        <v>5.5546699999999998</v>
      </c>
      <c r="N289" s="1"/>
      <c r="O289" s="1"/>
    </row>
    <row r="290" spans="1:15" ht="12.75" customHeight="1">
      <c r="A290" s="33">
        <v>280</v>
      </c>
      <c r="B290" s="58" t="s">
        <v>447</v>
      </c>
      <c r="C290" s="31">
        <v>1930.05</v>
      </c>
      <c r="D290" s="38">
        <v>1917</v>
      </c>
      <c r="E290" s="38">
        <v>1894</v>
      </c>
      <c r="F290" s="38">
        <v>1857.95</v>
      </c>
      <c r="G290" s="38">
        <v>1834.95</v>
      </c>
      <c r="H290" s="38">
        <v>1953.05</v>
      </c>
      <c r="I290" s="38">
        <v>1976.05</v>
      </c>
      <c r="J290" s="38">
        <v>2012.1</v>
      </c>
      <c r="K290" s="31">
        <v>1940</v>
      </c>
      <c r="L290" s="31">
        <v>1880.95</v>
      </c>
      <c r="M290" s="31">
        <v>1.2211399999999999</v>
      </c>
      <c r="N290" s="1"/>
      <c r="O290" s="1"/>
    </row>
    <row r="291" spans="1:15" ht="12.75" customHeight="1">
      <c r="A291" s="33">
        <v>281</v>
      </c>
      <c r="B291" s="58" t="s">
        <v>887</v>
      </c>
      <c r="C291" s="31">
        <v>2098.4</v>
      </c>
      <c r="D291" s="38">
        <v>2098.7666666666664</v>
      </c>
      <c r="E291" s="38">
        <v>2059.5333333333328</v>
      </c>
      <c r="F291" s="38">
        <v>2020.6666666666665</v>
      </c>
      <c r="G291" s="38">
        <v>1981.4333333333329</v>
      </c>
      <c r="H291" s="38">
        <v>2137.6333333333328</v>
      </c>
      <c r="I291" s="38">
        <v>2176.8666666666663</v>
      </c>
      <c r="J291" s="38">
        <v>2215.7333333333327</v>
      </c>
      <c r="K291" s="31">
        <v>2138</v>
      </c>
      <c r="L291" s="31">
        <v>2059.9</v>
      </c>
      <c r="M291" s="31">
        <v>0.27243000000000001</v>
      </c>
      <c r="N291" s="1"/>
      <c r="O291" s="1"/>
    </row>
    <row r="292" spans="1:15" ht="12.75" customHeight="1">
      <c r="A292" s="33">
        <v>282</v>
      </c>
      <c r="B292" s="58" t="s">
        <v>163</v>
      </c>
      <c r="C292" s="31">
        <v>132.19999999999999</v>
      </c>
      <c r="D292" s="38">
        <v>132.48333333333335</v>
      </c>
      <c r="E292" s="38">
        <v>130.56666666666669</v>
      </c>
      <c r="F292" s="38">
        <v>128.93333333333334</v>
      </c>
      <c r="G292" s="38">
        <v>127.01666666666668</v>
      </c>
      <c r="H292" s="38">
        <v>134.1166666666667</v>
      </c>
      <c r="I292" s="38">
        <v>136.03333333333333</v>
      </c>
      <c r="J292" s="38">
        <v>137.66666666666671</v>
      </c>
      <c r="K292" s="31">
        <v>134.4</v>
      </c>
      <c r="L292" s="31">
        <v>130.85</v>
      </c>
      <c r="M292" s="31">
        <v>55.73798</v>
      </c>
      <c r="N292" s="1"/>
      <c r="O292" s="1"/>
    </row>
    <row r="293" spans="1:15" ht="12.75" customHeight="1">
      <c r="A293" s="33">
        <v>283</v>
      </c>
      <c r="B293" s="58" t="s">
        <v>169</v>
      </c>
      <c r="C293" s="31">
        <v>4097.3</v>
      </c>
      <c r="D293" s="38">
        <v>4110.1833333333334</v>
      </c>
      <c r="E293" s="38">
        <v>4053.666666666667</v>
      </c>
      <c r="F293" s="38">
        <v>4010.0333333333338</v>
      </c>
      <c r="G293" s="38">
        <v>3953.5166666666673</v>
      </c>
      <c r="H293" s="38">
        <v>4153.8166666666666</v>
      </c>
      <c r="I293" s="38">
        <v>4210.333333333333</v>
      </c>
      <c r="J293" s="38">
        <v>4253.9666666666662</v>
      </c>
      <c r="K293" s="31">
        <v>4166.7</v>
      </c>
      <c r="L293" s="31">
        <v>4066.55</v>
      </c>
      <c r="M293" s="31">
        <v>5.4839799999999999</v>
      </c>
      <c r="N293" s="1"/>
      <c r="O293" s="1"/>
    </row>
    <row r="294" spans="1:15" ht="12.75" customHeight="1">
      <c r="A294" s="33">
        <v>284</v>
      </c>
      <c r="B294" s="58" t="s">
        <v>448</v>
      </c>
      <c r="C294" s="31">
        <v>14333.95</v>
      </c>
      <c r="D294" s="38">
        <v>14173.416666666666</v>
      </c>
      <c r="E294" s="38">
        <v>13917.883333333331</v>
      </c>
      <c r="F294" s="38">
        <v>13501.816666666666</v>
      </c>
      <c r="G294" s="38">
        <v>13246.283333333331</v>
      </c>
      <c r="H294" s="38">
        <v>14589.483333333332</v>
      </c>
      <c r="I294" s="38">
        <v>14845.016666666668</v>
      </c>
      <c r="J294" s="38">
        <v>15261.083333333332</v>
      </c>
      <c r="K294" s="31">
        <v>14428.95</v>
      </c>
      <c r="L294" s="31">
        <v>13757.35</v>
      </c>
      <c r="M294" s="31">
        <v>0.13020000000000001</v>
      </c>
      <c r="N294" s="1"/>
      <c r="O294" s="1"/>
    </row>
    <row r="295" spans="1:15" ht="12.75" customHeight="1">
      <c r="A295" s="33">
        <v>285</v>
      </c>
      <c r="B295" s="58" t="s">
        <v>167</v>
      </c>
      <c r="C295" s="31">
        <v>2468.8000000000002</v>
      </c>
      <c r="D295" s="38">
        <v>2475.9333333333334</v>
      </c>
      <c r="E295" s="38">
        <v>2457.8666666666668</v>
      </c>
      <c r="F295" s="38">
        <v>2446.9333333333334</v>
      </c>
      <c r="G295" s="38">
        <v>2428.8666666666668</v>
      </c>
      <c r="H295" s="38">
        <v>2486.8666666666668</v>
      </c>
      <c r="I295" s="38">
        <v>2504.9333333333334</v>
      </c>
      <c r="J295" s="38">
        <v>2515.8666666666668</v>
      </c>
      <c r="K295" s="31">
        <v>2494</v>
      </c>
      <c r="L295" s="31">
        <v>2465</v>
      </c>
      <c r="M295" s="31">
        <v>8.7869700000000002</v>
      </c>
      <c r="N295" s="1"/>
      <c r="O295" s="1"/>
    </row>
    <row r="296" spans="1:15" ht="12.75" customHeight="1">
      <c r="A296" s="33">
        <v>286</v>
      </c>
      <c r="B296" s="58" t="s">
        <v>449</v>
      </c>
      <c r="C296" s="31">
        <v>390.4</v>
      </c>
      <c r="D296" s="38">
        <v>388.5</v>
      </c>
      <c r="E296" s="38">
        <v>375.1</v>
      </c>
      <c r="F296" s="38">
        <v>359.8</v>
      </c>
      <c r="G296" s="38">
        <v>346.40000000000003</v>
      </c>
      <c r="H296" s="38">
        <v>403.8</v>
      </c>
      <c r="I296" s="38">
        <v>417.2</v>
      </c>
      <c r="J296" s="38">
        <v>432.5</v>
      </c>
      <c r="K296" s="31">
        <v>401.9</v>
      </c>
      <c r="L296" s="31">
        <v>373.2</v>
      </c>
      <c r="M296" s="31">
        <v>51.971139999999998</v>
      </c>
      <c r="N296" s="1"/>
      <c r="O296" s="1"/>
    </row>
    <row r="297" spans="1:15" ht="12.75" customHeight="1">
      <c r="A297" s="33">
        <v>287</v>
      </c>
      <c r="B297" s="58" t="s">
        <v>165</v>
      </c>
      <c r="C297" s="31">
        <v>351.35</v>
      </c>
      <c r="D297" s="38">
        <v>353.58333333333331</v>
      </c>
      <c r="E297" s="38">
        <v>348.26666666666665</v>
      </c>
      <c r="F297" s="38">
        <v>345.18333333333334</v>
      </c>
      <c r="G297" s="38">
        <v>339.86666666666667</v>
      </c>
      <c r="H297" s="38">
        <v>356.66666666666663</v>
      </c>
      <c r="I297" s="38">
        <v>361.98333333333335</v>
      </c>
      <c r="J297" s="38">
        <v>365.06666666666661</v>
      </c>
      <c r="K297" s="31">
        <v>358.9</v>
      </c>
      <c r="L297" s="31">
        <v>350.5</v>
      </c>
      <c r="M297" s="31">
        <v>14.087149999999999</v>
      </c>
      <c r="N297" s="1"/>
      <c r="O297" s="1"/>
    </row>
    <row r="298" spans="1:15" ht="12.75" customHeight="1">
      <c r="A298" s="33">
        <v>288</v>
      </c>
      <c r="B298" s="58" t="s">
        <v>450</v>
      </c>
      <c r="C298" s="31">
        <v>253.75</v>
      </c>
      <c r="D298" s="38">
        <v>253.66666666666666</v>
      </c>
      <c r="E298" s="38">
        <v>251.63333333333333</v>
      </c>
      <c r="F298" s="38">
        <v>249.51666666666668</v>
      </c>
      <c r="G298" s="38">
        <v>247.48333333333335</v>
      </c>
      <c r="H298" s="38">
        <v>255.7833333333333</v>
      </c>
      <c r="I298" s="38">
        <v>257.81666666666666</v>
      </c>
      <c r="J298" s="38">
        <v>259.93333333333328</v>
      </c>
      <c r="K298" s="31">
        <v>255.7</v>
      </c>
      <c r="L298" s="31">
        <v>251.55</v>
      </c>
      <c r="M298" s="31">
        <v>6.4680299999999997</v>
      </c>
      <c r="N298" s="1"/>
      <c r="O298" s="1"/>
    </row>
    <row r="299" spans="1:15" ht="12.75" customHeight="1">
      <c r="A299" s="33">
        <v>289</v>
      </c>
      <c r="B299" s="58" t="s">
        <v>451</v>
      </c>
      <c r="C299" s="31">
        <v>92.7</v>
      </c>
      <c r="D299" s="38">
        <v>92.65000000000002</v>
      </c>
      <c r="E299" s="38">
        <v>91.950000000000045</v>
      </c>
      <c r="F299" s="38">
        <v>91.200000000000031</v>
      </c>
      <c r="G299" s="38">
        <v>90.500000000000057</v>
      </c>
      <c r="H299" s="38">
        <v>93.400000000000034</v>
      </c>
      <c r="I299" s="38">
        <v>94.1</v>
      </c>
      <c r="J299" s="38">
        <v>94.850000000000023</v>
      </c>
      <c r="K299" s="31">
        <v>93.35</v>
      </c>
      <c r="L299" s="31">
        <v>91.9</v>
      </c>
      <c r="M299" s="31">
        <v>17.0107</v>
      </c>
      <c r="N299" s="1"/>
      <c r="O299" s="1"/>
    </row>
    <row r="300" spans="1:15" ht="12.75" customHeight="1">
      <c r="A300" s="33">
        <v>290</v>
      </c>
      <c r="B300" s="58" t="s">
        <v>166</v>
      </c>
      <c r="C300" s="31">
        <v>389.85</v>
      </c>
      <c r="D300" s="38">
        <v>389.86666666666662</v>
      </c>
      <c r="E300" s="38">
        <v>386.13333333333321</v>
      </c>
      <c r="F300" s="38">
        <v>382.41666666666657</v>
      </c>
      <c r="G300" s="38">
        <v>378.68333333333317</v>
      </c>
      <c r="H300" s="38">
        <v>393.58333333333326</v>
      </c>
      <c r="I300" s="38">
        <v>397.31666666666672</v>
      </c>
      <c r="J300" s="38">
        <v>401.0333333333333</v>
      </c>
      <c r="K300" s="31">
        <v>393.6</v>
      </c>
      <c r="L300" s="31">
        <v>386.15</v>
      </c>
      <c r="M300" s="31">
        <v>25.24475</v>
      </c>
      <c r="N300" s="1"/>
      <c r="O300" s="1"/>
    </row>
    <row r="301" spans="1:15" ht="12.75" customHeight="1">
      <c r="A301" s="33">
        <v>291</v>
      </c>
      <c r="B301" s="58" t="s">
        <v>285</v>
      </c>
      <c r="C301" s="31">
        <v>620.9</v>
      </c>
      <c r="D301" s="38">
        <v>621.13333333333333</v>
      </c>
      <c r="E301" s="38">
        <v>617.26666666666665</v>
      </c>
      <c r="F301" s="38">
        <v>613.63333333333333</v>
      </c>
      <c r="G301" s="38">
        <v>609.76666666666665</v>
      </c>
      <c r="H301" s="38">
        <v>624.76666666666665</v>
      </c>
      <c r="I301" s="38">
        <v>628.63333333333321</v>
      </c>
      <c r="J301" s="38">
        <v>632.26666666666665</v>
      </c>
      <c r="K301" s="31">
        <v>625</v>
      </c>
      <c r="L301" s="31">
        <v>617.5</v>
      </c>
      <c r="M301" s="31">
        <v>7.11158</v>
      </c>
      <c r="N301" s="1"/>
      <c r="O301" s="1"/>
    </row>
    <row r="302" spans="1:15" ht="12.75" customHeight="1">
      <c r="A302" s="33">
        <v>292</v>
      </c>
      <c r="B302" s="58" t="s">
        <v>286</v>
      </c>
      <c r="C302" s="31">
        <v>4419.3</v>
      </c>
      <c r="D302" s="38">
        <v>4403.9333333333334</v>
      </c>
      <c r="E302" s="38">
        <v>4358.3666666666668</v>
      </c>
      <c r="F302" s="38">
        <v>4297.4333333333334</v>
      </c>
      <c r="G302" s="38">
        <v>4251.8666666666668</v>
      </c>
      <c r="H302" s="38">
        <v>4464.8666666666668</v>
      </c>
      <c r="I302" s="38">
        <v>4510.4333333333343</v>
      </c>
      <c r="J302" s="38">
        <v>4571.3666666666668</v>
      </c>
      <c r="K302" s="31">
        <v>4449.5</v>
      </c>
      <c r="L302" s="31">
        <v>4343</v>
      </c>
      <c r="M302" s="31">
        <v>0.24001</v>
      </c>
      <c r="N302" s="1"/>
      <c r="O302" s="1"/>
    </row>
    <row r="303" spans="1:15" ht="12.75" customHeight="1">
      <c r="A303" s="33">
        <v>293</v>
      </c>
      <c r="B303" s="58" t="s">
        <v>168</v>
      </c>
      <c r="C303" s="31">
        <v>5134.8500000000004</v>
      </c>
      <c r="D303" s="38">
        <v>5170.2833333333338</v>
      </c>
      <c r="E303" s="38">
        <v>5044.5666666666675</v>
      </c>
      <c r="F303" s="38">
        <v>4954.2833333333338</v>
      </c>
      <c r="G303" s="38">
        <v>4828.5666666666675</v>
      </c>
      <c r="H303" s="38">
        <v>5260.5666666666675</v>
      </c>
      <c r="I303" s="38">
        <v>5386.2833333333328</v>
      </c>
      <c r="J303" s="38">
        <v>5476.5666666666675</v>
      </c>
      <c r="K303" s="31">
        <v>5296</v>
      </c>
      <c r="L303" s="31">
        <v>5080</v>
      </c>
      <c r="M303" s="31">
        <v>15.2699</v>
      </c>
      <c r="N303" s="1"/>
      <c r="O303" s="1"/>
    </row>
    <row r="304" spans="1:15" ht="12.75" customHeight="1">
      <c r="A304" s="33">
        <v>294</v>
      </c>
      <c r="B304" s="58" t="s">
        <v>170</v>
      </c>
      <c r="C304" s="31">
        <v>934.4</v>
      </c>
      <c r="D304" s="38">
        <v>935.75</v>
      </c>
      <c r="E304" s="38">
        <v>930.1</v>
      </c>
      <c r="F304" s="38">
        <v>925.80000000000007</v>
      </c>
      <c r="G304" s="38">
        <v>920.15000000000009</v>
      </c>
      <c r="H304" s="38">
        <v>940.05</v>
      </c>
      <c r="I304" s="38">
        <v>945.7</v>
      </c>
      <c r="J304" s="38">
        <v>949.99999999999989</v>
      </c>
      <c r="K304" s="31">
        <v>941.4</v>
      </c>
      <c r="L304" s="31">
        <v>931.45</v>
      </c>
      <c r="M304" s="31">
        <v>6.9491800000000001</v>
      </c>
      <c r="N304" s="1"/>
      <c r="O304" s="1"/>
    </row>
    <row r="305" spans="1:15" ht="12.75" customHeight="1">
      <c r="A305" s="33">
        <v>295</v>
      </c>
      <c r="B305" s="58" t="s">
        <v>452</v>
      </c>
      <c r="C305" s="31">
        <v>1498.7</v>
      </c>
      <c r="D305" s="38">
        <v>1500.1666666666667</v>
      </c>
      <c r="E305" s="38">
        <v>1484.7833333333335</v>
      </c>
      <c r="F305" s="38">
        <v>1470.8666666666668</v>
      </c>
      <c r="G305" s="38">
        <v>1455.4833333333336</v>
      </c>
      <c r="H305" s="38">
        <v>1514.0833333333335</v>
      </c>
      <c r="I305" s="38">
        <v>1529.4666666666667</v>
      </c>
      <c r="J305" s="38">
        <v>1543.3833333333334</v>
      </c>
      <c r="K305" s="31">
        <v>1515.55</v>
      </c>
      <c r="L305" s="31">
        <v>1486.25</v>
      </c>
      <c r="M305" s="31">
        <v>0.30603000000000002</v>
      </c>
      <c r="N305" s="1"/>
      <c r="O305" s="1"/>
    </row>
    <row r="306" spans="1:15" ht="12.75" customHeight="1">
      <c r="A306" s="33">
        <v>296</v>
      </c>
      <c r="B306" s="58" t="s">
        <v>455</v>
      </c>
      <c r="C306" s="31">
        <v>704.65</v>
      </c>
      <c r="D306" s="38">
        <v>704.7833333333333</v>
      </c>
      <c r="E306" s="38">
        <v>696.11666666666656</v>
      </c>
      <c r="F306" s="38">
        <v>687.58333333333326</v>
      </c>
      <c r="G306" s="38">
        <v>678.91666666666652</v>
      </c>
      <c r="H306" s="38">
        <v>713.31666666666661</v>
      </c>
      <c r="I306" s="38">
        <v>721.98333333333335</v>
      </c>
      <c r="J306" s="38">
        <v>730.51666666666665</v>
      </c>
      <c r="K306" s="31">
        <v>713.45</v>
      </c>
      <c r="L306" s="31">
        <v>696.25</v>
      </c>
      <c r="M306" s="31">
        <v>6.2485099999999996</v>
      </c>
      <c r="N306" s="1"/>
      <c r="O306" s="1"/>
    </row>
    <row r="307" spans="1:15" ht="12.75" customHeight="1">
      <c r="A307" s="33">
        <v>297</v>
      </c>
      <c r="B307" s="58" t="s">
        <v>180</v>
      </c>
      <c r="C307" s="31">
        <v>1075.05</v>
      </c>
      <c r="D307" s="38">
        <v>1081.2833333333333</v>
      </c>
      <c r="E307" s="38">
        <v>1065.7666666666667</v>
      </c>
      <c r="F307" s="38">
        <v>1056.4833333333333</v>
      </c>
      <c r="G307" s="38">
        <v>1040.9666666666667</v>
      </c>
      <c r="H307" s="38">
        <v>1090.5666666666666</v>
      </c>
      <c r="I307" s="38">
        <v>1106.083333333333</v>
      </c>
      <c r="J307" s="38">
        <v>1115.3666666666666</v>
      </c>
      <c r="K307" s="31">
        <v>1096.8</v>
      </c>
      <c r="L307" s="31">
        <v>1072</v>
      </c>
      <c r="M307" s="31">
        <v>1.6666399999999999</v>
      </c>
      <c r="N307" s="1"/>
      <c r="O307" s="1"/>
    </row>
    <row r="308" spans="1:15" ht="12.75" customHeight="1">
      <c r="A308" s="33">
        <v>298</v>
      </c>
      <c r="B308" s="58" t="s">
        <v>172</v>
      </c>
      <c r="C308" s="31">
        <v>319.75</v>
      </c>
      <c r="D308" s="38">
        <v>319.61666666666667</v>
      </c>
      <c r="E308" s="38">
        <v>315.53333333333336</v>
      </c>
      <c r="F308" s="38">
        <v>311.31666666666666</v>
      </c>
      <c r="G308" s="38">
        <v>307.23333333333335</v>
      </c>
      <c r="H308" s="38">
        <v>323.83333333333337</v>
      </c>
      <c r="I308" s="38">
        <v>327.91666666666663</v>
      </c>
      <c r="J308" s="38">
        <v>332.13333333333338</v>
      </c>
      <c r="K308" s="31">
        <v>323.7</v>
      </c>
      <c r="L308" s="31">
        <v>315.39999999999998</v>
      </c>
      <c r="M308" s="31">
        <v>27.48349</v>
      </c>
      <c r="N308" s="1"/>
      <c r="O308" s="1"/>
    </row>
    <row r="309" spans="1:15" ht="12.75" customHeight="1">
      <c r="A309" s="33">
        <v>299</v>
      </c>
      <c r="B309" s="58" t="s">
        <v>171</v>
      </c>
      <c r="C309" s="31">
        <v>1536.3</v>
      </c>
      <c r="D309" s="38">
        <v>1541.6000000000001</v>
      </c>
      <c r="E309" s="38">
        <v>1524.2000000000003</v>
      </c>
      <c r="F309" s="38">
        <v>1512.1000000000001</v>
      </c>
      <c r="G309" s="38">
        <v>1494.7000000000003</v>
      </c>
      <c r="H309" s="38">
        <v>1553.7000000000003</v>
      </c>
      <c r="I309" s="38">
        <v>1571.1000000000004</v>
      </c>
      <c r="J309" s="38">
        <v>1583.2000000000003</v>
      </c>
      <c r="K309" s="31">
        <v>1559</v>
      </c>
      <c r="L309" s="31">
        <v>1529.5</v>
      </c>
      <c r="M309" s="31">
        <v>15.209899999999999</v>
      </c>
      <c r="N309" s="1"/>
      <c r="O309" s="1"/>
    </row>
    <row r="310" spans="1:15" ht="12.75" customHeight="1">
      <c r="A310" s="33">
        <v>300</v>
      </c>
      <c r="B310" s="58" t="s">
        <v>456</v>
      </c>
      <c r="C310" s="31">
        <v>330.7</v>
      </c>
      <c r="D310" s="38">
        <v>328.61666666666662</v>
      </c>
      <c r="E310" s="38">
        <v>322.63333333333321</v>
      </c>
      <c r="F310" s="38">
        <v>314.56666666666661</v>
      </c>
      <c r="G310" s="38">
        <v>308.5833333333332</v>
      </c>
      <c r="H310" s="38">
        <v>336.68333333333322</v>
      </c>
      <c r="I310" s="38">
        <v>342.66666666666669</v>
      </c>
      <c r="J310" s="38">
        <v>350.73333333333323</v>
      </c>
      <c r="K310" s="31">
        <v>334.6</v>
      </c>
      <c r="L310" s="31">
        <v>320.55</v>
      </c>
      <c r="M310" s="31">
        <v>9.2966899999999999</v>
      </c>
      <c r="N310" s="1"/>
      <c r="O310" s="1"/>
    </row>
    <row r="311" spans="1:15" ht="12.75" customHeight="1">
      <c r="A311" s="33">
        <v>301</v>
      </c>
      <c r="B311" s="58" t="s">
        <v>457</v>
      </c>
      <c r="C311" s="31">
        <v>489.15</v>
      </c>
      <c r="D311" s="38">
        <v>491.18333333333334</v>
      </c>
      <c r="E311" s="38">
        <v>485.36666666666667</v>
      </c>
      <c r="F311" s="38">
        <v>481.58333333333331</v>
      </c>
      <c r="G311" s="38">
        <v>475.76666666666665</v>
      </c>
      <c r="H311" s="38">
        <v>494.9666666666667</v>
      </c>
      <c r="I311" s="38">
        <v>500.78333333333342</v>
      </c>
      <c r="J311" s="38">
        <v>504.56666666666672</v>
      </c>
      <c r="K311" s="31">
        <v>497</v>
      </c>
      <c r="L311" s="31">
        <v>487.4</v>
      </c>
      <c r="M311" s="31">
        <v>0.91068000000000005</v>
      </c>
      <c r="N311" s="1"/>
      <c r="O311" s="1"/>
    </row>
    <row r="312" spans="1:15" ht="12.75" customHeight="1">
      <c r="A312" s="33">
        <v>302</v>
      </c>
      <c r="B312" s="58" t="s">
        <v>458</v>
      </c>
      <c r="C312" s="31">
        <v>388</v>
      </c>
      <c r="D312" s="38">
        <v>387.41666666666669</v>
      </c>
      <c r="E312" s="38">
        <v>383.63333333333338</v>
      </c>
      <c r="F312" s="38">
        <v>379.26666666666671</v>
      </c>
      <c r="G312" s="38">
        <v>375.48333333333341</v>
      </c>
      <c r="H312" s="38">
        <v>391.78333333333336</v>
      </c>
      <c r="I312" s="38">
        <v>395.56666666666666</v>
      </c>
      <c r="J312" s="38">
        <v>399.93333333333334</v>
      </c>
      <c r="K312" s="31">
        <v>391.2</v>
      </c>
      <c r="L312" s="31">
        <v>383.05</v>
      </c>
      <c r="M312" s="31">
        <v>1.43265</v>
      </c>
      <c r="N312" s="1"/>
      <c r="O312" s="1"/>
    </row>
    <row r="313" spans="1:15" ht="12.75" customHeight="1">
      <c r="A313" s="33">
        <v>303</v>
      </c>
      <c r="B313" s="58" t="s">
        <v>173</v>
      </c>
      <c r="C313" s="31">
        <v>129</v>
      </c>
      <c r="D313" s="38">
        <v>129.78333333333333</v>
      </c>
      <c r="E313" s="38">
        <v>126.76666666666665</v>
      </c>
      <c r="F313" s="38">
        <v>124.53333333333332</v>
      </c>
      <c r="G313" s="38">
        <v>121.51666666666664</v>
      </c>
      <c r="H313" s="38">
        <v>132.01666666666665</v>
      </c>
      <c r="I313" s="38">
        <v>135.03333333333336</v>
      </c>
      <c r="J313" s="38">
        <v>137.26666666666668</v>
      </c>
      <c r="K313" s="31">
        <v>132.80000000000001</v>
      </c>
      <c r="L313" s="31">
        <v>127.55</v>
      </c>
      <c r="M313" s="31">
        <v>73.435599999999994</v>
      </c>
      <c r="N313" s="1"/>
      <c r="O313" s="1"/>
    </row>
    <row r="314" spans="1:15" ht="12.75" customHeight="1">
      <c r="A314" s="33">
        <v>304</v>
      </c>
      <c r="B314" s="58" t="s">
        <v>459</v>
      </c>
      <c r="C314" s="31">
        <v>86.4</v>
      </c>
      <c r="D314" s="38">
        <v>85.983333333333348</v>
      </c>
      <c r="E314" s="38">
        <v>85.016666666666694</v>
      </c>
      <c r="F314" s="38">
        <v>83.63333333333334</v>
      </c>
      <c r="G314" s="38">
        <v>82.666666666666686</v>
      </c>
      <c r="H314" s="38">
        <v>87.366666666666703</v>
      </c>
      <c r="I314" s="38">
        <v>88.333333333333343</v>
      </c>
      <c r="J314" s="38">
        <v>89.716666666666711</v>
      </c>
      <c r="K314" s="31">
        <v>86.95</v>
      </c>
      <c r="L314" s="31">
        <v>84.6</v>
      </c>
      <c r="M314" s="31">
        <v>51.419370000000001</v>
      </c>
      <c r="N314" s="1"/>
      <c r="O314" s="1"/>
    </row>
    <row r="315" spans="1:15" ht="12.75" customHeight="1">
      <c r="A315" s="33">
        <v>305</v>
      </c>
      <c r="B315" s="58" t="s">
        <v>1088</v>
      </c>
      <c r="C315" s="31">
        <v>1842.25</v>
      </c>
      <c r="D315" s="38">
        <v>1844.7166666666665</v>
      </c>
      <c r="E315" s="38">
        <v>1813.4333333333329</v>
      </c>
      <c r="F315" s="38">
        <v>1784.6166666666666</v>
      </c>
      <c r="G315" s="38">
        <v>1753.333333333333</v>
      </c>
      <c r="H315" s="38">
        <v>1873.5333333333328</v>
      </c>
      <c r="I315" s="38">
        <v>1904.8166666666662</v>
      </c>
      <c r="J315" s="38">
        <v>1933.6333333333328</v>
      </c>
      <c r="K315" s="31">
        <v>1876</v>
      </c>
      <c r="L315" s="31">
        <v>1815.9</v>
      </c>
      <c r="M315" s="31">
        <v>2.0325199999999999</v>
      </c>
      <c r="N315" s="1"/>
      <c r="O315" s="1"/>
    </row>
    <row r="316" spans="1:15" ht="12.75" customHeight="1">
      <c r="A316" s="33">
        <v>306</v>
      </c>
      <c r="B316" s="58" t="s">
        <v>174</v>
      </c>
      <c r="C316" s="31">
        <v>531.65</v>
      </c>
      <c r="D316" s="38">
        <v>534.65</v>
      </c>
      <c r="E316" s="38">
        <v>526.29999999999995</v>
      </c>
      <c r="F316" s="38">
        <v>520.94999999999993</v>
      </c>
      <c r="G316" s="38">
        <v>512.59999999999991</v>
      </c>
      <c r="H316" s="38">
        <v>540</v>
      </c>
      <c r="I316" s="38">
        <v>548.35000000000014</v>
      </c>
      <c r="J316" s="38">
        <v>553.70000000000005</v>
      </c>
      <c r="K316" s="31">
        <v>543</v>
      </c>
      <c r="L316" s="31">
        <v>529.29999999999995</v>
      </c>
      <c r="M316" s="31">
        <v>12.34506</v>
      </c>
      <c r="N316" s="1"/>
      <c r="O316" s="1"/>
    </row>
    <row r="317" spans="1:15" ht="12.75" customHeight="1">
      <c r="A317" s="33">
        <v>307</v>
      </c>
      <c r="B317" s="58" t="s">
        <v>175</v>
      </c>
      <c r="C317" s="31">
        <v>9689.5499999999993</v>
      </c>
      <c r="D317" s="38">
        <v>9647.85</v>
      </c>
      <c r="E317" s="38">
        <v>9596.7000000000007</v>
      </c>
      <c r="F317" s="38">
        <v>9503.85</v>
      </c>
      <c r="G317" s="38">
        <v>9452.7000000000007</v>
      </c>
      <c r="H317" s="38">
        <v>9740.7000000000007</v>
      </c>
      <c r="I317" s="38">
        <v>9791.8499999999985</v>
      </c>
      <c r="J317" s="38">
        <v>9884.7000000000007</v>
      </c>
      <c r="K317" s="31">
        <v>9699</v>
      </c>
      <c r="L317" s="31">
        <v>9555</v>
      </c>
      <c r="M317" s="31">
        <v>4.4458299999999999</v>
      </c>
      <c r="N317" s="1"/>
      <c r="O317" s="1"/>
    </row>
    <row r="318" spans="1:15" ht="12.75" customHeight="1">
      <c r="A318" s="33">
        <v>308</v>
      </c>
      <c r="B318" s="58" t="s">
        <v>460</v>
      </c>
      <c r="C318" s="31">
        <v>2168.3000000000002</v>
      </c>
      <c r="D318" s="38">
        <v>2176.2166666666667</v>
      </c>
      <c r="E318" s="38">
        <v>2134.4333333333334</v>
      </c>
      <c r="F318" s="38">
        <v>2100.5666666666666</v>
      </c>
      <c r="G318" s="38">
        <v>2058.7833333333333</v>
      </c>
      <c r="H318" s="38">
        <v>2210.0833333333335</v>
      </c>
      <c r="I318" s="38">
        <v>2251.8666666666672</v>
      </c>
      <c r="J318" s="38">
        <v>2285.7333333333336</v>
      </c>
      <c r="K318" s="31">
        <v>2218</v>
      </c>
      <c r="L318" s="31">
        <v>2142.35</v>
      </c>
      <c r="M318" s="31">
        <v>4.1446699999999996</v>
      </c>
      <c r="N318" s="1"/>
      <c r="O318" s="1"/>
    </row>
    <row r="319" spans="1:15" ht="12.75" customHeight="1">
      <c r="A319" s="33">
        <v>309</v>
      </c>
      <c r="B319" s="58" t="s">
        <v>179</v>
      </c>
      <c r="C319" s="31">
        <v>824.7</v>
      </c>
      <c r="D319" s="38">
        <v>825.20000000000016</v>
      </c>
      <c r="E319" s="38">
        <v>819.8000000000003</v>
      </c>
      <c r="F319" s="38">
        <v>814.90000000000009</v>
      </c>
      <c r="G319" s="38">
        <v>809.50000000000023</v>
      </c>
      <c r="H319" s="38">
        <v>830.10000000000036</v>
      </c>
      <c r="I319" s="38">
        <v>835.50000000000023</v>
      </c>
      <c r="J319" s="38">
        <v>840.40000000000043</v>
      </c>
      <c r="K319" s="31">
        <v>830.6</v>
      </c>
      <c r="L319" s="31">
        <v>820.3</v>
      </c>
      <c r="M319" s="31">
        <v>3.0163099999999998</v>
      </c>
      <c r="N319" s="1"/>
      <c r="O319" s="1"/>
    </row>
    <row r="320" spans="1:15" ht="12.75" customHeight="1">
      <c r="A320" s="33">
        <v>310</v>
      </c>
      <c r="B320" s="58" t="s">
        <v>287</v>
      </c>
      <c r="C320" s="31">
        <v>612</v>
      </c>
      <c r="D320" s="38">
        <v>608.05000000000007</v>
      </c>
      <c r="E320" s="38">
        <v>603.10000000000014</v>
      </c>
      <c r="F320" s="38">
        <v>594.20000000000005</v>
      </c>
      <c r="G320" s="38">
        <v>589.25000000000011</v>
      </c>
      <c r="H320" s="38">
        <v>616.95000000000016</v>
      </c>
      <c r="I320" s="38">
        <v>621.9000000000002</v>
      </c>
      <c r="J320" s="38">
        <v>630.80000000000018</v>
      </c>
      <c r="K320" s="31">
        <v>613</v>
      </c>
      <c r="L320" s="31">
        <v>599.15</v>
      </c>
      <c r="M320" s="31">
        <v>20.390070000000001</v>
      </c>
      <c r="N320" s="1"/>
      <c r="O320" s="1"/>
    </row>
    <row r="321" spans="1:15" ht="12.75" customHeight="1">
      <c r="A321" s="33">
        <v>311</v>
      </c>
      <c r="B321" s="58" t="s">
        <v>461</v>
      </c>
      <c r="C321" s="31">
        <v>1720.75</v>
      </c>
      <c r="D321" s="38">
        <v>1677.55</v>
      </c>
      <c r="E321" s="38">
        <v>1634.35</v>
      </c>
      <c r="F321" s="38">
        <v>1547.95</v>
      </c>
      <c r="G321" s="38">
        <v>1504.75</v>
      </c>
      <c r="H321" s="38">
        <v>1763.9499999999998</v>
      </c>
      <c r="I321" s="38">
        <v>1807.15</v>
      </c>
      <c r="J321" s="38">
        <v>1893.5499999999997</v>
      </c>
      <c r="K321" s="31">
        <v>1720.75</v>
      </c>
      <c r="L321" s="31">
        <v>1591.15</v>
      </c>
      <c r="M321" s="31">
        <v>52.217919999999999</v>
      </c>
      <c r="N321" s="1"/>
      <c r="O321" s="1"/>
    </row>
    <row r="322" spans="1:15" ht="12.75" customHeight="1">
      <c r="A322" s="33">
        <v>312</v>
      </c>
      <c r="B322" s="58" t="s">
        <v>462</v>
      </c>
      <c r="C322" s="31">
        <v>888.7</v>
      </c>
      <c r="D322" s="38">
        <v>886.4666666666667</v>
      </c>
      <c r="E322" s="38">
        <v>864.73333333333335</v>
      </c>
      <c r="F322" s="38">
        <v>840.76666666666665</v>
      </c>
      <c r="G322" s="38">
        <v>819.0333333333333</v>
      </c>
      <c r="H322" s="38">
        <v>910.43333333333339</v>
      </c>
      <c r="I322" s="38">
        <v>932.16666666666674</v>
      </c>
      <c r="J322" s="38">
        <v>956.13333333333344</v>
      </c>
      <c r="K322" s="31">
        <v>908.2</v>
      </c>
      <c r="L322" s="31">
        <v>862.5</v>
      </c>
      <c r="M322" s="31">
        <v>2.95187</v>
      </c>
      <c r="N322" s="1"/>
      <c r="O322" s="1"/>
    </row>
    <row r="323" spans="1:15" ht="12.75" customHeight="1">
      <c r="A323" s="33">
        <v>313</v>
      </c>
      <c r="B323" s="58" t="s">
        <v>889</v>
      </c>
      <c r="C323" s="31">
        <v>1001.55</v>
      </c>
      <c r="D323" s="38">
        <v>1009.1</v>
      </c>
      <c r="E323" s="38">
        <v>990.45</v>
      </c>
      <c r="F323" s="38">
        <v>979.35</v>
      </c>
      <c r="G323" s="38">
        <v>960.7</v>
      </c>
      <c r="H323" s="38">
        <v>1020.2</v>
      </c>
      <c r="I323" s="38">
        <v>1038.8499999999999</v>
      </c>
      <c r="J323" s="38">
        <v>1049.95</v>
      </c>
      <c r="K323" s="31">
        <v>1027.75</v>
      </c>
      <c r="L323" s="31">
        <v>998</v>
      </c>
      <c r="M323" s="31">
        <v>0.45101000000000002</v>
      </c>
      <c r="N323" s="1"/>
      <c r="O323" s="1"/>
    </row>
    <row r="324" spans="1:15" ht="12.75" customHeight="1">
      <c r="A324" s="33">
        <v>314</v>
      </c>
      <c r="B324" s="58" t="s">
        <v>463</v>
      </c>
      <c r="C324" s="31">
        <v>1087.55</v>
      </c>
      <c r="D324" s="38">
        <v>1083.25</v>
      </c>
      <c r="E324" s="38">
        <v>1076.2</v>
      </c>
      <c r="F324" s="38">
        <v>1064.8500000000001</v>
      </c>
      <c r="G324" s="38">
        <v>1057.8000000000002</v>
      </c>
      <c r="H324" s="38">
        <v>1094.5999999999999</v>
      </c>
      <c r="I324" s="38">
        <v>1101.6500000000001</v>
      </c>
      <c r="J324" s="38">
        <v>1112.9999999999998</v>
      </c>
      <c r="K324" s="31">
        <v>1090.3</v>
      </c>
      <c r="L324" s="31">
        <v>1071.9000000000001</v>
      </c>
      <c r="M324" s="31">
        <v>1.0463100000000001</v>
      </c>
      <c r="N324" s="1"/>
      <c r="O324" s="1"/>
    </row>
    <row r="325" spans="1:15" ht="12.75" customHeight="1">
      <c r="A325" s="33">
        <v>315</v>
      </c>
      <c r="B325" s="58" t="s">
        <v>178</v>
      </c>
      <c r="C325" s="31">
        <v>1462.65</v>
      </c>
      <c r="D325" s="38">
        <v>1464.5833333333333</v>
      </c>
      <c r="E325" s="38">
        <v>1439.7166666666665</v>
      </c>
      <c r="F325" s="38">
        <v>1416.7833333333333</v>
      </c>
      <c r="G325" s="38">
        <v>1391.9166666666665</v>
      </c>
      <c r="H325" s="38">
        <v>1487.5166666666664</v>
      </c>
      <c r="I325" s="38">
        <v>1512.3833333333332</v>
      </c>
      <c r="J325" s="38">
        <v>1535.3166666666664</v>
      </c>
      <c r="K325" s="31">
        <v>1489.45</v>
      </c>
      <c r="L325" s="31">
        <v>1441.65</v>
      </c>
      <c r="M325" s="31">
        <v>5.0978000000000003</v>
      </c>
      <c r="N325" s="1"/>
      <c r="O325" s="1"/>
    </row>
    <row r="326" spans="1:15" ht="12.75" customHeight="1">
      <c r="A326" s="33">
        <v>316</v>
      </c>
      <c r="B326" s="58" t="s">
        <v>453</v>
      </c>
      <c r="C326" s="31">
        <v>34.700000000000003</v>
      </c>
      <c r="D326" s="38">
        <v>34.783333333333331</v>
      </c>
      <c r="E326" s="38">
        <v>34.016666666666666</v>
      </c>
      <c r="F326" s="38">
        <v>33.333333333333336</v>
      </c>
      <c r="G326" s="38">
        <v>32.56666666666667</v>
      </c>
      <c r="H326" s="38">
        <v>35.466666666666661</v>
      </c>
      <c r="I326" s="38">
        <v>36.233333333333327</v>
      </c>
      <c r="J326" s="38">
        <v>36.916666666666657</v>
      </c>
      <c r="K326" s="31">
        <v>35.549999999999997</v>
      </c>
      <c r="L326" s="31">
        <v>34.1</v>
      </c>
      <c r="M326" s="31">
        <v>56.135629999999999</v>
      </c>
      <c r="N326" s="1"/>
      <c r="O326" s="1"/>
    </row>
    <row r="327" spans="1:15" ht="12.75" customHeight="1">
      <c r="A327" s="33">
        <v>317</v>
      </c>
      <c r="B327" s="58" t="s">
        <v>288</v>
      </c>
      <c r="C327" s="31">
        <v>58.65</v>
      </c>
      <c r="D327" s="38">
        <v>58.783333333333331</v>
      </c>
      <c r="E327" s="38">
        <v>58.11666666666666</v>
      </c>
      <c r="F327" s="38">
        <v>57.583333333333329</v>
      </c>
      <c r="G327" s="38">
        <v>56.916666666666657</v>
      </c>
      <c r="H327" s="38">
        <v>59.316666666666663</v>
      </c>
      <c r="I327" s="38">
        <v>59.983333333333334</v>
      </c>
      <c r="J327" s="38">
        <v>60.516666666666666</v>
      </c>
      <c r="K327" s="31">
        <v>59.45</v>
      </c>
      <c r="L327" s="31">
        <v>58.25</v>
      </c>
      <c r="M327" s="31">
        <v>162.88303999999999</v>
      </c>
      <c r="N327" s="1"/>
      <c r="O327" s="1"/>
    </row>
    <row r="328" spans="1:15" ht="12.75" customHeight="1">
      <c r="A328" s="33">
        <v>318</v>
      </c>
      <c r="B328" s="58" t="s">
        <v>464</v>
      </c>
      <c r="C328" s="31">
        <v>747.4</v>
      </c>
      <c r="D328" s="38">
        <v>747.61666666666667</v>
      </c>
      <c r="E328" s="38">
        <v>743.38333333333333</v>
      </c>
      <c r="F328" s="38">
        <v>739.36666666666667</v>
      </c>
      <c r="G328" s="38">
        <v>735.13333333333333</v>
      </c>
      <c r="H328" s="38">
        <v>751.63333333333333</v>
      </c>
      <c r="I328" s="38">
        <v>755.86666666666667</v>
      </c>
      <c r="J328" s="38">
        <v>759.88333333333333</v>
      </c>
      <c r="K328" s="31">
        <v>751.85</v>
      </c>
      <c r="L328" s="31">
        <v>743.6</v>
      </c>
      <c r="M328" s="31">
        <v>0.84697999999999996</v>
      </c>
      <c r="N328" s="1"/>
      <c r="O328" s="1"/>
    </row>
    <row r="329" spans="1:15" ht="12.75" customHeight="1">
      <c r="A329" s="33">
        <v>319</v>
      </c>
      <c r="B329" s="58" t="s">
        <v>182</v>
      </c>
      <c r="C329" s="31">
        <v>2123.75</v>
      </c>
      <c r="D329" s="38">
        <v>2133.9333333333334</v>
      </c>
      <c r="E329" s="38">
        <v>2069.8666666666668</v>
      </c>
      <c r="F329" s="38">
        <v>2015.9833333333336</v>
      </c>
      <c r="G329" s="38">
        <v>1951.916666666667</v>
      </c>
      <c r="H329" s="38">
        <v>2187.8166666666666</v>
      </c>
      <c r="I329" s="38">
        <v>2251.8833333333332</v>
      </c>
      <c r="J329" s="38">
        <v>2305.7666666666664</v>
      </c>
      <c r="K329" s="31">
        <v>2198</v>
      </c>
      <c r="L329" s="31">
        <v>2080.0500000000002</v>
      </c>
      <c r="M329" s="31">
        <v>26.80349</v>
      </c>
      <c r="N329" s="1"/>
      <c r="O329" s="1"/>
    </row>
    <row r="330" spans="1:15" ht="12.75" customHeight="1">
      <c r="A330" s="33">
        <v>320</v>
      </c>
      <c r="B330" s="58" t="s">
        <v>183</v>
      </c>
      <c r="C330" s="31">
        <v>101988.15</v>
      </c>
      <c r="D330" s="38">
        <v>102049.95</v>
      </c>
      <c r="E330" s="38">
        <v>101758.7</v>
      </c>
      <c r="F330" s="38">
        <v>101529.25</v>
      </c>
      <c r="G330" s="38">
        <v>101238</v>
      </c>
      <c r="H330" s="38">
        <v>102279.4</v>
      </c>
      <c r="I330" s="38">
        <v>102570.65</v>
      </c>
      <c r="J330" s="38">
        <v>102800.09999999999</v>
      </c>
      <c r="K330" s="31">
        <v>102341.2</v>
      </c>
      <c r="L330" s="31">
        <v>101820.5</v>
      </c>
      <c r="M330" s="31">
        <v>2.0650000000000002E-2</v>
      </c>
      <c r="N330" s="1"/>
      <c r="O330" s="1"/>
    </row>
    <row r="331" spans="1:15" ht="12.75" customHeight="1">
      <c r="A331" s="33">
        <v>321</v>
      </c>
      <c r="B331" s="58" t="s">
        <v>454</v>
      </c>
      <c r="C331" s="31">
        <v>2097.9</v>
      </c>
      <c r="D331" s="38">
        <v>2098.9666666666667</v>
      </c>
      <c r="E331" s="38">
        <v>2061.9333333333334</v>
      </c>
      <c r="F331" s="38">
        <v>2025.9666666666667</v>
      </c>
      <c r="G331" s="38">
        <v>1988.9333333333334</v>
      </c>
      <c r="H331" s="38">
        <v>2134.9333333333334</v>
      </c>
      <c r="I331" s="38">
        <v>2171.9666666666672</v>
      </c>
      <c r="J331" s="38">
        <v>2207.9333333333334</v>
      </c>
      <c r="K331" s="31">
        <v>2136</v>
      </c>
      <c r="L331" s="31">
        <v>2063</v>
      </c>
      <c r="M331" s="31">
        <v>2.5746899999999999</v>
      </c>
      <c r="N331" s="1"/>
      <c r="O331" s="1"/>
    </row>
    <row r="332" spans="1:15" ht="12.75" customHeight="1">
      <c r="A332" s="33">
        <v>322</v>
      </c>
      <c r="B332" s="58" t="s">
        <v>177</v>
      </c>
      <c r="C332" s="31">
        <v>1598.05</v>
      </c>
      <c r="D332" s="38">
        <v>1589.6166666666668</v>
      </c>
      <c r="E332" s="38">
        <v>1568.4333333333336</v>
      </c>
      <c r="F332" s="38">
        <v>1538.8166666666668</v>
      </c>
      <c r="G332" s="38">
        <v>1517.6333333333337</v>
      </c>
      <c r="H332" s="38">
        <v>1619.2333333333336</v>
      </c>
      <c r="I332" s="38">
        <v>1640.416666666667</v>
      </c>
      <c r="J332" s="38">
        <v>1670.0333333333335</v>
      </c>
      <c r="K332" s="31">
        <v>1610.8</v>
      </c>
      <c r="L332" s="31">
        <v>1560</v>
      </c>
      <c r="M332" s="31">
        <v>2.91059</v>
      </c>
      <c r="N332" s="1"/>
      <c r="O332" s="1"/>
    </row>
    <row r="333" spans="1:15" ht="12.75" customHeight="1">
      <c r="A333" s="33">
        <v>323</v>
      </c>
      <c r="B333" s="58" t="s">
        <v>184</v>
      </c>
      <c r="C333" s="31">
        <v>1310.7</v>
      </c>
      <c r="D333" s="38">
        <v>1305.6166666666668</v>
      </c>
      <c r="E333" s="38">
        <v>1297.3833333333337</v>
      </c>
      <c r="F333" s="38">
        <v>1284.0666666666668</v>
      </c>
      <c r="G333" s="38">
        <v>1275.8333333333337</v>
      </c>
      <c r="H333" s="38">
        <v>1318.9333333333336</v>
      </c>
      <c r="I333" s="38">
        <v>1327.1666666666667</v>
      </c>
      <c r="J333" s="38">
        <v>1340.4833333333336</v>
      </c>
      <c r="K333" s="31">
        <v>1313.85</v>
      </c>
      <c r="L333" s="31">
        <v>1292.3</v>
      </c>
      <c r="M333" s="31">
        <v>2.6806100000000002</v>
      </c>
      <c r="N333" s="1"/>
      <c r="O333" s="1"/>
    </row>
    <row r="334" spans="1:15" ht="12.75" customHeight="1">
      <c r="A334" s="33">
        <v>324</v>
      </c>
      <c r="B334" s="58" t="s">
        <v>471</v>
      </c>
      <c r="C334" s="31">
        <v>1035.9000000000001</v>
      </c>
      <c r="D334" s="38">
        <v>1044.1666666666667</v>
      </c>
      <c r="E334" s="38">
        <v>1026.4333333333334</v>
      </c>
      <c r="F334" s="38">
        <v>1016.9666666666667</v>
      </c>
      <c r="G334" s="38">
        <v>999.23333333333335</v>
      </c>
      <c r="H334" s="38">
        <v>1053.6333333333334</v>
      </c>
      <c r="I334" s="38">
        <v>1071.3666666666666</v>
      </c>
      <c r="J334" s="38">
        <v>1080.8333333333335</v>
      </c>
      <c r="K334" s="31">
        <v>1061.9000000000001</v>
      </c>
      <c r="L334" s="31">
        <v>1034.7</v>
      </c>
      <c r="M334" s="31">
        <v>2.07273</v>
      </c>
      <c r="N334" s="1"/>
      <c r="O334" s="1"/>
    </row>
    <row r="335" spans="1:15" ht="12.75" customHeight="1">
      <c r="A335" s="33">
        <v>325</v>
      </c>
      <c r="B335" s="58" t="s">
        <v>465</v>
      </c>
      <c r="C335" s="31">
        <v>719.1</v>
      </c>
      <c r="D335" s="38">
        <v>719.06666666666672</v>
      </c>
      <c r="E335" s="38">
        <v>708.18333333333339</v>
      </c>
      <c r="F335" s="38">
        <v>697.26666666666665</v>
      </c>
      <c r="G335" s="38">
        <v>686.38333333333333</v>
      </c>
      <c r="H335" s="38">
        <v>729.98333333333346</v>
      </c>
      <c r="I335" s="38">
        <v>740.8666666666669</v>
      </c>
      <c r="J335" s="38">
        <v>751.78333333333353</v>
      </c>
      <c r="K335" s="31">
        <v>729.95</v>
      </c>
      <c r="L335" s="31">
        <v>708.15</v>
      </c>
      <c r="M335" s="31">
        <v>6.9790900000000002</v>
      </c>
      <c r="N335" s="1"/>
      <c r="O335" s="1"/>
    </row>
    <row r="336" spans="1:15" ht="12.75" customHeight="1">
      <c r="A336" s="33">
        <v>326</v>
      </c>
      <c r="B336" s="58" t="s">
        <v>185</v>
      </c>
      <c r="C336" s="31">
        <v>93.2</v>
      </c>
      <c r="D336" s="38">
        <v>92.116666666666674</v>
      </c>
      <c r="E336" s="38">
        <v>90.233333333333348</v>
      </c>
      <c r="F336" s="38">
        <v>87.26666666666668</v>
      </c>
      <c r="G336" s="38">
        <v>85.383333333333354</v>
      </c>
      <c r="H336" s="38">
        <v>95.083333333333343</v>
      </c>
      <c r="I336" s="38">
        <v>96.966666666666669</v>
      </c>
      <c r="J336" s="38">
        <v>99.933333333333337</v>
      </c>
      <c r="K336" s="31">
        <v>94</v>
      </c>
      <c r="L336" s="31">
        <v>89.15</v>
      </c>
      <c r="M336" s="31">
        <v>368.34284000000002</v>
      </c>
      <c r="N336" s="1"/>
      <c r="O336" s="1"/>
    </row>
    <row r="337" spans="1:15" ht="12.75" customHeight="1">
      <c r="A337" s="33">
        <v>327</v>
      </c>
      <c r="B337" s="58" t="s">
        <v>187</v>
      </c>
      <c r="C337" s="31">
        <v>4435.3</v>
      </c>
      <c r="D337" s="38">
        <v>4428.416666666667</v>
      </c>
      <c r="E337" s="38">
        <v>4386.9833333333336</v>
      </c>
      <c r="F337" s="38">
        <v>4338.666666666667</v>
      </c>
      <c r="G337" s="38">
        <v>4297.2333333333336</v>
      </c>
      <c r="H337" s="38">
        <v>4476.7333333333336</v>
      </c>
      <c r="I337" s="38">
        <v>4518.1666666666661</v>
      </c>
      <c r="J337" s="38">
        <v>4566.4833333333336</v>
      </c>
      <c r="K337" s="31">
        <v>4469.8500000000004</v>
      </c>
      <c r="L337" s="31">
        <v>4380.1000000000004</v>
      </c>
      <c r="M337" s="31">
        <v>0.74729999999999996</v>
      </c>
      <c r="N337" s="1"/>
      <c r="O337" s="1"/>
    </row>
    <row r="338" spans="1:15" ht="12.75" customHeight="1">
      <c r="A338" s="33">
        <v>328</v>
      </c>
      <c r="B338" s="58" t="s">
        <v>472</v>
      </c>
      <c r="C338" s="31">
        <v>668.8</v>
      </c>
      <c r="D338" s="38">
        <v>669.26666666666665</v>
      </c>
      <c r="E338" s="38">
        <v>658.5333333333333</v>
      </c>
      <c r="F338" s="38">
        <v>648.26666666666665</v>
      </c>
      <c r="G338" s="38">
        <v>637.5333333333333</v>
      </c>
      <c r="H338" s="38">
        <v>679.5333333333333</v>
      </c>
      <c r="I338" s="38">
        <v>690.26666666666665</v>
      </c>
      <c r="J338" s="38">
        <v>700.5333333333333</v>
      </c>
      <c r="K338" s="31">
        <v>680</v>
      </c>
      <c r="L338" s="31">
        <v>659</v>
      </c>
      <c r="M338" s="31">
        <v>3.41757</v>
      </c>
      <c r="N338" s="1"/>
      <c r="O338" s="1"/>
    </row>
    <row r="339" spans="1:15" ht="12.75" customHeight="1">
      <c r="A339" s="33">
        <v>329</v>
      </c>
      <c r="B339" s="58" t="s">
        <v>466</v>
      </c>
      <c r="C339" s="31">
        <v>41.55</v>
      </c>
      <c r="D339" s="38">
        <v>41.366666666666667</v>
      </c>
      <c r="E339" s="38">
        <v>41.083333333333336</v>
      </c>
      <c r="F339" s="38">
        <v>40.616666666666667</v>
      </c>
      <c r="G339" s="38">
        <v>40.333333333333336</v>
      </c>
      <c r="H339" s="38">
        <v>41.833333333333336</v>
      </c>
      <c r="I339" s="38">
        <v>42.116666666666667</v>
      </c>
      <c r="J339" s="38">
        <v>42.583333333333336</v>
      </c>
      <c r="K339" s="31">
        <v>41.65</v>
      </c>
      <c r="L339" s="31">
        <v>40.9</v>
      </c>
      <c r="M339" s="31">
        <v>65.864949999999993</v>
      </c>
      <c r="N339" s="1"/>
      <c r="O339" s="1"/>
    </row>
    <row r="340" spans="1:15" ht="12.75" customHeight="1">
      <c r="A340" s="33">
        <v>330</v>
      </c>
      <c r="B340" s="58" t="s">
        <v>467</v>
      </c>
      <c r="C340" s="31">
        <v>137.6</v>
      </c>
      <c r="D340" s="38">
        <v>137.91666666666666</v>
      </c>
      <c r="E340" s="38">
        <v>136.33333333333331</v>
      </c>
      <c r="F340" s="38">
        <v>135.06666666666666</v>
      </c>
      <c r="G340" s="38">
        <v>133.48333333333332</v>
      </c>
      <c r="H340" s="38">
        <v>139.18333333333331</v>
      </c>
      <c r="I340" s="38">
        <v>140.76666666666662</v>
      </c>
      <c r="J340" s="38">
        <v>142.0333333333333</v>
      </c>
      <c r="K340" s="31">
        <v>139.5</v>
      </c>
      <c r="L340" s="31">
        <v>136.65</v>
      </c>
      <c r="M340" s="31">
        <v>39.80744</v>
      </c>
      <c r="N340" s="1"/>
      <c r="O340" s="1"/>
    </row>
    <row r="341" spans="1:15" ht="12.75" customHeight="1">
      <c r="A341" s="33">
        <v>331</v>
      </c>
      <c r="B341" s="58" t="s">
        <v>188</v>
      </c>
      <c r="C341" s="31">
        <v>23070.75</v>
      </c>
      <c r="D341" s="38">
        <v>23140.366666666669</v>
      </c>
      <c r="E341" s="38">
        <v>22885.383333333339</v>
      </c>
      <c r="F341" s="38">
        <v>22700.01666666667</v>
      </c>
      <c r="G341" s="38">
        <v>22445.03333333334</v>
      </c>
      <c r="H341" s="38">
        <v>23325.733333333337</v>
      </c>
      <c r="I341" s="38">
        <v>23580.716666666667</v>
      </c>
      <c r="J341" s="38">
        <v>23766.083333333336</v>
      </c>
      <c r="K341" s="31">
        <v>23395.35</v>
      </c>
      <c r="L341" s="31">
        <v>22955</v>
      </c>
      <c r="M341" s="31">
        <v>0.41794999999999999</v>
      </c>
      <c r="N341" s="1"/>
      <c r="O341" s="1"/>
    </row>
    <row r="342" spans="1:15" ht="12.75" customHeight="1">
      <c r="A342" s="33">
        <v>332</v>
      </c>
      <c r="B342" s="58" t="s">
        <v>473</v>
      </c>
      <c r="C342" s="31">
        <v>65</v>
      </c>
      <c r="D342" s="38">
        <v>64.55</v>
      </c>
      <c r="E342" s="38">
        <v>63.449999999999989</v>
      </c>
      <c r="F342" s="38">
        <v>61.899999999999991</v>
      </c>
      <c r="G342" s="38">
        <v>60.799999999999983</v>
      </c>
      <c r="H342" s="38">
        <v>66.099999999999994</v>
      </c>
      <c r="I342" s="38">
        <v>67.199999999999989</v>
      </c>
      <c r="J342" s="38">
        <v>68.75</v>
      </c>
      <c r="K342" s="31">
        <v>65.650000000000006</v>
      </c>
      <c r="L342" s="31">
        <v>63</v>
      </c>
      <c r="M342" s="31">
        <v>20.345500000000001</v>
      </c>
      <c r="N342" s="1"/>
      <c r="O342" s="1"/>
    </row>
    <row r="343" spans="1:15" ht="12.75" customHeight="1">
      <c r="A343" s="33">
        <v>333</v>
      </c>
      <c r="B343" s="58" t="s">
        <v>468</v>
      </c>
      <c r="C343" s="31">
        <v>46.05</v>
      </c>
      <c r="D343" s="38">
        <v>46.20000000000001</v>
      </c>
      <c r="E343" s="38">
        <v>45.800000000000018</v>
      </c>
      <c r="F343" s="38">
        <v>45.550000000000011</v>
      </c>
      <c r="G343" s="38">
        <v>45.15000000000002</v>
      </c>
      <c r="H343" s="38">
        <v>46.450000000000017</v>
      </c>
      <c r="I343" s="38">
        <v>46.850000000000009</v>
      </c>
      <c r="J343" s="38">
        <v>47.100000000000016</v>
      </c>
      <c r="K343" s="31">
        <v>46.6</v>
      </c>
      <c r="L343" s="31">
        <v>45.95</v>
      </c>
      <c r="M343" s="31">
        <v>94.619309999999999</v>
      </c>
      <c r="N343" s="1"/>
      <c r="O343" s="1"/>
    </row>
    <row r="344" spans="1:15" ht="12.75" customHeight="1">
      <c r="A344" s="33">
        <v>334</v>
      </c>
      <c r="B344" s="58" t="s">
        <v>289</v>
      </c>
      <c r="C344" s="31">
        <v>298.55</v>
      </c>
      <c r="D344" s="38">
        <v>298.00000000000006</v>
      </c>
      <c r="E344" s="38">
        <v>296.65000000000009</v>
      </c>
      <c r="F344" s="38">
        <v>294.75000000000006</v>
      </c>
      <c r="G344" s="38">
        <v>293.40000000000009</v>
      </c>
      <c r="H344" s="38">
        <v>299.90000000000009</v>
      </c>
      <c r="I344" s="38">
        <v>301.25000000000011</v>
      </c>
      <c r="J344" s="38">
        <v>303.15000000000009</v>
      </c>
      <c r="K344" s="31">
        <v>299.35000000000002</v>
      </c>
      <c r="L344" s="31">
        <v>296.10000000000002</v>
      </c>
      <c r="M344" s="31">
        <v>2.9970699999999999</v>
      </c>
      <c r="N344" s="1"/>
      <c r="O344" s="1"/>
    </row>
    <row r="345" spans="1:15" ht="12.75" customHeight="1">
      <c r="A345" s="33">
        <v>335</v>
      </c>
      <c r="B345" s="58" t="s">
        <v>469</v>
      </c>
      <c r="C345" s="31">
        <v>118.4</v>
      </c>
      <c r="D345" s="38">
        <v>117.78333333333335</v>
      </c>
      <c r="E345" s="38">
        <v>116.36666666666669</v>
      </c>
      <c r="F345" s="38">
        <v>114.33333333333334</v>
      </c>
      <c r="G345" s="38">
        <v>112.91666666666669</v>
      </c>
      <c r="H345" s="38">
        <v>119.81666666666669</v>
      </c>
      <c r="I345" s="38">
        <v>121.23333333333335</v>
      </c>
      <c r="J345" s="38">
        <v>123.26666666666669</v>
      </c>
      <c r="K345" s="31">
        <v>119.2</v>
      </c>
      <c r="L345" s="31">
        <v>115.75</v>
      </c>
      <c r="M345" s="31">
        <v>21.91696</v>
      </c>
      <c r="N345" s="1"/>
      <c r="O345" s="1"/>
    </row>
    <row r="346" spans="1:15" ht="12.75" customHeight="1">
      <c r="A346" s="33">
        <v>336</v>
      </c>
      <c r="B346" s="58" t="s">
        <v>189</v>
      </c>
      <c r="C346" s="31">
        <v>113.5</v>
      </c>
      <c r="D346" s="38">
        <v>113.8</v>
      </c>
      <c r="E346" s="38">
        <v>112.94999999999999</v>
      </c>
      <c r="F346" s="38">
        <v>112.39999999999999</v>
      </c>
      <c r="G346" s="38">
        <v>111.54999999999998</v>
      </c>
      <c r="H346" s="38">
        <v>114.35</v>
      </c>
      <c r="I346" s="38">
        <v>115.19999999999999</v>
      </c>
      <c r="J346" s="38">
        <v>115.75</v>
      </c>
      <c r="K346" s="31">
        <v>114.65</v>
      </c>
      <c r="L346" s="31">
        <v>113.25</v>
      </c>
      <c r="M346" s="31">
        <v>99.758920000000003</v>
      </c>
      <c r="N346" s="1"/>
      <c r="O346" s="1"/>
    </row>
    <row r="347" spans="1:15" ht="12.75" customHeight="1">
      <c r="A347" s="33">
        <v>337</v>
      </c>
      <c r="B347" s="58" t="s">
        <v>890</v>
      </c>
      <c r="C347" s="31">
        <v>43.95</v>
      </c>
      <c r="D347" s="38">
        <v>44.066666666666663</v>
      </c>
      <c r="E347" s="38">
        <v>43.683333333333323</v>
      </c>
      <c r="F347" s="38">
        <v>43.416666666666657</v>
      </c>
      <c r="G347" s="38">
        <v>43.033333333333317</v>
      </c>
      <c r="H347" s="38">
        <v>44.333333333333329</v>
      </c>
      <c r="I347" s="38">
        <v>44.716666666666669</v>
      </c>
      <c r="J347" s="38">
        <v>44.983333333333334</v>
      </c>
      <c r="K347" s="31">
        <v>44.45</v>
      </c>
      <c r="L347" s="31">
        <v>43.8</v>
      </c>
      <c r="M347" s="31">
        <v>29.812110000000001</v>
      </c>
      <c r="N347" s="1"/>
      <c r="O347" s="1"/>
    </row>
    <row r="348" spans="1:15" ht="12.75" customHeight="1">
      <c r="A348" s="33">
        <v>338</v>
      </c>
      <c r="B348" s="58" t="s">
        <v>470</v>
      </c>
      <c r="C348" s="31">
        <v>211.9</v>
      </c>
      <c r="D348" s="38">
        <v>212.08333333333334</v>
      </c>
      <c r="E348" s="38">
        <v>210.76666666666668</v>
      </c>
      <c r="F348" s="38">
        <v>209.63333333333333</v>
      </c>
      <c r="G348" s="38">
        <v>208.31666666666666</v>
      </c>
      <c r="H348" s="38">
        <v>213.2166666666667</v>
      </c>
      <c r="I348" s="38">
        <v>214.53333333333336</v>
      </c>
      <c r="J348" s="38">
        <v>215.66666666666671</v>
      </c>
      <c r="K348" s="31">
        <v>213.4</v>
      </c>
      <c r="L348" s="31">
        <v>210.95</v>
      </c>
      <c r="M348" s="31">
        <v>4.0089499999999996</v>
      </c>
      <c r="N348" s="1"/>
      <c r="O348" s="1"/>
    </row>
    <row r="349" spans="1:15" ht="12.75" customHeight="1">
      <c r="A349" s="33">
        <v>339</v>
      </c>
      <c r="B349" s="58" t="s">
        <v>191</v>
      </c>
      <c r="C349" s="31">
        <v>186.5</v>
      </c>
      <c r="D349" s="38">
        <v>187.08333333333334</v>
      </c>
      <c r="E349" s="38">
        <v>185.2166666666667</v>
      </c>
      <c r="F349" s="38">
        <v>183.93333333333337</v>
      </c>
      <c r="G349" s="38">
        <v>182.06666666666672</v>
      </c>
      <c r="H349" s="38">
        <v>188.36666666666667</v>
      </c>
      <c r="I349" s="38">
        <v>190.23333333333329</v>
      </c>
      <c r="J349" s="38">
        <v>191.51666666666665</v>
      </c>
      <c r="K349" s="31">
        <v>188.95</v>
      </c>
      <c r="L349" s="31">
        <v>185.8</v>
      </c>
      <c r="M349" s="31">
        <v>90.587999999999994</v>
      </c>
      <c r="N349" s="1"/>
      <c r="O349" s="1"/>
    </row>
    <row r="350" spans="1:15" ht="12.75" customHeight="1">
      <c r="A350" s="33">
        <v>340</v>
      </c>
      <c r="B350" s="58" t="s">
        <v>474</v>
      </c>
      <c r="C350" s="31">
        <v>362.15</v>
      </c>
      <c r="D350" s="38">
        <v>362.75</v>
      </c>
      <c r="E350" s="38">
        <v>358.55</v>
      </c>
      <c r="F350" s="38">
        <v>354.95</v>
      </c>
      <c r="G350" s="38">
        <v>350.75</v>
      </c>
      <c r="H350" s="38">
        <v>366.35</v>
      </c>
      <c r="I350" s="38">
        <v>370.55000000000007</v>
      </c>
      <c r="J350" s="38">
        <v>374.15000000000003</v>
      </c>
      <c r="K350" s="31">
        <v>366.95</v>
      </c>
      <c r="L350" s="31">
        <v>359.15</v>
      </c>
      <c r="M350" s="31">
        <v>1.95679</v>
      </c>
      <c r="N350" s="1"/>
      <c r="O350" s="1"/>
    </row>
    <row r="351" spans="1:15" ht="12.75" customHeight="1">
      <c r="A351" s="33">
        <v>341</v>
      </c>
      <c r="B351" s="58" t="s">
        <v>192</v>
      </c>
      <c r="C351" s="31">
        <v>1069.7</v>
      </c>
      <c r="D351" s="38">
        <v>1066.6000000000001</v>
      </c>
      <c r="E351" s="38">
        <v>1057.7500000000002</v>
      </c>
      <c r="F351" s="38">
        <v>1045.8000000000002</v>
      </c>
      <c r="G351" s="38">
        <v>1036.9500000000003</v>
      </c>
      <c r="H351" s="38">
        <v>1078.5500000000002</v>
      </c>
      <c r="I351" s="38">
        <v>1087.4000000000001</v>
      </c>
      <c r="J351" s="38">
        <v>1099.3500000000001</v>
      </c>
      <c r="K351" s="31">
        <v>1075.45</v>
      </c>
      <c r="L351" s="31">
        <v>1054.6500000000001</v>
      </c>
      <c r="M351" s="31">
        <v>8.5477600000000002</v>
      </c>
      <c r="N351" s="1"/>
      <c r="O351" s="1"/>
    </row>
    <row r="352" spans="1:15" ht="12.75" customHeight="1">
      <c r="A352" s="33">
        <v>342</v>
      </c>
      <c r="B352" s="58" t="s">
        <v>194</v>
      </c>
      <c r="C352" s="31">
        <v>166.4</v>
      </c>
      <c r="D352" s="38">
        <v>166.98333333333335</v>
      </c>
      <c r="E352" s="38">
        <v>165.56666666666669</v>
      </c>
      <c r="F352" s="38">
        <v>164.73333333333335</v>
      </c>
      <c r="G352" s="38">
        <v>163.31666666666669</v>
      </c>
      <c r="H352" s="38">
        <v>167.81666666666669</v>
      </c>
      <c r="I352" s="38">
        <v>169.23333333333332</v>
      </c>
      <c r="J352" s="38">
        <v>170.06666666666669</v>
      </c>
      <c r="K352" s="31">
        <v>168.4</v>
      </c>
      <c r="L352" s="31">
        <v>166.15</v>
      </c>
      <c r="M352" s="31">
        <v>49.688470000000002</v>
      </c>
      <c r="N352" s="1"/>
      <c r="O352" s="1"/>
    </row>
    <row r="353" spans="1:15" ht="12.75" customHeight="1">
      <c r="A353" s="33">
        <v>343</v>
      </c>
      <c r="B353" s="58" t="s">
        <v>290</v>
      </c>
      <c r="C353" s="31">
        <v>255.35</v>
      </c>
      <c r="D353" s="38">
        <v>255.29999999999998</v>
      </c>
      <c r="E353" s="38">
        <v>254.04999999999995</v>
      </c>
      <c r="F353" s="38">
        <v>252.74999999999997</v>
      </c>
      <c r="G353" s="38">
        <v>251.49999999999994</v>
      </c>
      <c r="H353" s="38">
        <v>256.59999999999997</v>
      </c>
      <c r="I353" s="38">
        <v>257.85000000000002</v>
      </c>
      <c r="J353" s="38">
        <v>259.14999999999998</v>
      </c>
      <c r="K353" s="31">
        <v>256.55</v>
      </c>
      <c r="L353" s="31">
        <v>254</v>
      </c>
      <c r="M353" s="31">
        <v>6.1021999999999998</v>
      </c>
      <c r="N353" s="1"/>
      <c r="O353" s="1"/>
    </row>
    <row r="354" spans="1:15" ht="12.75" customHeight="1">
      <c r="A354" s="33">
        <v>344</v>
      </c>
      <c r="B354" s="58" t="s">
        <v>475</v>
      </c>
      <c r="C354" s="31">
        <v>1343.45</v>
      </c>
      <c r="D354" s="38">
        <v>1353.05</v>
      </c>
      <c r="E354" s="38">
        <v>1315.6499999999999</v>
      </c>
      <c r="F354" s="38">
        <v>1287.8499999999999</v>
      </c>
      <c r="G354" s="38">
        <v>1250.4499999999998</v>
      </c>
      <c r="H354" s="38">
        <v>1380.85</v>
      </c>
      <c r="I354" s="38">
        <v>1418.25</v>
      </c>
      <c r="J354" s="38">
        <v>1446.05</v>
      </c>
      <c r="K354" s="31">
        <v>1390.45</v>
      </c>
      <c r="L354" s="31">
        <v>1325.25</v>
      </c>
      <c r="M354" s="31">
        <v>17.969519999999999</v>
      </c>
      <c r="N354" s="1"/>
      <c r="O354" s="1"/>
    </row>
    <row r="355" spans="1:15" ht="12.75" customHeight="1">
      <c r="A355" s="33">
        <v>345</v>
      </c>
      <c r="B355" s="58" t="s">
        <v>291</v>
      </c>
      <c r="C355" s="31">
        <v>862.6</v>
      </c>
      <c r="D355" s="38">
        <v>858.55000000000007</v>
      </c>
      <c r="E355" s="38">
        <v>852.20000000000016</v>
      </c>
      <c r="F355" s="38">
        <v>841.80000000000007</v>
      </c>
      <c r="G355" s="38">
        <v>835.45000000000016</v>
      </c>
      <c r="H355" s="38">
        <v>868.95000000000016</v>
      </c>
      <c r="I355" s="38">
        <v>875.30000000000007</v>
      </c>
      <c r="J355" s="38">
        <v>885.70000000000016</v>
      </c>
      <c r="K355" s="31">
        <v>864.9</v>
      </c>
      <c r="L355" s="31">
        <v>848.15</v>
      </c>
      <c r="M355" s="31">
        <v>15.047890000000001</v>
      </c>
      <c r="N355" s="1"/>
      <c r="O355" s="1"/>
    </row>
    <row r="356" spans="1:15" ht="12.75" customHeight="1">
      <c r="A356" s="33">
        <v>346</v>
      </c>
      <c r="B356" s="58" t="s">
        <v>193</v>
      </c>
      <c r="C356" s="31">
        <v>3951.1</v>
      </c>
      <c r="D356" s="38">
        <v>3979.7666666666664</v>
      </c>
      <c r="E356" s="38">
        <v>3911.333333333333</v>
      </c>
      <c r="F356" s="38">
        <v>3871.5666666666666</v>
      </c>
      <c r="G356" s="38">
        <v>3803.1333333333332</v>
      </c>
      <c r="H356" s="38">
        <v>4019.5333333333328</v>
      </c>
      <c r="I356" s="38">
        <v>4087.9666666666662</v>
      </c>
      <c r="J356" s="38">
        <v>4127.7333333333327</v>
      </c>
      <c r="K356" s="31">
        <v>4048.2</v>
      </c>
      <c r="L356" s="31">
        <v>3940</v>
      </c>
      <c r="M356" s="31">
        <v>0.80778000000000005</v>
      </c>
      <c r="N356" s="1"/>
      <c r="O356" s="1"/>
    </row>
    <row r="357" spans="1:15" ht="12.75" customHeight="1">
      <c r="A357" s="33">
        <v>347</v>
      </c>
      <c r="B357" s="58" t="s">
        <v>476</v>
      </c>
      <c r="C357" s="31">
        <v>237.8</v>
      </c>
      <c r="D357" s="38">
        <v>239.31666666666669</v>
      </c>
      <c r="E357" s="38">
        <v>234.48333333333338</v>
      </c>
      <c r="F357" s="38">
        <v>231.16666666666669</v>
      </c>
      <c r="G357" s="38">
        <v>226.33333333333337</v>
      </c>
      <c r="H357" s="38">
        <v>242.63333333333338</v>
      </c>
      <c r="I357" s="38">
        <v>247.4666666666667</v>
      </c>
      <c r="J357" s="38">
        <v>250.78333333333339</v>
      </c>
      <c r="K357" s="31">
        <v>244.15</v>
      </c>
      <c r="L357" s="31">
        <v>236</v>
      </c>
      <c r="M357" s="31">
        <v>5.4268999999999998</v>
      </c>
      <c r="N357" s="1"/>
      <c r="O357" s="1"/>
    </row>
    <row r="358" spans="1:15" ht="12.75" customHeight="1">
      <c r="A358" s="33">
        <v>348</v>
      </c>
      <c r="B358" s="58" t="s">
        <v>195</v>
      </c>
      <c r="C358" s="31">
        <v>36626.050000000003</v>
      </c>
      <c r="D358" s="38">
        <v>36701.5</v>
      </c>
      <c r="E358" s="38">
        <v>36453</v>
      </c>
      <c r="F358" s="38">
        <v>36279.949999999997</v>
      </c>
      <c r="G358" s="38">
        <v>36031.449999999997</v>
      </c>
      <c r="H358" s="38">
        <v>36874.550000000003</v>
      </c>
      <c r="I358" s="38">
        <v>37123.050000000003</v>
      </c>
      <c r="J358" s="38">
        <v>37296.100000000006</v>
      </c>
      <c r="K358" s="31">
        <v>36950</v>
      </c>
      <c r="L358" s="31">
        <v>36528.449999999997</v>
      </c>
      <c r="M358" s="31">
        <v>0.12981000000000001</v>
      </c>
      <c r="N358" s="1"/>
      <c r="O358" s="1"/>
    </row>
    <row r="359" spans="1:15" ht="12.75" customHeight="1">
      <c r="A359" s="33">
        <v>349</v>
      </c>
      <c r="B359" s="58" t="s">
        <v>293</v>
      </c>
      <c r="C359" s="31">
        <v>1251.45</v>
      </c>
      <c r="D359" s="38">
        <v>1240.4833333333333</v>
      </c>
      <c r="E359" s="38">
        <v>1221.9666666666667</v>
      </c>
      <c r="F359" s="38">
        <v>1192.4833333333333</v>
      </c>
      <c r="G359" s="38">
        <v>1173.9666666666667</v>
      </c>
      <c r="H359" s="38">
        <v>1269.9666666666667</v>
      </c>
      <c r="I359" s="38">
        <v>1288.4833333333336</v>
      </c>
      <c r="J359" s="38">
        <v>1317.9666666666667</v>
      </c>
      <c r="K359" s="31">
        <v>1259</v>
      </c>
      <c r="L359" s="31">
        <v>1211</v>
      </c>
      <c r="M359" s="31">
        <v>31.90335</v>
      </c>
      <c r="N359" s="1"/>
      <c r="O359" s="1"/>
    </row>
    <row r="360" spans="1:15" ht="12.75" customHeight="1">
      <c r="A360" s="33">
        <v>350</v>
      </c>
      <c r="B360" s="58" t="s">
        <v>292</v>
      </c>
      <c r="C360" s="31">
        <v>741.35</v>
      </c>
      <c r="D360" s="38">
        <v>740.41666666666663</v>
      </c>
      <c r="E360" s="38">
        <v>730.93333333333328</v>
      </c>
      <c r="F360" s="38">
        <v>720.51666666666665</v>
      </c>
      <c r="G360" s="38">
        <v>711.0333333333333</v>
      </c>
      <c r="H360" s="38">
        <v>750.83333333333326</v>
      </c>
      <c r="I360" s="38">
        <v>760.31666666666661</v>
      </c>
      <c r="J360" s="38">
        <v>770.73333333333323</v>
      </c>
      <c r="K360" s="31">
        <v>749.9</v>
      </c>
      <c r="L360" s="31">
        <v>730</v>
      </c>
      <c r="M360" s="31">
        <v>8.8517499999999991</v>
      </c>
      <c r="N360" s="1"/>
      <c r="O360" s="1"/>
    </row>
    <row r="361" spans="1:15" ht="12.75" customHeight="1">
      <c r="A361" s="33">
        <v>351</v>
      </c>
      <c r="B361" s="58" t="s">
        <v>477</v>
      </c>
      <c r="C361" s="31">
        <v>157.6</v>
      </c>
      <c r="D361" s="38">
        <v>158.56666666666669</v>
      </c>
      <c r="E361" s="38">
        <v>156.13333333333338</v>
      </c>
      <c r="F361" s="38">
        <v>154.66666666666669</v>
      </c>
      <c r="G361" s="38">
        <v>152.23333333333338</v>
      </c>
      <c r="H361" s="38">
        <v>160.03333333333339</v>
      </c>
      <c r="I361" s="38">
        <v>162.46666666666673</v>
      </c>
      <c r="J361" s="38">
        <v>163.93333333333339</v>
      </c>
      <c r="K361" s="31">
        <v>161</v>
      </c>
      <c r="L361" s="31">
        <v>157.1</v>
      </c>
      <c r="M361" s="31">
        <v>19.332799999999999</v>
      </c>
      <c r="N361" s="1"/>
      <c r="O361" s="1"/>
    </row>
    <row r="362" spans="1:15" ht="12.75" customHeight="1">
      <c r="A362" s="33">
        <v>352</v>
      </c>
      <c r="B362" s="58" t="s">
        <v>197</v>
      </c>
      <c r="C362" s="31">
        <v>4962.25</v>
      </c>
      <c r="D362" s="38">
        <v>4987.416666666667</v>
      </c>
      <c r="E362" s="38">
        <v>4885.8333333333339</v>
      </c>
      <c r="F362" s="38">
        <v>4809.416666666667</v>
      </c>
      <c r="G362" s="38">
        <v>4707.8333333333339</v>
      </c>
      <c r="H362" s="38">
        <v>5063.8333333333339</v>
      </c>
      <c r="I362" s="38">
        <v>5165.4166666666679</v>
      </c>
      <c r="J362" s="38">
        <v>5241.8333333333339</v>
      </c>
      <c r="K362" s="31">
        <v>5089</v>
      </c>
      <c r="L362" s="31">
        <v>4911</v>
      </c>
      <c r="M362" s="31">
        <v>5.61219</v>
      </c>
      <c r="N362" s="1"/>
      <c r="O362" s="1"/>
    </row>
    <row r="363" spans="1:15" ht="12.75" customHeight="1">
      <c r="A363" s="33">
        <v>353</v>
      </c>
      <c r="B363" s="58" t="s">
        <v>198</v>
      </c>
      <c r="C363" s="31">
        <v>228.05</v>
      </c>
      <c r="D363" s="38">
        <v>228.71666666666667</v>
      </c>
      <c r="E363" s="38">
        <v>226.68333333333334</v>
      </c>
      <c r="F363" s="38">
        <v>225.31666666666666</v>
      </c>
      <c r="G363" s="38">
        <v>223.28333333333333</v>
      </c>
      <c r="H363" s="38">
        <v>230.08333333333334</v>
      </c>
      <c r="I363" s="38">
        <v>232.1166666666667</v>
      </c>
      <c r="J363" s="38">
        <v>233.48333333333335</v>
      </c>
      <c r="K363" s="31">
        <v>230.75</v>
      </c>
      <c r="L363" s="31">
        <v>227.35</v>
      </c>
      <c r="M363" s="31">
        <v>6.5189399999999997</v>
      </c>
      <c r="N363" s="1"/>
      <c r="O363" s="1"/>
    </row>
    <row r="364" spans="1:15" ht="12.75" customHeight="1">
      <c r="A364" s="33">
        <v>354</v>
      </c>
      <c r="B364" s="58" t="s">
        <v>480</v>
      </c>
      <c r="C364" s="31">
        <v>3866</v>
      </c>
      <c r="D364" s="38">
        <v>3848.7166666666667</v>
      </c>
      <c r="E364" s="38">
        <v>3799.4333333333334</v>
      </c>
      <c r="F364" s="38">
        <v>3732.8666666666668</v>
      </c>
      <c r="G364" s="38">
        <v>3683.5833333333335</v>
      </c>
      <c r="H364" s="38">
        <v>3915.2833333333333</v>
      </c>
      <c r="I364" s="38">
        <v>3964.5666666666671</v>
      </c>
      <c r="J364" s="38">
        <v>4031.1333333333332</v>
      </c>
      <c r="K364" s="31">
        <v>3898</v>
      </c>
      <c r="L364" s="31">
        <v>3782.15</v>
      </c>
      <c r="M364" s="31">
        <v>0.20361000000000001</v>
      </c>
      <c r="N364" s="1"/>
      <c r="O364" s="1"/>
    </row>
    <row r="365" spans="1:15" ht="12.75" customHeight="1">
      <c r="A365" s="33">
        <v>355</v>
      </c>
      <c r="B365" s="58" t="s">
        <v>481</v>
      </c>
      <c r="C365" s="31">
        <v>1673.15</v>
      </c>
      <c r="D365" s="38">
        <v>1688.1499999999999</v>
      </c>
      <c r="E365" s="38">
        <v>1642.1999999999998</v>
      </c>
      <c r="F365" s="38">
        <v>1611.25</v>
      </c>
      <c r="G365" s="38">
        <v>1565.3</v>
      </c>
      <c r="H365" s="38">
        <v>1719.0999999999997</v>
      </c>
      <c r="I365" s="38">
        <v>1765.05</v>
      </c>
      <c r="J365" s="38">
        <v>1795.9999999999995</v>
      </c>
      <c r="K365" s="31">
        <v>1734.1</v>
      </c>
      <c r="L365" s="31">
        <v>1657.2</v>
      </c>
      <c r="M365" s="31">
        <v>1.09595</v>
      </c>
      <c r="N365" s="1"/>
      <c r="O365" s="1"/>
    </row>
    <row r="366" spans="1:15" ht="12.75" customHeight="1">
      <c r="A366" s="33">
        <v>356</v>
      </c>
      <c r="B366" s="58" t="s">
        <v>201</v>
      </c>
      <c r="C366" s="31">
        <v>3686.7</v>
      </c>
      <c r="D366" s="38">
        <v>3669.6</v>
      </c>
      <c r="E366" s="38">
        <v>3639.2999999999997</v>
      </c>
      <c r="F366" s="38">
        <v>3591.8999999999996</v>
      </c>
      <c r="G366" s="38">
        <v>3561.5999999999995</v>
      </c>
      <c r="H366" s="38">
        <v>3717</v>
      </c>
      <c r="I366" s="38">
        <v>3747.3</v>
      </c>
      <c r="J366" s="38">
        <v>3794.7000000000003</v>
      </c>
      <c r="K366" s="31">
        <v>3699.9</v>
      </c>
      <c r="L366" s="31">
        <v>3622.2</v>
      </c>
      <c r="M366" s="31">
        <v>2.7672500000000002</v>
      </c>
      <c r="N366" s="1"/>
      <c r="O366" s="1"/>
    </row>
    <row r="367" spans="1:15" ht="12.75" customHeight="1">
      <c r="A367" s="33">
        <v>357</v>
      </c>
      <c r="B367" s="58" t="s">
        <v>200</v>
      </c>
      <c r="C367" s="31">
        <v>2639.6</v>
      </c>
      <c r="D367" s="38">
        <v>2629.5333333333333</v>
      </c>
      <c r="E367" s="38">
        <v>2610.0666666666666</v>
      </c>
      <c r="F367" s="38">
        <v>2580.5333333333333</v>
      </c>
      <c r="G367" s="38">
        <v>2561.0666666666666</v>
      </c>
      <c r="H367" s="38">
        <v>2659.0666666666666</v>
      </c>
      <c r="I367" s="38">
        <v>2678.5333333333328</v>
      </c>
      <c r="J367" s="38">
        <v>2708.0666666666666</v>
      </c>
      <c r="K367" s="31">
        <v>2649</v>
      </c>
      <c r="L367" s="31">
        <v>2600</v>
      </c>
      <c r="M367" s="31">
        <v>2.3176199999999998</v>
      </c>
      <c r="N367" s="1"/>
      <c r="O367" s="1"/>
    </row>
    <row r="368" spans="1:15" ht="12.75" customHeight="1">
      <c r="A368" s="33">
        <v>358</v>
      </c>
      <c r="B368" s="58" t="s">
        <v>196</v>
      </c>
      <c r="C368" s="31">
        <v>986.6</v>
      </c>
      <c r="D368" s="38">
        <v>991.35</v>
      </c>
      <c r="E368" s="38">
        <v>979.25</v>
      </c>
      <c r="F368" s="38">
        <v>971.9</v>
      </c>
      <c r="G368" s="38">
        <v>959.8</v>
      </c>
      <c r="H368" s="38">
        <v>998.7</v>
      </c>
      <c r="I368" s="38">
        <v>1010.8000000000002</v>
      </c>
      <c r="J368" s="38">
        <v>1018.1500000000001</v>
      </c>
      <c r="K368" s="31">
        <v>1003.45</v>
      </c>
      <c r="L368" s="31">
        <v>984</v>
      </c>
      <c r="M368" s="31">
        <v>11.576930000000001</v>
      </c>
      <c r="N368" s="1"/>
      <c r="O368" s="1"/>
    </row>
    <row r="369" spans="1:15" ht="12.75" customHeight="1">
      <c r="A369" s="33">
        <v>359</v>
      </c>
      <c r="B369" s="58" t="s">
        <v>482</v>
      </c>
      <c r="C369" s="31">
        <v>101.1</v>
      </c>
      <c r="D369" s="38">
        <v>98.866666666666674</v>
      </c>
      <c r="E369" s="38">
        <v>94.733333333333348</v>
      </c>
      <c r="F369" s="38">
        <v>88.366666666666674</v>
      </c>
      <c r="G369" s="38">
        <v>84.233333333333348</v>
      </c>
      <c r="H369" s="38">
        <v>105.23333333333335</v>
      </c>
      <c r="I369" s="38">
        <v>109.36666666666667</v>
      </c>
      <c r="J369" s="38">
        <v>115.73333333333335</v>
      </c>
      <c r="K369" s="31">
        <v>103</v>
      </c>
      <c r="L369" s="31">
        <v>92.5</v>
      </c>
      <c r="M369" s="31">
        <v>317.59161</v>
      </c>
      <c r="N369" s="1"/>
      <c r="O369" s="1"/>
    </row>
    <row r="370" spans="1:15" ht="12.75" customHeight="1">
      <c r="A370" s="33">
        <v>360</v>
      </c>
      <c r="B370" s="58" t="s">
        <v>478</v>
      </c>
      <c r="C370" s="31">
        <v>643.4</v>
      </c>
      <c r="D370" s="38">
        <v>636.55000000000007</v>
      </c>
      <c r="E370" s="38">
        <v>628.20000000000016</v>
      </c>
      <c r="F370" s="38">
        <v>613.00000000000011</v>
      </c>
      <c r="G370" s="38">
        <v>604.6500000000002</v>
      </c>
      <c r="H370" s="38">
        <v>651.75000000000011</v>
      </c>
      <c r="I370" s="38">
        <v>660.1</v>
      </c>
      <c r="J370" s="38">
        <v>675.30000000000007</v>
      </c>
      <c r="K370" s="31">
        <v>644.9</v>
      </c>
      <c r="L370" s="31">
        <v>621.35</v>
      </c>
      <c r="M370" s="31">
        <v>9.9059500000000007</v>
      </c>
      <c r="N370" s="1"/>
      <c r="O370" s="1"/>
    </row>
    <row r="371" spans="1:15" ht="12.75" customHeight="1">
      <c r="A371" s="33">
        <v>361</v>
      </c>
      <c r="B371" s="58" t="s">
        <v>479</v>
      </c>
      <c r="C371" s="31">
        <v>348.9</v>
      </c>
      <c r="D371" s="38">
        <v>352.45</v>
      </c>
      <c r="E371" s="38">
        <v>341.65</v>
      </c>
      <c r="F371" s="38">
        <v>334.4</v>
      </c>
      <c r="G371" s="38">
        <v>323.59999999999997</v>
      </c>
      <c r="H371" s="38">
        <v>359.7</v>
      </c>
      <c r="I371" s="38">
        <v>370.50000000000006</v>
      </c>
      <c r="J371" s="38">
        <v>377.75</v>
      </c>
      <c r="K371" s="31">
        <v>363.25</v>
      </c>
      <c r="L371" s="31">
        <v>345.2</v>
      </c>
      <c r="M371" s="31">
        <v>6.1030199999999999</v>
      </c>
      <c r="N371" s="1"/>
      <c r="O371" s="1"/>
    </row>
    <row r="372" spans="1:15" ht="12.75" customHeight="1">
      <c r="A372" s="33">
        <v>362</v>
      </c>
      <c r="B372" s="58" t="s">
        <v>483</v>
      </c>
      <c r="C372" s="31">
        <v>1085.3499999999999</v>
      </c>
      <c r="D372" s="38">
        <v>1107.1833333333334</v>
      </c>
      <c r="E372" s="38">
        <v>1053.4166666666667</v>
      </c>
      <c r="F372" s="38">
        <v>1021.4833333333333</v>
      </c>
      <c r="G372" s="38">
        <v>967.7166666666667</v>
      </c>
      <c r="H372" s="38">
        <v>1139.1166666666668</v>
      </c>
      <c r="I372" s="38">
        <v>1192.8833333333332</v>
      </c>
      <c r="J372" s="38">
        <v>1224.8166666666668</v>
      </c>
      <c r="K372" s="31">
        <v>1160.95</v>
      </c>
      <c r="L372" s="31">
        <v>1075.25</v>
      </c>
      <c r="M372" s="31">
        <v>0.90317000000000003</v>
      </c>
      <c r="N372" s="1"/>
      <c r="O372" s="1"/>
    </row>
    <row r="373" spans="1:15" ht="12.75" customHeight="1">
      <c r="A373" s="33">
        <v>363</v>
      </c>
      <c r="B373" s="58" t="s">
        <v>203</v>
      </c>
      <c r="C373" s="31">
        <v>3914.65</v>
      </c>
      <c r="D373" s="38">
        <v>3916.8833333333337</v>
      </c>
      <c r="E373" s="38">
        <v>3884.8166666666675</v>
      </c>
      <c r="F373" s="38">
        <v>3854.983333333334</v>
      </c>
      <c r="G373" s="38">
        <v>3822.9166666666679</v>
      </c>
      <c r="H373" s="38">
        <v>3946.7166666666672</v>
      </c>
      <c r="I373" s="38">
        <v>3978.7833333333338</v>
      </c>
      <c r="J373" s="38">
        <v>4008.6166666666668</v>
      </c>
      <c r="K373" s="31">
        <v>3948.95</v>
      </c>
      <c r="L373" s="31">
        <v>3887.05</v>
      </c>
      <c r="M373" s="31">
        <v>4.7302200000000001</v>
      </c>
      <c r="N373" s="1"/>
      <c r="O373" s="1"/>
    </row>
    <row r="374" spans="1:15" ht="12.75" customHeight="1">
      <c r="A374" s="33">
        <v>364</v>
      </c>
      <c r="B374" s="58" t="s">
        <v>484</v>
      </c>
      <c r="C374" s="31">
        <v>1301.7</v>
      </c>
      <c r="D374" s="38">
        <v>1304.1666666666667</v>
      </c>
      <c r="E374" s="38">
        <v>1292.5333333333335</v>
      </c>
      <c r="F374" s="38">
        <v>1283.3666666666668</v>
      </c>
      <c r="G374" s="38">
        <v>1271.7333333333336</v>
      </c>
      <c r="H374" s="38">
        <v>1313.3333333333335</v>
      </c>
      <c r="I374" s="38">
        <v>1324.9666666666667</v>
      </c>
      <c r="J374" s="38">
        <v>1334.1333333333334</v>
      </c>
      <c r="K374" s="31">
        <v>1315.8</v>
      </c>
      <c r="L374" s="31">
        <v>1295</v>
      </c>
      <c r="M374" s="31">
        <v>0.75024000000000002</v>
      </c>
      <c r="N374" s="1"/>
      <c r="O374" s="1"/>
    </row>
    <row r="375" spans="1:15" ht="12.75" customHeight="1">
      <c r="A375" s="33">
        <v>365</v>
      </c>
      <c r="B375" s="58" t="s">
        <v>294</v>
      </c>
      <c r="C375" s="31">
        <v>366.85</v>
      </c>
      <c r="D375" s="38">
        <v>369.36666666666662</v>
      </c>
      <c r="E375" s="38">
        <v>363.23333333333323</v>
      </c>
      <c r="F375" s="38">
        <v>359.61666666666662</v>
      </c>
      <c r="G375" s="38">
        <v>353.48333333333323</v>
      </c>
      <c r="H375" s="38">
        <v>372.98333333333323</v>
      </c>
      <c r="I375" s="38">
        <v>379.11666666666656</v>
      </c>
      <c r="J375" s="38">
        <v>382.73333333333323</v>
      </c>
      <c r="K375" s="31">
        <v>375.5</v>
      </c>
      <c r="L375" s="31">
        <v>365.75</v>
      </c>
      <c r="M375" s="31">
        <v>13.777060000000001</v>
      </c>
      <c r="N375" s="1"/>
      <c r="O375" s="1"/>
    </row>
    <row r="376" spans="1:15" ht="12.75" customHeight="1">
      <c r="A376" s="33">
        <v>366</v>
      </c>
      <c r="B376" s="58" t="s">
        <v>199</v>
      </c>
      <c r="C376" s="31">
        <v>223.4</v>
      </c>
      <c r="D376" s="38">
        <v>224.26666666666665</v>
      </c>
      <c r="E376" s="38">
        <v>221.6333333333333</v>
      </c>
      <c r="F376" s="38">
        <v>219.86666666666665</v>
      </c>
      <c r="G376" s="38">
        <v>217.23333333333329</v>
      </c>
      <c r="H376" s="38">
        <v>226.0333333333333</v>
      </c>
      <c r="I376" s="38">
        <v>228.66666666666663</v>
      </c>
      <c r="J376" s="38">
        <v>230.43333333333331</v>
      </c>
      <c r="K376" s="31">
        <v>226.9</v>
      </c>
      <c r="L376" s="31">
        <v>222.5</v>
      </c>
      <c r="M376" s="31">
        <v>63.508769999999998</v>
      </c>
      <c r="N376" s="1"/>
      <c r="O376" s="1"/>
    </row>
    <row r="377" spans="1:15" ht="12.75" customHeight="1">
      <c r="A377" s="33">
        <v>367</v>
      </c>
      <c r="B377" s="58" t="s">
        <v>204</v>
      </c>
      <c r="C377" s="31">
        <v>241</v>
      </c>
      <c r="D377" s="38">
        <v>241.71666666666667</v>
      </c>
      <c r="E377" s="38">
        <v>238.48333333333335</v>
      </c>
      <c r="F377" s="38">
        <v>235.96666666666667</v>
      </c>
      <c r="G377" s="38">
        <v>232.73333333333335</v>
      </c>
      <c r="H377" s="38">
        <v>244.23333333333335</v>
      </c>
      <c r="I377" s="38">
        <v>247.46666666666664</v>
      </c>
      <c r="J377" s="38">
        <v>249.98333333333335</v>
      </c>
      <c r="K377" s="31">
        <v>244.95</v>
      </c>
      <c r="L377" s="31">
        <v>239.2</v>
      </c>
      <c r="M377" s="31">
        <v>86.056209999999993</v>
      </c>
      <c r="N377" s="1"/>
      <c r="O377" s="1"/>
    </row>
    <row r="378" spans="1:15" ht="12.75" customHeight="1">
      <c r="A378" s="33">
        <v>368</v>
      </c>
      <c r="B378" s="58" t="s">
        <v>485</v>
      </c>
      <c r="C378" s="31">
        <v>425.6</v>
      </c>
      <c r="D378" s="38">
        <v>419.86666666666662</v>
      </c>
      <c r="E378" s="38">
        <v>412.83333333333326</v>
      </c>
      <c r="F378" s="38">
        <v>400.06666666666666</v>
      </c>
      <c r="G378" s="38">
        <v>393.0333333333333</v>
      </c>
      <c r="H378" s="38">
        <v>432.63333333333321</v>
      </c>
      <c r="I378" s="38">
        <v>439.66666666666663</v>
      </c>
      <c r="J378" s="38">
        <v>452.43333333333317</v>
      </c>
      <c r="K378" s="31">
        <v>426.9</v>
      </c>
      <c r="L378" s="31">
        <v>407.1</v>
      </c>
      <c r="M378" s="31">
        <v>40.78989</v>
      </c>
      <c r="N378" s="1"/>
      <c r="O378" s="1"/>
    </row>
    <row r="379" spans="1:15" ht="12.75" customHeight="1">
      <c r="A379" s="33">
        <v>369</v>
      </c>
      <c r="B379" s="58" t="s">
        <v>295</v>
      </c>
      <c r="C379" s="31">
        <v>561.95000000000005</v>
      </c>
      <c r="D379" s="38">
        <v>562.2166666666667</v>
      </c>
      <c r="E379" s="38">
        <v>555.73333333333335</v>
      </c>
      <c r="F379" s="38">
        <v>549.51666666666665</v>
      </c>
      <c r="G379" s="38">
        <v>543.0333333333333</v>
      </c>
      <c r="H379" s="38">
        <v>568.43333333333339</v>
      </c>
      <c r="I379" s="38">
        <v>574.91666666666674</v>
      </c>
      <c r="J379" s="38">
        <v>581.13333333333344</v>
      </c>
      <c r="K379" s="31">
        <v>568.70000000000005</v>
      </c>
      <c r="L379" s="31">
        <v>556</v>
      </c>
      <c r="M379" s="31">
        <v>9.4217999999999993</v>
      </c>
      <c r="N379" s="1"/>
      <c r="O379" s="1"/>
    </row>
    <row r="380" spans="1:15" ht="12.75" customHeight="1">
      <c r="A380" s="33">
        <v>370</v>
      </c>
      <c r="B380" s="58" t="s">
        <v>486</v>
      </c>
      <c r="C380" s="31">
        <v>628.20000000000005</v>
      </c>
      <c r="D380" s="38">
        <v>631.41666666666663</v>
      </c>
      <c r="E380" s="38">
        <v>621.83333333333326</v>
      </c>
      <c r="F380" s="38">
        <v>615.46666666666658</v>
      </c>
      <c r="G380" s="38">
        <v>605.88333333333321</v>
      </c>
      <c r="H380" s="38">
        <v>637.7833333333333</v>
      </c>
      <c r="I380" s="38">
        <v>647.36666666666656</v>
      </c>
      <c r="J380" s="38">
        <v>653.73333333333335</v>
      </c>
      <c r="K380" s="31">
        <v>641</v>
      </c>
      <c r="L380" s="31">
        <v>625.04999999999995</v>
      </c>
      <c r="M380" s="31">
        <v>1.31114</v>
      </c>
      <c r="N380" s="1"/>
      <c r="O380" s="1"/>
    </row>
    <row r="381" spans="1:15" ht="12.75" customHeight="1">
      <c r="A381" s="33">
        <v>371</v>
      </c>
      <c r="B381" s="58" t="s">
        <v>487</v>
      </c>
      <c r="C381" s="31">
        <v>125.95</v>
      </c>
      <c r="D381" s="38">
        <v>126.45</v>
      </c>
      <c r="E381" s="38">
        <v>124.75</v>
      </c>
      <c r="F381" s="38">
        <v>123.55</v>
      </c>
      <c r="G381" s="38">
        <v>121.85</v>
      </c>
      <c r="H381" s="38">
        <v>127.65</v>
      </c>
      <c r="I381" s="38">
        <v>129.35000000000002</v>
      </c>
      <c r="J381" s="38">
        <v>130.55000000000001</v>
      </c>
      <c r="K381" s="31">
        <v>128.15</v>
      </c>
      <c r="L381" s="31">
        <v>125.25</v>
      </c>
      <c r="M381" s="31">
        <v>2.9080300000000001</v>
      </c>
      <c r="N381" s="1"/>
      <c r="O381" s="1"/>
    </row>
    <row r="382" spans="1:15" ht="12.75" customHeight="1">
      <c r="A382" s="33">
        <v>372</v>
      </c>
      <c r="B382" s="58" t="s">
        <v>296</v>
      </c>
      <c r="C382" s="31">
        <v>15674.45</v>
      </c>
      <c r="D382" s="38">
        <v>15578.183333333334</v>
      </c>
      <c r="E382" s="38">
        <v>15380.016666666668</v>
      </c>
      <c r="F382" s="38">
        <v>15085.583333333334</v>
      </c>
      <c r="G382" s="38">
        <v>14887.416666666668</v>
      </c>
      <c r="H382" s="38">
        <v>15872.616666666669</v>
      </c>
      <c r="I382" s="38">
        <v>16070.783333333333</v>
      </c>
      <c r="J382" s="38">
        <v>16365.216666666669</v>
      </c>
      <c r="K382" s="31">
        <v>15776.35</v>
      </c>
      <c r="L382" s="31">
        <v>15283.75</v>
      </c>
      <c r="M382" s="31">
        <v>0.11906</v>
      </c>
      <c r="N382" s="1"/>
      <c r="O382" s="1"/>
    </row>
    <row r="383" spans="1:15" ht="12.75" customHeight="1">
      <c r="A383" s="33">
        <v>373</v>
      </c>
      <c r="B383" s="58" t="s">
        <v>202</v>
      </c>
      <c r="C383" s="31">
        <v>62.35</v>
      </c>
      <c r="D383" s="38">
        <v>61.800000000000004</v>
      </c>
      <c r="E383" s="38">
        <v>60.95000000000001</v>
      </c>
      <c r="F383" s="38">
        <v>59.550000000000004</v>
      </c>
      <c r="G383" s="38">
        <v>58.70000000000001</v>
      </c>
      <c r="H383" s="38">
        <v>63.20000000000001</v>
      </c>
      <c r="I383" s="38">
        <v>64.050000000000011</v>
      </c>
      <c r="J383" s="38">
        <v>65.450000000000017</v>
      </c>
      <c r="K383" s="31">
        <v>62.65</v>
      </c>
      <c r="L383" s="31">
        <v>60.4</v>
      </c>
      <c r="M383" s="31">
        <v>608.68223</v>
      </c>
      <c r="N383" s="1"/>
      <c r="O383" s="1"/>
    </row>
    <row r="384" spans="1:15" ht="12.75" customHeight="1">
      <c r="A384" s="33">
        <v>374</v>
      </c>
      <c r="B384" s="58" t="s">
        <v>206</v>
      </c>
      <c r="C384" s="31">
        <v>1429.6</v>
      </c>
      <c r="D384" s="38">
        <v>1431.05</v>
      </c>
      <c r="E384" s="38">
        <v>1412.6</v>
      </c>
      <c r="F384" s="38">
        <v>1395.6</v>
      </c>
      <c r="G384" s="38">
        <v>1377.1499999999999</v>
      </c>
      <c r="H384" s="38">
        <v>1448.05</v>
      </c>
      <c r="I384" s="38">
        <v>1466.5000000000002</v>
      </c>
      <c r="J384" s="38">
        <v>1483.5</v>
      </c>
      <c r="K384" s="31">
        <v>1449.5</v>
      </c>
      <c r="L384" s="31">
        <v>1414.05</v>
      </c>
      <c r="M384" s="31">
        <v>6.09788</v>
      </c>
      <c r="N384" s="1"/>
      <c r="O384" s="1"/>
    </row>
    <row r="385" spans="1:15" ht="12.75" customHeight="1">
      <c r="A385" s="33">
        <v>375</v>
      </c>
      <c r="B385" s="58" t="s">
        <v>488</v>
      </c>
      <c r="C385" s="31">
        <v>444.45</v>
      </c>
      <c r="D385" s="38">
        <v>446.81666666666666</v>
      </c>
      <c r="E385" s="38">
        <v>441.63333333333333</v>
      </c>
      <c r="F385" s="38">
        <v>438.81666666666666</v>
      </c>
      <c r="G385" s="38">
        <v>433.63333333333333</v>
      </c>
      <c r="H385" s="38">
        <v>449.63333333333333</v>
      </c>
      <c r="I385" s="38">
        <v>454.81666666666661</v>
      </c>
      <c r="J385" s="38">
        <v>457.63333333333333</v>
      </c>
      <c r="K385" s="31">
        <v>452</v>
      </c>
      <c r="L385" s="31">
        <v>444</v>
      </c>
      <c r="M385" s="31">
        <v>1.6511499999999999</v>
      </c>
      <c r="N385" s="1"/>
      <c r="O385" s="1"/>
    </row>
    <row r="386" spans="1:15" ht="12.75" customHeight="1">
      <c r="A386" s="33">
        <v>376</v>
      </c>
      <c r="B386" s="58" t="s">
        <v>491</v>
      </c>
      <c r="C386" s="31">
        <v>1377.7</v>
      </c>
      <c r="D386" s="38">
        <v>1383.2</v>
      </c>
      <c r="E386" s="38">
        <v>1367.4</v>
      </c>
      <c r="F386" s="38">
        <v>1357.1000000000001</v>
      </c>
      <c r="G386" s="38">
        <v>1341.3000000000002</v>
      </c>
      <c r="H386" s="38">
        <v>1393.5</v>
      </c>
      <c r="I386" s="38">
        <v>1409.2999999999997</v>
      </c>
      <c r="J386" s="38">
        <v>1419.6</v>
      </c>
      <c r="K386" s="31">
        <v>1399</v>
      </c>
      <c r="L386" s="31">
        <v>1372.9</v>
      </c>
      <c r="M386" s="31">
        <v>1.5502899999999999</v>
      </c>
      <c r="N386" s="1"/>
      <c r="O386" s="1"/>
    </row>
    <row r="387" spans="1:15" ht="12.75" customHeight="1">
      <c r="A387" s="33">
        <v>377</v>
      </c>
      <c r="B387" s="58" t="s">
        <v>492</v>
      </c>
      <c r="C387" s="31">
        <v>119.65</v>
      </c>
      <c r="D387" s="38">
        <v>119.96666666666665</v>
      </c>
      <c r="E387" s="38">
        <v>118.43333333333331</v>
      </c>
      <c r="F387" s="38">
        <v>117.21666666666665</v>
      </c>
      <c r="G387" s="38">
        <v>115.68333333333331</v>
      </c>
      <c r="H387" s="38">
        <v>121.18333333333331</v>
      </c>
      <c r="I387" s="38">
        <v>122.71666666666664</v>
      </c>
      <c r="J387" s="38">
        <v>123.93333333333331</v>
      </c>
      <c r="K387" s="31">
        <v>121.5</v>
      </c>
      <c r="L387" s="31">
        <v>118.75</v>
      </c>
      <c r="M387" s="31">
        <v>84.931089999999998</v>
      </c>
      <c r="N387" s="1"/>
      <c r="O387" s="1"/>
    </row>
    <row r="388" spans="1:15" ht="12.75" customHeight="1">
      <c r="A388" s="33">
        <v>378</v>
      </c>
      <c r="B388" s="58" t="s">
        <v>207</v>
      </c>
      <c r="C388" s="31">
        <v>164.35</v>
      </c>
      <c r="D388" s="38">
        <v>165.04999999999998</v>
      </c>
      <c r="E388" s="38">
        <v>162.74999999999997</v>
      </c>
      <c r="F388" s="38">
        <v>161.14999999999998</v>
      </c>
      <c r="G388" s="38">
        <v>158.84999999999997</v>
      </c>
      <c r="H388" s="38">
        <v>166.64999999999998</v>
      </c>
      <c r="I388" s="38">
        <v>168.95</v>
      </c>
      <c r="J388" s="38">
        <v>170.54999999999998</v>
      </c>
      <c r="K388" s="31">
        <v>167.35</v>
      </c>
      <c r="L388" s="31">
        <v>163.44999999999999</v>
      </c>
      <c r="M388" s="31">
        <v>15.474320000000001</v>
      </c>
      <c r="N388" s="1"/>
      <c r="O388" s="1"/>
    </row>
    <row r="389" spans="1:15" ht="12.75" customHeight="1">
      <c r="A389" s="33">
        <v>379</v>
      </c>
      <c r="B389" s="58" t="s">
        <v>493</v>
      </c>
      <c r="C389" s="31">
        <v>1066.25</v>
      </c>
      <c r="D389" s="38">
        <v>1082.6166666666666</v>
      </c>
      <c r="E389" s="38">
        <v>1035.2333333333331</v>
      </c>
      <c r="F389" s="38">
        <v>1004.2166666666665</v>
      </c>
      <c r="G389" s="38">
        <v>956.83333333333303</v>
      </c>
      <c r="H389" s="38">
        <v>1113.6333333333332</v>
      </c>
      <c r="I389" s="38">
        <v>1161.0166666666669</v>
      </c>
      <c r="J389" s="38">
        <v>1192.0333333333333</v>
      </c>
      <c r="K389" s="31">
        <v>1130</v>
      </c>
      <c r="L389" s="31">
        <v>1051.5999999999999</v>
      </c>
      <c r="M389" s="31">
        <v>8.4275500000000001</v>
      </c>
      <c r="N389" s="1"/>
      <c r="O389" s="1"/>
    </row>
    <row r="390" spans="1:15" ht="12.75" customHeight="1">
      <c r="A390" s="33">
        <v>380</v>
      </c>
      <c r="B390" s="58" t="s">
        <v>494</v>
      </c>
      <c r="C390" s="31">
        <v>520.15</v>
      </c>
      <c r="D390" s="38">
        <v>522.5</v>
      </c>
      <c r="E390" s="38">
        <v>515.25</v>
      </c>
      <c r="F390" s="38">
        <v>510.35</v>
      </c>
      <c r="G390" s="38">
        <v>503.1</v>
      </c>
      <c r="H390" s="38">
        <v>527.4</v>
      </c>
      <c r="I390" s="38">
        <v>534.65</v>
      </c>
      <c r="J390" s="38">
        <v>539.54999999999995</v>
      </c>
      <c r="K390" s="31">
        <v>529.75</v>
      </c>
      <c r="L390" s="31">
        <v>517.6</v>
      </c>
      <c r="M390" s="31">
        <v>32.734000000000002</v>
      </c>
      <c r="N390" s="1"/>
      <c r="O390" s="1"/>
    </row>
    <row r="391" spans="1:15" ht="12.75" customHeight="1">
      <c r="A391" s="33">
        <v>381</v>
      </c>
      <c r="B391" s="58" t="s">
        <v>495</v>
      </c>
      <c r="C391" s="31">
        <v>215.05</v>
      </c>
      <c r="D391" s="38">
        <v>213.26666666666665</v>
      </c>
      <c r="E391" s="38">
        <v>210.08333333333331</v>
      </c>
      <c r="F391" s="38">
        <v>205.11666666666667</v>
      </c>
      <c r="G391" s="38">
        <v>201.93333333333334</v>
      </c>
      <c r="H391" s="38">
        <v>218.23333333333329</v>
      </c>
      <c r="I391" s="38">
        <v>221.41666666666663</v>
      </c>
      <c r="J391" s="38">
        <v>226.38333333333327</v>
      </c>
      <c r="K391" s="31">
        <v>216.45</v>
      </c>
      <c r="L391" s="31">
        <v>208.3</v>
      </c>
      <c r="M391" s="31">
        <v>17.854970000000002</v>
      </c>
      <c r="N391" s="1"/>
      <c r="O391" s="1"/>
    </row>
    <row r="392" spans="1:15" ht="12.75" customHeight="1">
      <c r="A392" s="33">
        <v>382</v>
      </c>
      <c r="B392" s="58" t="s">
        <v>496</v>
      </c>
      <c r="C392" s="31">
        <v>114.2</v>
      </c>
      <c r="D392" s="38">
        <v>114.41666666666667</v>
      </c>
      <c r="E392" s="38">
        <v>113.53333333333335</v>
      </c>
      <c r="F392" s="38">
        <v>112.86666666666667</v>
      </c>
      <c r="G392" s="38">
        <v>111.98333333333335</v>
      </c>
      <c r="H392" s="38">
        <v>115.08333333333334</v>
      </c>
      <c r="I392" s="38">
        <v>115.96666666666667</v>
      </c>
      <c r="J392" s="38">
        <v>116.63333333333334</v>
      </c>
      <c r="K392" s="31">
        <v>115.3</v>
      </c>
      <c r="L392" s="31">
        <v>113.75</v>
      </c>
      <c r="M392" s="31">
        <v>16.8202</v>
      </c>
      <c r="N392" s="1"/>
      <c r="O392" s="1"/>
    </row>
    <row r="393" spans="1:15" ht="12.75" customHeight="1">
      <c r="A393" s="33">
        <v>383</v>
      </c>
      <c r="B393" s="58" t="s">
        <v>497</v>
      </c>
      <c r="C393" s="31">
        <v>2628.05</v>
      </c>
      <c r="D393" s="38">
        <v>2581.9500000000003</v>
      </c>
      <c r="E393" s="38">
        <v>2496.9000000000005</v>
      </c>
      <c r="F393" s="38">
        <v>2365.7500000000005</v>
      </c>
      <c r="G393" s="38">
        <v>2280.7000000000007</v>
      </c>
      <c r="H393" s="38">
        <v>2713.1000000000004</v>
      </c>
      <c r="I393" s="38">
        <v>2798.1500000000005</v>
      </c>
      <c r="J393" s="38">
        <v>2929.3</v>
      </c>
      <c r="K393" s="31">
        <v>2667</v>
      </c>
      <c r="L393" s="31">
        <v>2450.8000000000002</v>
      </c>
      <c r="M393" s="31">
        <v>2.0659100000000001</v>
      </c>
      <c r="N393" s="1"/>
      <c r="O393" s="1"/>
    </row>
    <row r="394" spans="1:15" ht="12.75" customHeight="1">
      <c r="A394" s="33">
        <v>384</v>
      </c>
      <c r="B394" s="58" t="s">
        <v>498</v>
      </c>
      <c r="C394" s="31">
        <v>41.35</v>
      </c>
      <c r="D394" s="38">
        <v>41.699999999999996</v>
      </c>
      <c r="E394" s="38">
        <v>40.899999999999991</v>
      </c>
      <c r="F394" s="38">
        <v>40.449999999999996</v>
      </c>
      <c r="G394" s="38">
        <v>39.649999999999991</v>
      </c>
      <c r="H394" s="38">
        <v>42.149999999999991</v>
      </c>
      <c r="I394" s="38">
        <v>42.949999999999989</v>
      </c>
      <c r="J394" s="38">
        <v>43.399999999999991</v>
      </c>
      <c r="K394" s="31">
        <v>42.5</v>
      </c>
      <c r="L394" s="31">
        <v>41.25</v>
      </c>
      <c r="M394" s="31">
        <v>15.22776</v>
      </c>
      <c r="N394" s="1"/>
      <c r="O394" s="1"/>
    </row>
    <row r="395" spans="1:15" ht="12.75" customHeight="1">
      <c r="A395" s="33">
        <v>385</v>
      </c>
      <c r="B395" s="58" t="s">
        <v>499</v>
      </c>
      <c r="C395" s="31">
        <v>1863.05</v>
      </c>
      <c r="D395" s="38">
        <v>1854.9166666666667</v>
      </c>
      <c r="E395" s="38">
        <v>1837.1333333333334</v>
      </c>
      <c r="F395" s="38">
        <v>1811.2166666666667</v>
      </c>
      <c r="G395" s="38">
        <v>1793.4333333333334</v>
      </c>
      <c r="H395" s="38">
        <v>1880.8333333333335</v>
      </c>
      <c r="I395" s="38">
        <v>1898.6166666666668</v>
      </c>
      <c r="J395" s="38">
        <v>1924.5333333333335</v>
      </c>
      <c r="K395" s="31">
        <v>1872.7</v>
      </c>
      <c r="L395" s="31">
        <v>1829</v>
      </c>
      <c r="M395" s="31">
        <v>2.30985</v>
      </c>
      <c r="N395" s="1"/>
      <c r="O395" s="1"/>
    </row>
    <row r="396" spans="1:15" ht="12.75" customHeight="1">
      <c r="A396" s="33">
        <v>386</v>
      </c>
      <c r="B396" s="58" t="s">
        <v>209</v>
      </c>
      <c r="C396" s="31">
        <v>226.65</v>
      </c>
      <c r="D396" s="38">
        <v>222.71666666666667</v>
      </c>
      <c r="E396" s="38">
        <v>214.93333333333334</v>
      </c>
      <c r="F396" s="38">
        <v>203.21666666666667</v>
      </c>
      <c r="G396" s="38">
        <v>195.43333333333334</v>
      </c>
      <c r="H396" s="38">
        <v>234.43333333333334</v>
      </c>
      <c r="I396" s="38">
        <v>242.2166666666667</v>
      </c>
      <c r="J396" s="38">
        <v>253.93333333333334</v>
      </c>
      <c r="K396" s="31">
        <v>230.5</v>
      </c>
      <c r="L396" s="31">
        <v>211</v>
      </c>
      <c r="M396" s="31">
        <v>471.23975999999999</v>
      </c>
      <c r="N396" s="1"/>
      <c r="O396" s="1"/>
    </row>
    <row r="397" spans="1:15" ht="12.75" customHeight="1">
      <c r="A397" s="33">
        <v>387</v>
      </c>
      <c r="B397" s="58" t="s">
        <v>210</v>
      </c>
      <c r="C397" s="31">
        <v>161.19999999999999</v>
      </c>
      <c r="D397" s="38">
        <v>160.98333333333335</v>
      </c>
      <c r="E397" s="38">
        <v>160.06666666666669</v>
      </c>
      <c r="F397" s="38">
        <v>158.93333333333334</v>
      </c>
      <c r="G397" s="38">
        <v>158.01666666666668</v>
      </c>
      <c r="H397" s="38">
        <v>162.1166666666667</v>
      </c>
      <c r="I397" s="38">
        <v>163.03333333333333</v>
      </c>
      <c r="J397" s="38">
        <v>164.16666666666671</v>
      </c>
      <c r="K397" s="31">
        <v>161.9</v>
      </c>
      <c r="L397" s="31">
        <v>159.85</v>
      </c>
      <c r="M397" s="31">
        <v>51.529240000000001</v>
      </c>
      <c r="N397" s="1"/>
      <c r="O397" s="1"/>
    </row>
    <row r="398" spans="1:15" ht="12.75" customHeight="1">
      <c r="A398" s="33">
        <v>388</v>
      </c>
      <c r="B398" s="58" t="s">
        <v>500</v>
      </c>
      <c r="C398" s="31">
        <v>181.3</v>
      </c>
      <c r="D398" s="38">
        <v>182.58333333333334</v>
      </c>
      <c r="E398" s="38">
        <v>179.66666666666669</v>
      </c>
      <c r="F398" s="38">
        <v>178.03333333333333</v>
      </c>
      <c r="G398" s="38">
        <v>175.11666666666667</v>
      </c>
      <c r="H398" s="38">
        <v>184.2166666666667</v>
      </c>
      <c r="I398" s="38">
        <v>187.13333333333338</v>
      </c>
      <c r="J398" s="38">
        <v>188.76666666666671</v>
      </c>
      <c r="K398" s="31">
        <v>185.5</v>
      </c>
      <c r="L398" s="31">
        <v>180.95</v>
      </c>
      <c r="M398" s="31">
        <v>17.76144</v>
      </c>
      <c r="N398" s="1"/>
      <c r="O398" s="1"/>
    </row>
    <row r="399" spans="1:15" ht="12.75" customHeight="1">
      <c r="A399" s="33">
        <v>389</v>
      </c>
      <c r="B399" s="58" t="s">
        <v>501</v>
      </c>
      <c r="C399" s="31">
        <v>911.35</v>
      </c>
      <c r="D399" s="38">
        <v>908.16666666666663</v>
      </c>
      <c r="E399" s="38">
        <v>902.23333333333323</v>
      </c>
      <c r="F399" s="38">
        <v>893.11666666666656</v>
      </c>
      <c r="G399" s="38">
        <v>887.18333333333317</v>
      </c>
      <c r="H399" s="38">
        <v>917.2833333333333</v>
      </c>
      <c r="I399" s="38">
        <v>923.2166666666667</v>
      </c>
      <c r="J399" s="38">
        <v>932.33333333333337</v>
      </c>
      <c r="K399" s="31">
        <v>914.1</v>
      </c>
      <c r="L399" s="31">
        <v>899.05</v>
      </c>
      <c r="M399" s="31">
        <v>1.0904100000000001</v>
      </c>
      <c r="N399" s="1"/>
      <c r="O399" s="1"/>
    </row>
    <row r="400" spans="1:15" ht="12.75" customHeight="1">
      <c r="A400" s="33">
        <v>390</v>
      </c>
      <c r="B400" s="58" t="s">
        <v>211</v>
      </c>
      <c r="C400" s="31">
        <v>2796.7</v>
      </c>
      <c r="D400" s="38">
        <v>2779.9166666666665</v>
      </c>
      <c r="E400" s="38">
        <v>2744.7833333333328</v>
      </c>
      <c r="F400" s="38">
        <v>2692.8666666666663</v>
      </c>
      <c r="G400" s="38">
        <v>2657.7333333333327</v>
      </c>
      <c r="H400" s="38">
        <v>2831.833333333333</v>
      </c>
      <c r="I400" s="38">
        <v>2866.9666666666672</v>
      </c>
      <c r="J400" s="38">
        <v>2918.8833333333332</v>
      </c>
      <c r="K400" s="31">
        <v>2815.05</v>
      </c>
      <c r="L400" s="31">
        <v>2728</v>
      </c>
      <c r="M400" s="31">
        <v>102.54545</v>
      </c>
      <c r="N400" s="1"/>
      <c r="O400" s="1"/>
    </row>
    <row r="401" spans="1:15" ht="12.75" customHeight="1">
      <c r="A401" s="33">
        <v>391</v>
      </c>
      <c r="B401" s="58" t="s">
        <v>502</v>
      </c>
      <c r="C401" s="31">
        <v>110.1</v>
      </c>
      <c r="D401" s="38">
        <v>110.98333333333333</v>
      </c>
      <c r="E401" s="38">
        <v>108.46666666666667</v>
      </c>
      <c r="F401" s="38">
        <v>106.83333333333333</v>
      </c>
      <c r="G401" s="38">
        <v>104.31666666666666</v>
      </c>
      <c r="H401" s="38">
        <v>112.61666666666667</v>
      </c>
      <c r="I401" s="38">
        <v>115.13333333333335</v>
      </c>
      <c r="J401" s="38">
        <v>116.76666666666668</v>
      </c>
      <c r="K401" s="31">
        <v>113.5</v>
      </c>
      <c r="L401" s="31">
        <v>109.35</v>
      </c>
      <c r="M401" s="31">
        <v>8.1943800000000007</v>
      </c>
      <c r="N401" s="1"/>
      <c r="O401" s="1"/>
    </row>
    <row r="402" spans="1:15" ht="12.75" customHeight="1">
      <c r="A402" s="33">
        <v>392</v>
      </c>
      <c r="B402" s="58" t="s">
        <v>489</v>
      </c>
      <c r="C402" s="31">
        <v>621.5</v>
      </c>
      <c r="D402" s="38">
        <v>623.9</v>
      </c>
      <c r="E402" s="38">
        <v>611.79999999999995</v>
      </c>
      <c r="F402" s="38">
        <v>602.1</v>
      </c>
      <c r="G402" s="38">
        <v>590</v>
      </c>
      <c r="H402" s="38">
        <v>633.59999999999991</v>
      </c>
      <c r="I402" s="38">
        <v>645.70000000000005</v>
      </c>
      <c r="J402" s="38">
        <v>655.39999999999986</v>
      </c>
      <c r="K402" s="31">
        <v>636</v>
      </c>
      <c r="L402" s="31">
        <v>614.20000000000005</v>
      </c>
      <c r="M402" s="31">
        <v>1.0725499999999999</v>
      </c>
      <c r="N402" s="1"/>
      <c r="O402" s="1"/>
    </row>
    <row r="403" spans="1:15" ht="12.75" customHeight="1">
      <c r="A403" s="33">
        <v>393</v>
      </c>
      <c r="B403" s="58" t="s">
        <v>490</v>
      </c>
      <c r="C403" s="31">
        <v>408.2</v>
      </c>
      <c r="D403" s="38">
        <v>402.68333333333334</v>
      </c>
      <c r="E403" s="38">
        <v>394.01666666666665</v>
      </c>
      <c r="F403" s="38">
        <v>379.83333333333331</v>
      </c>
      <c r="G403" s="38">
        <v>371.16666666666663</v>
      </c>
      <c r="H403" s="38">
        <v>416.86666666666667</v>
      </c>
      <c r="I403" s="38">
        <v>425.5333333333333</v>
      </c>
      <c r="J403" s="38">
        <v>439.7166666666667</v>
      </c>
      <c r="K403" s="31">
        <v>411.35</v>
      </c>
      <c r="L403" s="31">
        <v>388.5</v>
      </c>
      <c r="M403" s="31">
        <v>32.633969999999998</v>
      </c>
      <c r="N403" s="1"/>
      <c r="O403" s="1"/>
    </row>
    <row r="404" spans="1:15" ht="12.75" customHeight="1">
      <c r="A404" s="33">
        <v>394</v>
      </c>
      <c r="B404" s="58" t="s">
        <v>503</v>
      </c>
      <c r="C404" s="31">
        <v>866.6</v>
      </c>
      <c r="D404" s="38">
        <v>866.91666666666663</v>
      </c>
      <c r="E404" s="38">
        <v>859.88333333333321</v>
      </c>
      <c r="F404" s="38">
        <v>853.16666666666663</v>
      </c>
      <c r="G404" s="38">
        <v>846.13333333333321</v>
      </c>
      <c r="H404" s="38">
        <v>873.63333333333321</v>
      </c>
      <c r="I404" s="38">
        <v>880.66666666666674</v>
      </c>
      <c r="J404" s="38">
        <v>887.38333333333321</v>
      </c>
      <c r="K404" s="31">
        <v>873.95</v>
      </c>
      <c r="L404" s="31">
        <v>860.2</v>
      </c>
      <c r="M404" s="31">
        <v>0.32641999999999999</v>
      </c>
      <c r="N404" s="1"/>
      <c r="O404" s="1"/>
    </row>
    <row r="405" spans="1:15" ht="12.75" customHeight="1">
      <c r="A405" s="33">
        <v>395</v>
      </c>
      <c r="B405" s="58" t="s">
        <v>504</v>
      </c>
      <c r="C405" s="31">
        <v>1488</v>
      </c>
      <c r="D405" s="38">
        <v>1573.9666666666665</v>
      </c>
      <c r="E405" s="38">
        <v>1388.0333333333328</v>
      </c>
      <c r="F405" s="38">
        <v>1288.0666666666664</v>
      </c>
      <c r="G405" s="38">
        <v>1102.1333333333328</v>
      </c>
      <c r="H405" s="38">
        <v>1673.9333333333329</v>
      </c>
      <c r="I405" s="38">
        <v>1859.8666666666668</v>
      </c>
      <c r="J405" s="38">
        <v>1959.833333333333</v>
      </c>
      <c r="K405" s="31">
        <v>1759.9</v>
      </c>
      <c r="L405" s="31">
        <v>1474</v>
      </c>
      <c r="M405" s="31">
        <v>73.936239999999998</v>
      </c>
      <c r="N405" s="1"/>
      <c r="O405" s="1"/>
    </row>
    <row r="406" spans="1:15" ht="12.75" customHeight="1">
      <c r="A406" s="33">
        <v>396</v>
      </c>
      <c r="B406" s="58" t="s">
        <v>181</v>
      </c>
      <c r="C406" s="31">
        <v>96</v>
      </c>
      <c r="D406" s="38">
        <v>96.233333333333334</v>
      </c>
      <c r="E406" s="38">
        <v>95.616666666666674</v>
      </c>
      <c r="F406" s="38">
        <v>95.233333333333334</v>
      </c>
      <c r="G406" s="38">
        <v>94.616666666666674</v>
      </c>
      <c r="H406" s="38">
        <v>96.616666666666674</v>
      </c>
      <c r="I406" s="38">
        <v>97.23333333333332</v>
      </c>
      <c r="J406" s="38">
        <v>97.616666666666674</v>
      </c>
      <c r="K406" s="31">
        <v>96.85</v>
      </c>
      <c r="L406" s="31">
        <v>95.85</v>
      </c>
      <c r="M406" s="31">
        <v>82.542349999999999</v>
      </c>
      <c r="N406" s="1"/>
      <c r="O406" s="1"/>
    </row>
    <row r="407" spans="1:15" ht="12.75" customHeight="1">
      <c r="A407" s="33">
        <v>397</v>
      </c>
      <c r="B407" s="58" t="s">
        <v>507</v>
      </c>
      <c r="C407" s="31">
        <v>6965.1</v>
      </c>
      <c r="D407" s="38">
        <v>6954.8</v>
      </c>
      <c r="E407" s="38">
        <v>6910.3</v>
      </c>
      <c r="F407" s="38">
        <v>6855.5</v>
      </c>
      <c r="G407" s="38">
        <v>6811</v>
      </c>
      <c r="H407" s="38">
        <v>7009.6</v>
      </c>
      <c r="I407" s="38">
        <v>7054.1</v>
      </c>
      <c r="J407" s="38">
        <v>7108.9000000000005</v>
      </c>
      <c r="K407" s="31">
        <v>6999.3</v>
      </c>
      <c r="L407" s="31">
        <v>6900</v>
      </c>
      <c r="M407" s="31">
        <v>0.11111</v>
      </c>
      <c r="N407" s="1"/>
      <c r="O407" s="1"/>
    </row>
    <row r="408" spans="1:15" ht="12.75" customHeight="1">
      <c r="A408" s="33">
        <v>398</v>
      </c>
      <c r="B408" s="58" t="s">
        <v>508</v>
      </c>
      <c r="C408" s="31">
        <v>1407.7</v>
      </c>
      <c r="D408" s="38">
        <v>1414.2833333333335</v>
      </c>
      <c r="E408" s="38">
        <v>1393.5166666666671</v>
      </c>
      <c r="F408" s="38">
        <v>1379.3333333333335</v>
      </c>
      <c r="G408" s="38">
        <v>1358.5666666666671</v>
      </c>
      <c r="H408" s="38">
        <v>1428.4666666666672</v>
      </c>
      <c r="I408" s="38">
        <v>1449.2333333333336</v>
      </c>
      <c r="J408" s="38">
        <v>1463.4166666666672</v>
      </c>
      <c r="K408" s="31">
        <v>1435.05</v>
      </c>
      <c r="L408" s="31">
        <v>1400.1</v>
      </c>
      <c r="M408" s="31">
        <v>0.52364999999999995</v>
      </c>
      <c r="N408" s="1"/>
      <c r="O408" s="1"/>
    </row>
    <row r="409" spans="1:15" ht="12.75" customHeight="1">
      <c r="A409" s="33">
        <v>399</v>
      </c>
      <c r="B409" s="58" t="s">
        <v>213</v>
      </c>
      <c r="C409" s="31">
        <v>847.25</v>
      </c>
      <c r="D409" s="38">
        <v>844.61666666666667</v>
      </c>
      <c r="E409" s="38">
        <v>839.63333333333333</v>
      </c>
      <c r="F409" s="38">
        <v>832.01666666666665</v>
      </c>
      <c r="G409" s="38">
        <v>827.0333333333333</v>
      </c>
      <c r="H409" s="38">
        <v>852.23333333333335</v>
      </c>
      <c r="I409" s="38">
        <v>857.2166666666667</v>
      </c>
      <c r="J409" s="38">
        <v>864.83333333333337</v>
      </c>
      <c r="K409" s="31">
        <v>849.6</v>
      </c>
      <c r="L409" s="31">
        <v>837</v>
      </c>
      <c r="M409" s="31">
        <v>12.43191</v>
      </c>
      <c r="N409" s="1"/>
      <c r="O409" s="1"/>
    </row>
    <row r="410" spans="1:15" ht="12.75" customHeight="1">
      <c r="A410" s="33">
        <v>400</v>
      </c>
      <c r="B410" s="58" t="s">
        <v>214</v>
      </c>
      <c r="C410" s="31">
        <v>1314.5</v>
      </c>
      <c r="D410" s="38">
        <v>1313.2666666666667</v>
      </c>
      <c r="E410" s="38">
        <v>1297.9833333333333</v>
      </c>
      <c r="F410" s="38">
        <v>1281.4666666666667</v>
      </c>
      <c r="G410" s="38">
        <v>1266.1833333333334</v>
      </c>
      <c r="H410" s="38">
        <v>1329.7833333333333</v>
      </c>
      <c r="I410" s="38">
        <v>1345.0666666666666</v>
      </c>
      <c r="J410" s="38">
        <v>1361.5833333333333</v>
      </c>
      <c r="K410" s="31">
        <v>1328.55</v>
      </c>
      <c r="L410" s="31">
        <v>1296.75</v>
      </c>
      <c r="M410" s="31">
        <v>10.55414</v>
      </c>
      <c r="N410" s="1"/>
      <c r="O410" s="1"/>
    </row>
    <row r="411" spans="1:15" ht="12.75" customHeight="1">
      <c r="A411" s="33">
        <v>401</v>
      </c>
      <c r="B411" s="58" t="s">
        <v>509</v>
      </c>
      <c r="C411" s="31">
        <v>3165.15</v>
      </c>
      <c r="D411" s="38">
        <v>3145.2166666666672</v>
      </c>
      <c r="E411" s="38">
        <v>3120.4833333333345</v>
      </c>
      <c r="F411" s="38">
        <v>3075.8166666666675</v>
      </c>
      <c r="G411" s="38">
        <v>3051.0833333333348</v>
      </c>
      <c r="H411" s="38">
        <v>3189.8833333333341</v>
      </c>
      <c r="I411" s="38">
        <v>3214.6166666666668</v>
      </c>
      <c r="J411" s="38">
        <v>3259.2833333333338</v>
      </c>
      <c r="K411" s="31">
        <v>3169.95</v>
      </c>
      <c r="L411" s="31">
        <v>3100.55</v>
      </c>
      <c r="M411" s="31">
        <v>0.73778999999999995</v>
      </c>
      <c r="N411" s="1"/>
      <c r="O411" s="1"/>
    </row>
    <row r="412" spans="1:15" ht="12.75" customHeight="1">
      <c r="A412" s="33">
        <v>402</v>
      </c>
      <c r="B412" s="58" t="s">
        <v>510</v>
      </c>
      <c r="C412" s="31">
        <v>548.35</v>
      </c>
      <c r="D412" s="38">
        <v>549.7833333333333</v>
      </c>
      <c r="E412" s="38">
        <v>544.66666666666663</v>
      </c>
      <c r="F412" s="38">
        <v>540.98333333333335</v>
      </c>
      <c r="G412" s="38">
        <v>535.86666666666667</v>
      </c>
      <c r="H412" s="38">
        <v>553.46666666666658</v>
      </c>
      <c r="I412" s="38">
        <v>558.58333333333337</v>
      </c>
      <c r="J412" s="38">
        <v>562.26666666666654</v>
      </c>
      <c r="K412" s="31">
        <v>554.9</v>
      </c>
      <c r="L412" s="31">
        <v>546.1</v>
      </c>
      <c r="M412" s="31">
        <v>1.17788</v>
      </c>
      <c r="N412" s="1"/>
      <c r="O412" s="1"/>
    </row>
    <row r="413" spans="1:15" ht="12.75" customHeight="1">
      <c r="A413" s="33">
        <v>403</v>
      </c>
      <c r="B413" s="58" t="s">
        <v>511</v>
      </c>
      <c r="C413" s="31">
        <v>800.6</v>
      </c>
      <c r="D413" s="38">
        <v>801.46666666666658</v>
      </c>
      <c r="E413" s="38">
        <v>784.68333333333317</v>
      </c>
      <c r="F413" s="38">
        <v>768.76666666666654</v>
      </c>
      <c r="G413" s="38">
        <v>751.98333333333312</v>
      </c>
      <c r="H413" s="38">
        <v>817.38333333333321</v>
      </c>
      <c r="I413" s="38">
        <v>834.16666666666674</v>
      </c>
      <c r="J413" s="38">
        <v>850.08333333333326</v>
      </c>
      <c r="K413" s="31">
        <v>818.25</v>
      </c>
      <c r="L413" s="31">
        <v>785.55</v>
      </c>
      <c r="M413" s="31">
        <v>0.52569999999999995</v>
      </c>
      <c r="N413" s="1"/>
      <c r="O413" s="1"/>
    </row>
    <row r="414" spans="1:15" ht="12.75" customHeight="1">
      <c r="A414" s="33">
        <v>404</v>
      </c>
      <c r="B414" t="s">
        <v>216</v>
      </c>
      <c r="C414" s="31">
        <v>24117.95</v>
      </c>
      <c r="D414" s="38">
        <v>24238.433333333334</v>
      </c>
      <c r="E414" s="38">
        <v>23949.51666666667</v>
      </c>
      <c r="F414" s="38">
        <v>23781.083333333336</v>
      </c>
      <c r="G414" s="38">
        <v>23492.166666666672</v>
      </c>
      <c r="H414" s="38">
        <v>24406.866666666669</v>
      </c>
      <c r="I414" s="38">
        <v>24695.783333333333</v>
      </c>
      <c r="J414" s="38">
        <v>24864.216666666667</v>
      </c>
      <c r="K414" s="31">
        <v>24527.35</v>
      </c>
      <c r="L414" s="31">
        <v>24070</v>
      </c>
      <c r="M414" s="31">
        <v>0.36264000000000002</v>
      </c>
      <c r="N414" s="1"/>
      <c r="O414" s="1"/>
    </row>
    <row r="415" spans="1:15" ht="12.75" customHeight="1">
      <c r="A415" s="33">
        <v>405</v>
      </c>
      <c r="B415" s="58" t="s">
        <v>512</v>
      </c>
      <c r="C415" s="31">
        <v>43.65</v>
      </c>
      <c r="D415" s="38">
        <v>43.783333333333331</v>
      </c>
      <c r="E415" s="38">
        <v>43.216666666666661</v>
      </c>
      <c r="F415" s="38">
        <v>42.783333333333331</v>
      </c>
      <c r="G415" s="38">
        <v>42.216666666666661</v>
      </c>
      <c r="H415" s="38">
        <v>44.216666666666661</v>
      </c>
      <c r="I415" s="38">
        <v>44.783333333333324</v>
      </c>
      <c r="J415" s="38">
        <v>45.216666666666661</v>
      </c>
      <c r="K415" s="31">
        <v>44.35</v>
      </c>
      <c r="L415" s="31">
        <v>43.35</v>
      </c>
      <c r="M415" s="31">
        <v>109.69806</v>
      </c>
      <c r="N415" s="1"/>
      <c r="O415" s="1"/>
    </row>
    <row r="416" spans="1:15" ht="12.75" customHeight="1">
      <c r="A416" s="33">
        <v>406</v>
      </c>
      <c r="B416" s="58" t="s">
        <v>219</v>
      </c>
      <c r="C416" s="31">
        <v>1769.5</v>
      </c>
      <c r="D416" s="38">
        <v>1772.25</v>
      </c>
      <c r="E416" s="38">
        <v>1752.45</v>
      </c>
      <c r="F416" s="38">
        <v>1735.4</v>
      </c>
      <c r="G416" s="38">
        <v>1715.6000000000001</v>
      </c>
      <c r="H416" s="38">
        <v>1789.3</v>
      </c>
      <c r="I416" s="38">
        <v>1809.1000000000001</v>
      </c>
      <c r="J416" s="38">
        <v>1826.1499999999999</v>
      </c>
      <c r="K416" s="31">
        <v>1792.05</v>
      </c>
      <c r="L416" s="31">
        <v>1755.2</v>
      </c>
      <c r="M416" s="31">
        <v>8.4477499999999992</v>
      </c>
      <c r="N416" s="1"/>
      <c r="O416" s="1"/>
    </row>
    <row r="417" spans="1:15" ht="12.75" customHeight="1">
      <c r="A417" s="33">
        <v>407</v>
      </c>
      <c r="B417" s="58" t="s">
        <v>513</v>
      </c>
      <c r="C417" s="31">
        <v>377.85</v>
      </c>
      <c r="D417" s="38">
        <v>373.83333333333331</v>
      </c>
      <c r="E417" s="38">
        <v>366.66666666666663</v>
      </c>
      <c r="F417" s="38">
        <v>355.48333333333329</v>
      </c>
      <c r="G417" s="38">
        <v>348.31666666666661</v>
      </c>
      <c r="H417" s="38">
        <v>385.01666666666665</v>
      </c>
      <c r="I417" s="38">
        <v>392.18333333333328</v>
      </c>
      <c r="J417" s="38">
        <v>403.36666666666667</v>
      </c>
      <c r="K417" s="31">
        <v>381</v>
      </c>
      <c r="L417" s="31">
        <v>362.65</v>
      </c>
      <c r="M417" s="31">
        <v>8.5733499999999996</v>
      </c>
      <c r="N417" s="1"/>
      <c r="O417" s="1"/>
    </row>
    <row r="418" spans="1:15" ht="12.75" customHeight="1">
      <c r="A418" s="33">
        <v>408</v>
      </c>
      <c r="B418" s="58" t="s">
        <v>217</v>
      </c>
      <c r="C418" s="31">
        <v>3702.1</v>
      </c>
      <c r="D418" s="38">
        <v>3707.8000000000006</v>
      </c>
      <c r="E418" s="38">
        <v>3681.3500000000013</v>
      </c>
      <c r="F418" s="38">
        <v>3660.6000000000008</v>
      </c>
      <c r="G418" s="38">
        <v>3634.1500000000015</v>
      </c>
      <c r="H418" s="38">
        <v>3728.5500000000011</v>
      </c>
      <c r="I418" s="38">
        <v>3755.0000000000009</v>
      </c>
      <c r="J418" s="38">
        <v>3775.7500000000009</v>
      </c>
      <c r="K418" s="31">
        <v>3734.25</v>
      </c>
      <c r="L418" s="31">
        <v>3687.05</v>
      </c>
      <c r="M418" s="31">
        <v>3.2862300000000002</v>
      </c>
      <c r="N418" s="1"/>
      <c r="O418" s="1"/>
    </row>
    <row r="419" spans="1:15" ht="12.75" customHeight="1">
      <c r="A419" s="33">
        <v>409</v>
      </c>
      <c r="B419" s="58" t="s">
        <v>505</v>
      </c>
      <c r="C419" s="31">
        <v>46.45</v>
      </c>
      <c r="D419" s="38">
        <v>46.449999999999996</v>
      </c>
      <c r="E419" s="38">
        <v>45.849999999999994</v>
      </c>
      <c r="F419" s="38">
        <v>45.25</v>
      </c>
      <c r="G419" s="38">
        <v>44.65</v>
      </c>
      <c r="H419" s="38">
        <v>47.04999999999999</v>
      </c>
      <c r="I419" s="38">
        <v>47.65</v>
      </c>
      <c r="J419" s="38">
        <v>48.249999999999986</v>
      </c>
      <c r="K419" s="31">
        <v>47.05</v>
      </c>
      <c r="L419" s="31">
        <v>45.85</v>
      </c>
      <c r="M419" s="31">
        <v>74.654169999999993</v>
      </c>
      <c r="N419" s="1"/>
      <c r="O419" s="1"/>
    </row>
    <row r="420" spans="1:15" ht="12.75" customHeight="1">
      <c r="A420" s="33">
        <v>410</v>
      </c>
      <c r="B420" s="58" t="s">
        <v>506</v>
      </c>
      <c r="C420" s="31">
        <v>5317.85</v>
      </c>
      <c r="D420" s="38">
        <v>5329.9333333333334</v>
      </c>
      <c r="E420" s="38">
        <v>5277.916666666667</v>
      </c>
      <c r="F420" s="38">
        <v>5237.9833333333336</v>
      </c>
      <c r="G420" s="38">
        <v>5185.9666666666672</v>
      </c>
      <c r="H420" s="38">
        <v>5369.8666666666668</v>
      </c>
      <c r="I420" s="38">
        <v>5421.8833333333332</v>
      </c>
      <c r="J420" s="38">
        <v>5461.8166666666666</v>
      </c>
      <c r="K420" s="31">
        <v>5381.95</v>
      </c>
      <c r="L420" s="31">
        <v>5290</v>
      </c>
      <c r="M420" s="31">
        <v>1.5139400000000001</v>
      </c>
      <c r="N420" s="1"/>
      <c r="O420" s="1"/>
    </row>
    <row r="421" spans="1:15" ht="12.75" customHeight="1">
      <c r="A421" s="33">
        <v>411</v>
      </c>
      <c r="B421" s="58" t="s">
        <v>514</v>
      </c>
      <c r="C421" s="31">
        <v>555.04999999999995</v>
      </c>
      <c r="D421" s="38">
        <v>557.85</v>
      </c>
      <c r="E421" s="38">
        <v>551.25</v>
      </c>
      <c r="F421" s="38">
        <v>547.44999999999993</v>
      </c>
      <c r="G421" s="38">
        <v>540.84999999999991</v>
      </c>
      <c r="H421" s="38">
        <v>561.65000000000009</v>
      </c>
      <c r="I421" s="38">
        <v>568.25000000000023</v>
      </c>
      <c r="J421" s="38">
        <v>572.05000000000018</v>
      </c>
      <c r="K421" s="31">
        <v>564.45000000000005</v>
      </c>
      <c r="L421" s="31">
        <v>554.04999999999995</v>
      </c>
      <c r="M421" s="31">
        <v>4.0685799999999999</v>
      </c>
      <c r="N421" s="1"/>
      <c r="O421" s="1"/>
    </row>
    <row r="422" spans="1:15" ht="12.75" customHeight="1">
      <c r="A422" s="33">
        <v>412</v>
      </c>
      <c r="B422" s="58" t="s">
        <v>515</v>
      </c>
      <c r="C422" s="31">
        <v>3681.4</v>
      </c>
      <c r="D422" s="38">
        <v>3686.85</v>
      </c>
      <c r="E422" s="38">
        <v>3649.7</v>
      </c>
      <c r="F422" s="38">
        <v>3618</v>
      </c>
      <c r="G422" s="38">
        <v>3580.85</v>
      </c>
      <c r="H422" s="38">
        <v>3718.5499999999997</v>
      </c>
      <c r="I422" s="38">
        <v>3755.7000000000003</v>
      </c>
      <c r="J422" s="38">
        <v>3787.3999999999996</v>
      </c>
      <c r="K422" s="31">
        <v>3724</v>
      </c>
      <c r="L422" s="31">
        <v>3655.15</v>
      </c>
      <c r="M422" s="31">
        <v>0.45565</v>
      </c>
      <c r="N422" s="1"/>
      <c r="O422" s="1"/>
    </row>
    <row r="423" spans="1:15" ht="12.75" customHeight="1">
      <c r="A423" s="33">
        <v>413</v>
      </c>
      <c r="B423" s="58" t="s">
        <v>297</v>
      </c>
      <c r="C423" s="31">
        <v>544.4</v>
      </c>
      <c r="D423" s="38">
        <v>545.0333333333333</v>
      </c>
      <c r="E423" s="38">
        <v>538.61666666666656</v>
      </c>
      <c r="F423" s="38">
        <v>532.83333333333326</v>
      </c>
      <c r="G423" s="38">
        <v>526.41666666666652</v>
      </c>
      <c r="H423" s="38">
        <v>550.81666666666661</v>
      </c>
      <c r="I423" s="38">
        <v>557.23333333333335</v>
      </c>
      <c r="J423" s="38">
        <v>563.01666666666665</v>
      </c>
      <c r="K423" s="31">
        <v>551.45000000000005</v>
      </c>
      <c r="L423" s="31">
        <v>539.25</v>
      </c>
      <c r="M423" s="31">
        <v>11.82995</v>
      </c>
      <c r="N423" s="1"/>
      <c r="O423" s="1"/>
    </row>
    <row r="424" spans="1:15" ht="12.75" customHeight="1">
      <c r="A424" s="33">
        <v>414</v>
      </c>
      <c r="B424" s="58" t="s">
        <v>516</v>
      </c>
      <c r="C424" s="31">
        <v>1066.5</v>
      </c>
      <c r="D424" s="38">
        <v>1067</v>
      </c>
      <c r="E424" s="38">
        <v>1053</v>
      </c>
      <c r="F424" s="38">
        <v>1039.5</v>
      </c>
      <c r="G424" s="38">
        <v>1025.5</v>
      </c>
      <c r="H424" s="38">
        <v>1080.5</v>
      </c>
      <c r="I424" s="38">
        <v>1094.5</v>
      </c>
      <c r="J424" s="38">
        <v>1108</v>
      </c>
      <c r="K424" s="31">
        <v>1081</v>
      </c>
      <c r="L424" s="31">
        <v>1053.5</v>
      </c>
      <c r="M424" s="31">
        <v>13.07816</v>
      </c>
      <c r="N424" s="1"/>
      <c r="O424" s="1"/>
    </row>
    <row r="425" spans="1:15" ht="12.75" customHeight="1">
      <c r="A425" s="33">
        <v>415</v>
      </c>
      <c r="B425" s="58" t="s">
        <v>218</v>
      </c>
      <c r="C425" s="31">
        <v>2239.15</v>
      </c>
      <c r="D425" s="38">
        <v>2225.4499999999998</v>
      </c>
      <c r="E425" s="38">
        <v>2205.8999999999996</v>
      </c>
      <c r="F425" s="38">
        <v>2172.6499999999996</v>
      </c>
      <c r="G425" s="38">
        <v>2153.0999999999995</v>
      </c>
      <c r="H425" s="38">
        <v>2258.6999999999998</v>
      </c>
      <c r="I425" s="38">
        <v>2278.25</v>
      </c>
      <c r="J425" s="38">
        <v>2311.5</v>
      </c>
      <c r="K425" s="31">
        <v>2245</v>
      </c>
      <c r="L425" s="31">
        <v>2192.1999999999998</v>
      </c>
      <c r="M425" s="31">
        <v>9.0820600000000002</v>
      </c>
      <c r="N425" s="1"/>
      <c r="O425" s="1"/>
    </row>
    <row r="426" spans="1:15" ht="12.75" customHeight="1">
      <c r="A426" s="33">
        <v>416</v>
      </c>
      <c r="B426" s="58" t="s">
        <v>517</v>
      </c>
      <c r="C426" s="31">
        <v>633.9</v>
      </c>
      <c r="D426" s="38">
        <v>630.94999999999993</v>
      </c>
      <c r="E426" s="38">
        <v>625.94999999999982</v>
      </c>
      <c r="F426" s="38">
        <v>617.99999999999989</v>
      </c>
      <c r="G426" s="38">
        <v>612.99999999999977</v>
      </c>
      <c r="H426" s="38">
        <v>638.89999999999986</v>
      </c>
      <c r="I426" s="38">
        <v>643.90000000000009</v>
      </c>
      <c r="J426" s="38">
        <v>651.84999999999991</v>
      </c>
      <c r="K426" s="31">
        <v>635.95000000000005</v>
      </c>
      <c r="L426" s="31">
        <v>623</v>
      </c>
      <c r="M426" s="31">
        <v>10.57935</v>
      </c>
      <c r="N426" s="1"/>
      <c r="O426" s="1"/>
    </row>
    <row r="427" spans="1:15" ht="12.75" customHeight="1">
      <c r="A427" s="33">
        <v>417</v>
      </c>
      <c r="B427" s="58" t="s">
        <v>215</v>
      </c>
      <c r="C427" s="31">
        <v>601.1</v>
      </c>
      <c r="D427" s="38">
        <v>596.05000000000007</v>
      </c>
      <c r="E427" s="38">
        <v>589.25000000000011</v>
      </c>
      <c r="F427" s="38">
        <v>577.40000000000009</v>
      </c>
      <c r="G427" s="38">
        <v>570.60000000000014</v>
      </c>
      <c r="H427" s="38">
        <v>607.90000000000009</v>
      </c>
      <c r="I427" s="38">
        <v>614.70000000000005</v>
      </c>
      <c r="J427" s="38">
        <v>626.55000000000007</v>
      </c>
      <c r="K427" s="31">
        <v>602.85</v>
      </c>
      <c r="L427" s="31">
        <v>584.20000000000005</v>
      </c>
      <c r="M427" s="31">
        <v>193.78986</v>
      </c>
      <c r="N427" s="1"/>
      <c r="O427" s="1"/>
    </row>
    <row r="428" spans="1:15" ht="12.75" customHeight="1">
      <c r="A428" s="33">
        <v>418</v>
      </c>
      <c r="B428" s="58" t="s">
        <v>212</v>
      </c>
      <c r="C428" s="31">
        <v>91.6</v>
      </c>
      <c r="D428" s="38">
        <v>91.733333333333348</v>
      </c>
      <c r="E428" s="38">
        <v>91.016666666666694</v>
      </c>
      <c r="F428" s="38">
        <v>90.433333333333351</v>
      </c>
      <c r="G428" s="38">
        <v>89.716666666666697</v>
      </c>
      <c r="H428" s="38">
        <v>92.316666666666691</v>
      </c>
      <c r="I428" s="38">
        <v>93.033333333333331</v>
      </c>
      <c r="J428" s="38">
        <v>93.616666666666688</v>
      </c>
      <c r="K428" s="31">
        <v>92.45</v>
      </c>
      <c r="L428" s="31">
        <v>91.15</v>
      </c>
      <c r="M428" s="31">
        <v>162.44703000000001</v>
      </c>
      <c r="N428" s="1"/>
      <c r="O428" s="1"/>
    </row>
    <row r="429" spans="1:15" ht="12.75" customHeight="1">
      <c r="A429" s="33">
        <v>419</v>
      </c>
      <c r="B429" s="58" t="s">
        <v>518</v>
      </c>
      <c r="C429" s="31">
        <v>333.5</v>
      </c>
      <c r="D429" s="38">
        <v>321.75</v>
      </c>
      <c r="E429" s="38">
        <v>303.8</v>
      </c>
      <c r="F429" s="38">
        <v>274.10000000000002</v>
      </c>
      <c r="G429" s="38">
        <v>256.15000000000003</v>
      </c>
      <c r="H429" s="38">
        <v>351.45</v>
      </c>
      <c r="I429" s="38">
        <v>369.40000000000003</v>
      </c>
      <c r="J429" s="38">
        <v>399.09999999999997</v>
      </c>
      <c r="K429" s="31">
        <v>339.7</v>
      </c>
      <c r="L429" s="31">
        <v>292.05</v>
      </c>
      <c r="M429" s="31">
        <v>146.86357000000001</v>
      </c>
      <c r="N429" s="1"/>
      <c r="O429" s="1"/>
    </row>
    <row r="430" spans="1:15" ht="12.75" customHeight="1">
      <c r="A430" s="33">
        <v>420</v>
      </c>
      <c r="B430" s="58" t="s">
        <v>519</v>
      </c>
      <c r="C430" s="31">
        <v>150</v>
      </c>
      <c r="D430" s="38">
        <v>149.80000000000001</v>
      </c>
      <c r="E430" s="38">
        <v>148.00000000000003</v>
      </c>
      <c r="F430" s="38">
        <v>146.00000000000003</v>
      </c>
      <c r="G430" s="38">
        <v>144.20000000000005</v>
      </c>
      <c r="H430" s="38">
        <v>151.80000000000001</v>
      </c>
      <c r="I430" s="38">
        <v>153.59999999999997</v>
      </c>
      <c r="J430" s="38">
        <v>155.6</v>
      </c>
      <c r="K430" s="31">
        <v>151.6</v>
      </c>
      <c r="L430" s="31">
        <v>147.80000000000001</v>
      </c>
      <c r="M430" s="31">
        <v>8.1570499999999999</v>
      </c>
      <c r="N430" s="1"/>
      <c r="O430" s="1"/>
    </row>
    <row r="431" spans="1:15" ht="12.75" customHeight="1">
      <c r="A431" s="33">
        <v>421</v>
      </c>
      <c r="B431" s="58" t="s">
        <v>520</v>
      </c>
      <c r="C431" s="31">
        <v>423.9</v>
      </c>
      <c r="D431" s="38">
        <v>421.83333333333331</v>
      </c>
      <c r="E431" s="38">
        <v>417.66666666666663</v>
      </c>
      <c r="F431" s="38">
        <v>411.43333333333334</v>
      </c>
      <c r="G431" s="38">
        <v>407.26666666666665</v>
      </c>
      <c r="H431" s="38">
        <v>428.06666666666661</v>
      </c>
      <c r="I431" s="38">
        <v>432.23333333333323</v>
      </c>
      <c r="J431" s="38">
        <v>438.46666666666658</v>
      </c>
      <c r="K431" s="31">
        <v>426</v>
      </c>
      <c r="L431" s="31">
        <v>415.6</v>
      </c>
      <c r="M431" s="31">
        <v>2.4586000000000001</v>
      </c>
      <c r="N431" s="1"/>
      <c r="O431" s="1"/>
    </row>
    <row r="432" spans="1:15" ht="12.75" customHeight="1">
      <c r="A432" s="33">
        <v>422</v>
      </c>
      <c r="B432" s="58" t="s">
        <v>521</v>
      </c>
      <c r="C432" s="31">
        <v>224.1</v>
      </c>
      <c r="D432" s="38">
        <v>225.26666666666665</v>
      </c>
      <c r="E432" s="38">
        <v>221.73333333333329</v>
      </c>
      <c r="F432" s="38">
        <v>219.36666666666665</v>
      </c>
      <c r="G432" s="38">
        <v>215.83333333333329</v>
      </c>
      <c r="H432" s="38">
        <v>227.6333333333333</v>
      </c>
      <c r="I432" s="38">
        <v>231.16666666666666</v>
      </c>
      <c r="J432" s="38">
        <v>233.5333333333333</v>
      </c>
      <c r="K432" s="31">
        <v>228.8</v>
      </c>
      <c r="L432" s="31">
        <v>222.9</v>
      </c>
      <c r="M432" s="31">
        <v>3.63449</v>
      </c>
      <c r="N432" s="1"/>
      <c r="O432" s="1"/>
    </row>
    <row r="433" spans="1:15" ht="12.75" customHeight="1">
      <c r="A433" s="33">
        <v>423</v>
      </c>
      <c r="B433" s="58" t="s">
        <v>220</v>
      </c>
      <c r="C433" s="31">
        <v>1077.5999999999999</v>
      </c>
      <c r="D433" s="38">
        <v>1076.3833333333332</v>
      </c>
      <c r="E433" s="38">
        <v>1071.7166666666665</v>
      </c>
      <c r="F433" s="38">
        <v>1065.8333333333333</v>
      </c>
      <c r="G433" s="38">
        <v>1061.1666666666665</v>
      </c>
      <c r="H433" s="38">
        <v>1082.2666666666664</v>
      </c>
      <c r="I433" s="38">
        <v>1086.9333333333334</v>
      </c>
      <c r="J433" s="38">
        <v>1092.8166666666664</v>
      </c>
      <c r="K433" s="31">
        <v>1081.05</v>
      </c>
      <c r="L433" s="31">
        <v>1070.5</v>
      </c>
      <c r="M433" s="31">
        <v>12.54025</v>
      </c>
      <c r="N433" s="1"/>
      <c r="O433" s="1"/>
    </row>
    <row r="434" spans="1:15" ht="12.75" customHeight="1">
      <c r="A434" s="33">
        <v>424</v>
      </c>
      <c r="B434" s="58" t="s">
        <v>221</v>
      </c>
      <c r="C434" s="31">
        <v>502.1</v>
      </c>
      <c r="D434" s="38">
        <v>500.13333333333338</v>
      </c>
      <c r="E434" s="38">
        <v>494.96666666666675</v>
      </c>
      <c r="F434" s="38">
        <v>487.83333333333337</v>
      </c>
      <c r="G434" s="38">
        <v>482.66666666666674</v>
      </c>
      <c r="H434" s="38">
        <v>507.26666666666677</v>
      </c>
      <c r="I434" s="38">
        <v>512.43333333333339</v>
      </c>
      <c r="J434" s="38">
        <v>519.56666666666683</v>
      </c>
      <c r="K434" s="31">
        <v>505.3</v>
      </c>
      <c r="L434" s="31">
        <v>493</v>
      </c>
      <c r="M434" s="31">
        <v>11.662800000000001</v>
      </c>
      <c r="N434" s="1"/>
      <c r="O434" s="1"/>
    </row>
    <row r="435" spans="1:15" ht="12.75" customHeight="1">
      <c r="A435" s="33">
        <v>425</v>
      </c>
      <c r="B435" s="58" t="s">
        <v>522</v>
      </c>
      <c r="C435" s="31">
        <v>2588.4</v>
      </c>
      <c r="D435" s="38">
        <v>2594.3666666666668</v>
      </c>
      <c r="E435" s="38">
        <v>2569.0333333333338</v>
      </c>
      <c r="F435" s="38">
        <v>2549.666666666667</v>
      </c>
      <c r="G435" s="38">
        <v>2524.3333333333339</v>
      </c>
      <c r="H435" s="38">
        <v>2613.7333333333336</v>
      </c>
      <c r="I435" s="38">
        <v>2639.0666666666666</v>
      </c>
      <c r="J435" s="38">
        <v>2658.4333333333334</v>
      </c>
      <c r="K435" s="31">
        <v>2619.6999999999998</v>
      </c>
      <c r="L435" s="31">
        <v>2575</v>
      </c>
      <c r="M435" s="31">
        <v>0.56311999999999995</v>
      </c>
      <c r="N435" s="1"/>
      <c r="O435" s="1"/>
    </row>
    <row r="436" spans="1:15" ht="12.75" customHeight="1">
      <c r="A436" s="33">
        <v>426</v>
      </c>
      <c r="B436" s="58" t="s">
        <v>523</v>
      </c>
      <c r="C436" s="31">
        <v>1240.2</v>
      </c>
      <c r="D436" s="38">
        <v>1241.5000000000002</v>
      </c>
      <c r="E436" s="38">
        <v>1226.1000000000004</v>
      </c>
      <c r="F436" s="38">
        <v>1212.0000000000002</v>
      </c>
      <c r="G436" s="38">
        <v>1196.6000000000004</v>
      </c>
      <c r="H436" s="38">
        <v>1255.6000000000004</v>
      </c>
      <c r="I436" s="38">
        <v>1271.0000000000005</v>
      </c>
      <c r="J436" s="38">
        <v>1285.1000000000004</v>
      </c>
      <c r="K436" s="31">
        <v>1256.9000000000001</v>
      </c>
      <c r="L436" s="31">
        <v>1227.4000000000001</v>
      </c>
      <c r="M436" s="31">
        <v>0.6946</v>
      </c>
      <c r="N436" s="1"/>
      <c r="O436" s="1"/>
    </row>
    <row r="437" spans="1:15" ht="12.75" customHeight="1">
      <c r="A437" s="33">
        <v>427</v>
      </c>
      <c r="B437" s="58" t="s">
        <v>524</v>
      </c>
      <c r="C437" s="31">
        <v>377.75</v>
      </c>
      <c r="D437" s="38">
        <v>374.2833333333333</v>
      </c>
      <c r="E437" s="38">
        <v>363.71666666666658</v>
      </c>
      <c r="F437" s="38">
        <v>349.68333333333328</v>
      </c>
      <c r="G437" s="38">
        <v>339.11666666666656</v>
      </c>
      <c r="H437" s="38">
        <v>388.31666666666661</v>
      </c>
      <c r="I437" s="38">
        <v>398.88333333333333</v>
      </c>
      <c r="J437" s="38">
        <v>412.91666666666663</v>
      </c>
      <c r="K437" s="31">
        <v>384.85</v>
      </c>
      <c r="L437" s="31">
        <v>360.25</v>
      </c>
      <c r="M437" s="31">
        <v>31.486609999999999</v>
      </c>
      <c r="N437" s="1"/>
      <c r="O437" s="1"/>
    </row>
    <row r="438" spans="1:15" ht="12.75" customHeight="1">
      <c r="A438" s="33">
        <v>428</v>
      </c>
      <c r="B438" s="58" t="s">
        <v>525</v>
      </c>
      <c r="C438" s="31">
        <v>428.8</v>
      </c>
      <c r="D438" s="38">
        <v>429.43333333333334</v>
      </c>
      <c r="E438" s="38">
        <v>423.86666666666667</v>
      </c>
      <c r="F438" s="38">
        <v>418.93333333333334</v>
      </c>
      <c r="G438" s="38">
        <v>413.36666666666667</v>
      </c>
      <c r="H438" s="38">
        <v>434.36666666666667</v>
      </c>
      <c r="I438" s="38">
        <v>439.93333333333339</v>
      </c>
      <c r="J438" s="38">
        <v>444.86666666666667</v>
      </c>
      <c r="K438" s="31">
        <v>435</v>
      </c>
      <c r="L438" s="31">
        <v>424.5</v>
      </c>
      <c r="M438" s="31">
        <v>1.1693199999999999</v>
      </c>
      <c r="N438" s="1"/>
      <c r="O438" s="1"/>
    </row>
    <row r="439" spans="1:15" ht="12.75" customHeight="1">
      <c r="A439" s="33">
        <v>429</v>
      </c>
      <c r="B439" s="58" t="s">
        <v>526</v>
      </c>
      <c r="C439" s="31">
        <v>3355.45</v>
      </c>
      <c r="D439" s="38">
        <v>3354.4</v>
      </c>
      <c r="E439" s="38">
        <v>3313.8</v>
      </c>
      <c r="F439" s="38">
        <v>3272.15</v>
      </c>
      <c r="G439" s="38">
        <v>3231.55</v>
      </c>
      <c r="H439" s="38">
        <v>3396.05</v>
      </c>
      <c r="I439" s="38">
        <v>3436.6499999999996</v>
      </c>
      <c r="J439" s="38">
        <v>3478.3</v>
      </c>
      <c r="K439" s="31">
        <v>3395</v>
      </c>
      <c r="L439" s="31">
        <v>3312.75</v>
      </c>
      <c r="M439" s="31">
        <v>0.85724999999999996</v>
      </c>
      <c r="N439" s="1"/>
      <c r="O439" s="1"/>
    </row>
    <row r="440" spans="1:15" ht="12.75" customHeight="1">
      <c r="A440" s="33">
        <v>430</v>
      </c>
      <c r="B440" s="58" t="s">
        <v>527</v>
      </c>
      <c r="C440" s="31">
        <v>488.1</v>
      </c>
      <c r="D440" s="38">
        <v>488.0333333333333</v>
      </c>
      <c r="E440" s="38">
        <v>485.06666666666661</v>
      </c>
      <c r="F440" s="38">
        <v>482.0333333333333</v>
      </c>
      <c r="G440" s="38">
        <v>479.06666666666661</v>
      </c>
      <c r="H440" s="38">
        <v>491.06666666666661</v>
      </c>
      <c r="I440" s="38">
        <v>494.0333333333333</v>
      </c>
      <c r="J440" s="38">
        <v>497.06666666666661</v>
      </c>
      <c r="K440" s="31">
        <v>491</v>
      </c>
      <c r="L440" s="31">
        <v>485</v>
      </c>
      <c r="M440" s="31">
        <v>2.4702799999999998</v>
      </c>
      <c r="N440" s="1"/>
      <c r="O440" s="1"/>
    </row>
    <row r="441" spans="1:15" ht="12.75" customHeight="1">
      <c r="A441" s="33">
        <v>431</v>
      </c>
      <c r="B441" s="58" t="s">
        <v>528</v>
      </c>
      <c r="C441" s="31">
        <v>18.2</v>
      </c>
      <c r="D441" s="38">
        <v>18.25</v>
      </c>
      <c r="E441" s="38">
        <v>18.05</v>
      </c>
      <c r="F441" s="38">
        <v>17.900000000000002</v>
      </c>
      <c r="G441" s="38">
        <v>17.700000000000003</v>
      </c>
      <c r="H441" s="38">
        <v>18.399999999999999</v>
      </c>
      <c r="I441" s="38">
        <v>18.600000000000001</v>
      </c>
      <c r="J441" s="38">
        <v>18.749999999999996</v>
      </c>
      <c r="K441" s="31">
        <v>18.45</v>
      </c>
      <c r="L441" s="31">
        <v>18.100000000000001</v>
      </c>
      <c r="M441" s="31">
        <v>1295.69292</v>
      </c>
      <c r="N441" s="1"/>
      <c r="O441" s="1"/>
    </row>
    <row r="442" spans="1:15" ht="12.75" customHeight="1">
      <c r="A442" s="33">
        <v>432</v>
      </c>
      <c r="B442" s="58" t="s">
        <v>529</v>
      </c>
      <c r="C442" s="31">
        <v>225.75</v>
      </c>
      <c r="D442" s="38">
        <v>226.48333333333335</v>
      </c>
      <c r="E442" s="38">
        <v>223.7166666666667</v>
      </c>
      <c r="F442" s="38">
        <v>221.68333333333334</v>
      </c>
      <c r="G442" s="38">
        <v>218.91666666666669</v>
      </c>
      <c r="H442" s="38">
        <v>228.51666666666671</v>
      </c>
      <c r="I442" s="38">
        <v>231.28333333333336</v>
      </c>
      <c r="J442" s="38">
        <v>233.31666666666672</v>
      </c>
      <c r="K442" s="31">
        <v>229.25</v>
      </c>
      <c r="L442" s="31">
        <v>224.45</v>
      </c>
      <c r="M442" s="31">
        <v>3.7197800000000001</v>
      </c>
      <c r="N442" s="1"/>
      <c r="O442" s="1"/>
    </row>
    <row r="443" spans="1:15" ht="12.75" customHeight="1">
      <c r="A443" s="33">
        <v>433</v>
      </c>
      <c r="B443" s="58" t="s">
        <v>222</v>
      </c>
      <c r="C443" s="31">
        <v>783.6</v>
      </c>
      <c r="D443" s="38">
        <v>783.40000000000009</v>
      </c>
      <c r="E443" s="38">
        <v>777.85000000000014</v>
      </c>
      <c r="F443" s="38">
        <v>772.1</v>
      </c>
      <c r="G443" s="38">
        <v>766.55000000000007</v>
      </c>
      <c r="H443" s="38">
        <v>789.1500000000002</v>
      </c>
      <c r="I443" s="38">
        <v>794.70000000000016</v>
      </c>
      <c r="J443" s="38">
        <v>800.45000000000027</v>
      </c>
      <c r="K443" s="31">
        <v>788.95</v>
      </c>
      <c r="L443" s="31">
        <v>777.65</v>
      </c>
      <c r="M443" s="31">
        <v>4.9116900000000001</v>
      </c>
      <c r="N443" s="1"/>
      <c r="O443" s="1"/>
    </row>
    <row r="444" spans="1:15" ht="12.75" customHeight="1">
      <c r="A444" s="33">
        <v>434</v>
      </c>
      <c r="B444" s="58" t="s">
        <v>892</v>
      </c>
      <c r="C444" s="31">
        <v>425.2</v>
      </c>
      <c r="D444" s="38">
        <v>425.45</v>
      </c>
      <c r="E444" s="38">
        <v>422.29999999999995</v>
      </c>
      <c r="F444" s="38">
        <v>419.4</v>
      </c>
      <c r="G444" s="38">
        <v>416.24999999999994</v>
      </c>
      <c r="H444" s="38">
        <v>428.34999999999997</v>
      </c>
      <c r="I444" s="38">
        <v>431.49999999999994</v>
      </c>
      <c r="J444" s="38">
        <v>434.4</v>
      </c>
      <c r="K444" s="31">
        <v>428.6</v>
      </c>
      <c r="L444" s="31">
        <v>422.55</v>
      </c>
      <c r="M444" s="31">
        <v>0.81296999999999997</v>
      </c>
      <c r="N444" s="1"/>
      <c r="O444" s="1"/>
    </row>
    <row r="445" spans="1:15" ht="12.75" customHeight="1">
      <c r="A445" s="33">
        <v>435</v>
      </c>
      <c r="B445" s="58" t="s">
        <v>534</v>
      </c>
      <c r="C445" s="31">
        <v>1111.3499999999999</v>
      </c>
      <c r="D445" s="38">
        <v>1123.0333333333335</v>
      </c>
      <c r="E445" s="38">
        <v>1088.366666666667</v>
      </c>
      <c r="F445" s="38">
        <v>1065.3833333333334</v>
      </c>
      <c r="G445" s="38">
        <v>1030.7166666666669</v>
      </c>
      <c r="H445" s="38">
        <v>1146.0166666666671</v>
      </c>
      <c r="I445" s="38">
        <v>1180.6833333333336</v>
      </c>
      <c r="J445" s="38">
        <v>1203.6666666666672</v>
      </c>
      <c r="K445" s="31">
        <v>1157.7</v>
      </c>
      <c r="L445" s="31">
        <v>1100.05</v>
      </c>
      <c r="M445" s="31">
        <v>23.288609999999998</v>
      </c>
      <c r="N445" s="1"/>
      <c r="O445" s="1"/>
    </row>
    <row r="446" spans="1:15" ht="12.75" customHeight="1">
      <c r="A446" s="33">
        <v>436</v>
      </c>
      <c r="B446" s="58" t="s">
        <v>223</v>
      </c>
      <c r="C446" s="31">
        <v>993.65</v>
      </c>
      <c r="D446" s="38">
        <v>991.15</v>
      </c>
      <c r="E446" s="38">
        <v>986.5</v>
      </c>
      <c r="F446" s="38">
        <v>979.35</v>
      </c>
      <c r="G446" s="38">
        <v>974.7</v>
      </c>
      <c r="H446" s="38">
        <v>998.3</v>
      </c>
      <c r="I446" s="38">
        <v>1002.9499999999998</v>
      </c>
      <c r="J446" s="38">
        <v>1010.0999999999999</v>
      </c>
      <c r="K446" s="31">
        <v>995.8</v>
      </c>
      <c r="L446" s="31">
        <v>984</v>
      </c>
      <c r="M446" s="31">
        <v>7.9578100000000003</v>
      </c>
      <c r="N446" s="1"/>
      <c r="O446" s="1"/>
    </row>
    <row r="447" spans="1:15" ht="12.75" customHeight="1">
      <c r="A447" s="33">
        <v>437</v>
      </c>
      <c r="B447" s="58" t="s">
        <v>224</v>
      </c>
      <c r="C447" s="31">
        <v>1602.55</v>
      </c>
      <c r="D447" s="38">
        <v>1609.6500000000003</v>
      </c>
      <c r="E447" s="38">
        <v>1589.3000000000006</v>
      </c>
      <c r="F447" s="38">
        <v>1576.0500000000004</v>
      </c>
      <c r="G447" s="38">
        <v>1555.7000000000007</v>
      </c>
      <c r="H447" s="38">
        <v>1622.9000000000005</v>
      </c>
      <c r="I447" s="38">
        <v>1643.2500000000005</v>
      </c>
      <c r="J447" s="38">
        <v>1656.5000000000005</v>
      </c>
      <c r="K447" s="31">
        <v>1630</v>
      </c>
      <c r="L447" s="31">
        <v>1596.4</v>
      </c>
      <c r="M447" s="31">
        <v>6.3629300000000004</v>
      </c>
      <c r="N447" s="1"/>
      <c r="O447" s="1"/>
    </row>
    <row r="448" spans="1:15" ht="12.75" customHeight="1">
      <c r="A448" s="33">
        <v>438</v>
      </c>
      <c r="B448" s="58" t="s">
        <v>229</v>
      </c>
      <c r="C448" s="31">
        <v>3491.7</v>
      </c>
      <c r="D448" s="38">
        <v>3506.2166666666672</v>
      </c>
      <c r="E448" s="38">
        <v>3462.5333333333342</v>
      </c>
      <c r="F448" s="38">
        <v>3433.3666666666672</v>
      </c>
      <c r="G448" s="38">
        <v>3389.6833333333343</v>
      </c>
      <c r="H448" s="38">
        <v>3535.3833333333341</v>
      </c>
      <c r="I448" s="38">
        <v>3579.0666666666666</v>
      </c>
      <c r="J448" s="38">
        <v>3608.233333333334</v>
      </c>
      <c r="K448" s="31">
        <v>3549.9</v>
      </c>
      <c r="L448" s="31">
        <v>3477.05</v>
      </c>
      <c r="M448" s="31">
        <v>27.432279999999999</v>
      </c>
      <c r="N448" s="1"/>
      <c r="O448" s="1"/>
    </row>
    <row r="449" spans="1:15" ht="12.75" customHeight="1">
      <c r="A449" s="33">
        <v>439</v>
      </c>
      <c r="B449" s="58" t="s">
        <v>225</v>
      </c>
      <c r="C449" s="31">
        <v>852.6</v>
      </c>
      <c r="D449" s="38">
        <v>854.2166666666667</v>
      </c>
      <c r="E449" s="38">
        <v>847.73333333333335</v>
      </c>
      <c r="F449" s="38">
        <v>842.86666666666667</v>
      </c>
      <c r="G449" s="38">
        <v>836.38333333333333</v>
      </c>
      <c r="H449" s="38">
        <v>859.08333333333337</v>
      </c>
      <c r="I449" s="38">
        <v>865.56666666666672</v>
      </c>
      <c r="J449" s="38">
        <v>870.43333333333339</v>
      </c>
      <c r="K449" s="31">
        <v>860.7</v>
      </c>
      <c r="L449" s="31">
        <v>849.35</v>
      </c>
      <c r="M449" s="31">
        <v>12.0082</v>
      </c>
      <c r="N449" s="1"/>
      <c r="O449" s="1"/>
    </row>
    <row r="450" spans="1:15" ht="12.75" customHeight="1">
      <c r="A450" s="33">
        <v>440</v>
      </c>
      <c r="B450" s="58" t="s">
        <v>298</v>
      </c>
      <c r="C450" s="31">
        <v>7719.5</v>
      </c>
      <c r="D450" s="38">
        <v>7752</v>
      </c>
      <c r="E450" s="38">
        <v>7657.5</v>
      </c>
      <c r="F450" s="38">
        <v>7595.5</v>
      </c>
      <c r="G450" s="38">
        <v>7501</v>
      </c>
      <c r="H450" s="38">
        <v>7814</v>
      </c>
      <c r="I450" s="38">
        <v>7908.5</v>
      </c>
      <c r="J450" s="38">
        <v>7970.5</v>
      </c>
      <c r="K450" s="31">
        <v>7846.5</v>
      </c>
      <c r="L450" s="31">
        <v>7690</v>
      </c>
      <c r="M450" s="31">
        <v>1.9841599999999999</v>
      </c>
      <c r="N450" s="1"/>
      <c r="O450" s="1"/>
    </row>
    <row r="451" spans="1:15" ht="12.75" customHeight="1">
      <c r="A451" s="33">
        <v>441</v>
      </c>
      <c r="B451" s="58" t="s">
        <v>535</v>
      </c>
      <c r="C451" s="31">
        <v>2349.4499999999998</v>
      </c>
      <c r="D451" s="38">
        <v>2351.8333333333335</v>
      </c>
      <c r="E451" s="38">
        <v>2337.666666666667</v>
      </c>
      <c r="F451" s="38">
        <v>2325.8833333333337</v>
      </c>
      <c r="G451" s="38">
        <v>2311.7166666666672</v>
      </c>
      <c r="H451" s="38">
        <v>2363.6166666666668</v>
      </c>
      <c r="I451" s="38">
        <v>2377.7833333333338</v>
      </c>
      <c r="J451" s="38">
        <v>2389.5666666666666</v>
      </c>
      <c r="K451" s="31">
        <v>2366</v>
      </c>
      <c r="L451" s="31">
        <v>2340.0500000000002</v>
      </c>
      <c r="M451" s="31">
        <v>0.32141999999999998</v>
      </c>
      <c r="N451" s="1"/>
      <c r="O451" s="1"/>
    </row>
    <row r="452" spans="1:15" ht="12.75" customHeight="1">
      <c r="A452" s="33">
        <v>442</v>
      </c>
      <c r="B452" s="58" t="s">
        <v>536</v>
      </c>
      <c r="C452" s="31">
        <v>340.15</v>
      </c>
      <c r="D452" s="38">
        <v>338.88333333333333</v>
      </c>
      <c r="E452" s="38">
        <v>335.86666666666667</v>
      </c>
      <c r="F452" s="38">
        <v>331.58333333333337</v>
      </c>
      <c r="G452" s="38">
        <v>328.56666666666672</v>
      </c>
      <c r="H452" s="38">
        <v>343.16666666666663</v>
      </c>
      <c r="I452" s="38">
        <v>346.18333333333328</v>
      </c>
      <c r="J452" s="38">
        <v>350.46666666666658</v>
      </c>
      <c r="K452" s="31">
        <v>341.9</v>
      </c>
      <c r="L452" s="31">
        <v>334.6</v>
      </c>
      <c r="M452" s="31">
        <v>25.221889999999998</v>
      </c>
      <c r="N452" s="1"/>
      <c r="O452" s="1"/>
    </row>
    <row r="453" spans="1:15" ht="12.75" customHeight="1">
      <c r="A453" s="33">
        <v>443</v>
      </c>
      <c r="B453" s="58" t="s">
        <v>226</v>
      </c>
      <c r="C453" s="31">
        <v>618.5</v>
      </c>
      <c r="D453" s="38">
        <v>620.88333333333333</v>
      </c>
      <c r="E453" s="38">
        <v>614.76666666666665</v>
      </c>
      <c r="F453" s="38">
        <v>611.0333333333333</v>
      </c>
      <c r="G453" s="38">
        <v>604.91666666666663</v>
      </c>
      <c r="H453" s="38">
        <v>624.61666666666667</v>
      </c>
      <c r="I453" s="38">
        <v>630.73333333333323</v>
      </c>
      <c r="J453" s="38">
        <v>634.4666666666667</v>
      </c>
      <c r="K453" s="31">
        <v>627</v>
      </c>
      <c r="L453" s="31">
        <v>617.15</v>
      </c>
      <c r="M453" s="31">
        <v>75.806449999999998</v>
      </c>
      <c r="N453" s="1"/>
      <c r="O453" s="1"/>
    </row>
    <row r="454" spans="1:15" ht="12.75" customHeight="1">
      <c r="A454" s="33">
        <v>444</v>
      </c>
      <c r="B454" s="58" t="s">
        <v>227</v>
      </c>
      <c r="C454" s="31">
        <v>223.5</v>
      </c>
      <c r="D454" s="38">
        <v>223.15</v>
      </c>
      <c r="E454" s="38">
        <v>221.60000000000002</v>
      </c>
      <c r="F454" s="38">
        <v>219.70000000000002</v>
      </c>
      <c r="G454" s="38">
        <v>218.15000000000003</v>
      </c>
      <c r="H454" s="38">
        <v>225.05</v>
      </c>
      <c r="I454" s="38">
        <v>226.60000000000002</v>
      </c>
      <c r="J454" s="38">
        <v>228.5</v>
      </c>
      <c r="K454" s="31">
        <v>224.7</v>
      </c>
      <c r="L454" s="31">
        <v>221.25</v>
      </c>
      <c r="M454" s="31">
        <v>70.711560000000006</v>
      </c>
      <c r="N454" s="1"/>
      <c r="O454" s="1"/>
    </row>
    <row r="455" spans="1:15" ht="12.75" customHeight="1">
      <c r="A455" s="33">
        <v>445</v>
      </c>
      <c r="B455" s="58" t="s">
        <v>228</v>
      </c>
      <c r="C455" s="31">
        <v>117.75</v>
      </c>
      <c r="D455" s="38">
        <v>118.06666666666666</v>
      </c>
      <c r="E455" s="38">
        <v>116.78333333333333</v>
      </c>
      <c r="F455" s="38">
        <v>115.81666666666666</v>
      </c>
      <c r="G455" s="38">
        <v>114.53333333333333</v>
      </c>
      <c r="H455" s="38">
        <v>119.03333333333333</v>
      </c>
      <c r="I455" s="38">
        <v>120.31666666666666</v>
      </c>
      <c r="J455" s="38">
        <v>121.28333333333333</v>
      </c>
      <c r="K455" s="31">
        <v>119.35</v>
      </c>
      <c r="L455" s="31">
        <v>117.1</v>
      </c>
      <c r="M455" s="31">
        <v>491.15368999999998</v>
      </c>
      <c r="N455" s="1"/>
      <c r="O455" s="1"/>
    </row>
    <row r="456" spans="1:15" ht="12.75" customHeight="1">
      <c r="A456" s="33">
        <v>446</v>
      </c>
      <c r="B456" s="58" t="s">
        <v>299</v>
      </c>
      <c r="C456" s="31">
        <v>74.8</v>
      </c>
      <c r="D456" s="38">
        <v>75.2</v>
      </c>
      <c r="E456" s="38">
        <v>73.650000000000006</v>
      </c>
      <c r="F456" s="38">
        <v>72.5</v>
      </c>
      <c r="G456" s="38">
        <v>70.95</v>
      </c>
      <c r="H456" s="38">
        <v>76.350000000000009</v>
      </c>
      <c r="I456" s="38">
        <v>77.899999999999991</v>
      </c>
      <c r="J456" s="38">
        <v>79.050000000000011</v>
      </c>
      <c r="K456" s="31">
        <v>76.75</v>
      </c>
      <c r="L456" s="31">
        <v>74.05</v>
      </c>
      <c r="M456" s="31">
        <v>37.99483</v>
      </c>
      <c r="N456" s="1"/>
      <c r="O456" s="1"/>
    </row>
    <row r="457" spans="1:15" ht="12.75" customHeight="1">
      <c r="A457" s="33">
        <v>447</v>
      </c>
      <c r="B457" s="58" t="s">
        <v>530</v>
      </c>
      <c r="C457" s="31">
        <v>1550.45</v>
      </c>
      <c r="D457" s="38">
        <v>1549.1499999999999</v>
      </c>
      <c r="E457" s="38">
        <v>1539.2999999999997</v>
      </c>
      <c r="F457" s="38">
        <v>1528.1499999999999</v>
      </c>
      <c r="G457" s="38">
        <v>1518.2999999999997</v>
      </c>
      <c r="H457" s="38">
        <v>1560.2999999999997</v>
      </c>
      <c r="I457" s="38">
        <v>1570.1499999999996</v>
      </c>
      <c r="J457" s="38">
        <v>1581.2999999999997</v>
      </c>
      <c r="K457" s="31">
        <v>1559</v>
      </c>
      <c r="L457" s="31">
        <v>1538</v>
      </c>
      <c r="M457" s="31">
        <v>0.11724</v>
      </c>
      <c r="N457" s="1"/>
      <c r="O457" s="1"/>
    </row>
    <row r="458" spans="1:15" ht="12.75" customHeight="1">
      <c r="A458" s="33">
        <v>448</v>
      </c>
      <c r="B458" s="58" t="s">
        <v>531</v>
      </c>
      <c r="C458" s="31">
        <v>416.45</v>
      </c>
      <c r="D458" s="38">
        <v>417.06666666666666</v>
      </c>
      <c r="E458" s="38">
        <v>414.88333333333333</v>
      </c>
      <c r="F458" s="38">
        <v>413.31666666666666</v>
      </c>
      <c r="G458" s="38">
        <v>411.13333333333333</v>
      </c>
      <c r="H458" s="38">
        <v>418.63333333333333</v>
      </c>
      <c r="I458" s="38">
        <v>420.81666666666661</v>
      </c>
      <c r="J458" s="38">
        <v>422.38333333333333</v>
      </c>
      <c r="K458" s="31">
        <v>419.25</v>
      </c>
      <c r="L458" s="31">
        <v>415.5</v>
      </c>
      <c r="M458" s="31">
        <v>0.54920999999999998</v>
      </c>
      <c r="N458" s="1"/>
      <c r="O458" s="1"/>
    </row>
    <row r="459" spans="1:15" ht="12.75" customHeight="1">
      <c r="A459" s="33">
        <v>449</v>
      </c>
      <c r="B459" s="58" t="s">
        <v>537</v>
      </c>
      <c r="C459" s="31">
        <v>2451.5500000000002</v>
      </c>
      <c r="D459" s="38">
        <v>2459.7666666666669</v>
      </c>
      <c r="E459" s="38">
        <v>2421.7833333333338</v>
      </c>
      <c r="F459" s="38">
        <v>2392.0166666666669</v>
      </c>
      <c r="G459" s="38">
        <v>2354.0333333333338</v>
      </c>
      <c r="H459" s="38">
        <v>2489.5333333333338</v>
      </c>
      <c r="I459" s="38">
        <v>2527.5166666666664</v>
      </c>
      <c r="J459" s="38">
        <v>2557.2833333333338</v>
      </c>
      <c r="K459" s="31">
        <v>2497.75</v>
      </c>
      <c r="L459" s="31">
        <v>2430</v>
      </c>
      <c r="M459" s="31">
        <v>0.14136000000000001</v>
      </c>
      <c r="N459" s="1"/>
      <c r="O459" s="1"/>
    </row>
    <row r="460" spans="1:15" ht="12.75" customHeight="1">
      <c r="A460" s="33">
        <v>450</v>
      </c>
      <c r="B460" s="58" t="s">
        <v>230</v>
      </c>
      <c r="C460" s="31">
        <v>1242.4000000000001</v>
      </c>
      <c r="D460" s="38">
        <v>1244.6000000000001</v>
      </c>
      <c r="E460" s="38">
        <v>1218.4500000000003</v>
      </c>
      <c r="F460" s="38">
        <v>1194.5000000000002</v>
      </c>
      <c r="G460" s="38">
        <v>1168.3500000000004</v>
      </c>
      <c r="H460" s="38">
        <v>1268.5500000000002</v>
      </c>
      <c r="I460" s="38">
        <v>1294.7000000000003</v>
      </c>
      <c r="J460" s="38">
        <v>1318.65</v>
      </c>
      <c r="K460" s="31">
        <v>1270.75</v>
      </c>
      <c r="L460" s="31">
        <v>1220.6500000000001</v>
      </c>
      <c r="M460" s="31">
        <v>48.800730000000001</v>
      </c>
      <c r="N460" s="1"/>
      <c r="O460" s="1"/>
    </row>
    <row r="461" spans="1:15" ht="12.75" customHeight="1">
      <c r="A461" s="33">
        <v>451</v>
      </c>
      <c r="B461" s="58" t="s">
        <v>538</v>
      </c>
      <c r="C461" s="31">
        <v>835.3</v>
      </c>
      <c r="D461" s="38">
        <v>843.41666666666663</v>
      </c>
      <c r="E461" s="38">
        <v>822.88333333333321</v>
      </c>
      <c r="F461" s="38">
        <v>810.46666666666658</v>
      </c>
      <c r="G461" s="38">
        <v>789.93333333333317</v>
      </c>
      <c r="H461" s="38">
        <v>855.83333333333326</v>
      </c>
      <c r="I461" s="38">
        <v>876.36666666666679</v>
      </c>
      <c r="J461" s="38">
        <v>888.7833333333333</v>
      </c>
      <c r="K461" s="31">
        <v>863.95</v>
      </c>
      <c r="L461" s="31">
        <v>831</v>
      </c>
      <c r="M461" s="31">
        <v>9.9780200000000008</v>
      </c>
      <c r="N461" s="1"/>
      <c r="O461" s="1"/>
    </row>
    <row r="462" spans="1:15" ht="12.75" customHeight="1">
      <c r="A462" s="33">
        <v>452</v>
      </c>
      <c r="B462" s="58" t="s">
        <v>539</v>
      </c>
      <c r="C462" s="31">
        <v>116.9</v>
      </c>
      <c r="D462" s="38">
        <v>117.13333333333333</v>
      </c>
      <c r="E462" s="38">
        <v>116.26666666666665</v>
      </c>
      <c r="F462" s="38">
        <v>115.63333333333333</v>
      </c>
      <c r="G462" s="38">
        <v>114.76666666666665</v>
      </c>
      <c r="H462" s="38">
        <v>117.76666666666665</v>
      </c>
      <c r="I462" s="38">
        <v>118.63333333333333</v>
      </c>
      <c r="J462" s="38">
        <v>119.26666666666665</v>
      </c>
      <c r="K462" s="31">
        <v>118</v>
      </c>
      <c r="L462" s="31">
        <v>116.5</v>
      </c>
      <c r="M462" s="31">
        <v>3.4093100000000001</v>
      </c>
      <c r="N462" s="1"/>
      <c r="O462" s="1"/>
    </row>
    <row r="463" spans="1:15" ht="12.75" customHeight="1">
      <c r="A463" s="33">
        <v>453</v>
      </c>
      <c r="B463" s="58" t="s">
        <v>208</v>
      </c>
      <c r="C463" s="31">
        <v>921.05</v>
      </c>
      <c r="D463" s="38">
        <v>922.38333333333333</v>
      </c>
      <c r="E463" s="38">
        <v>911.66666666666663</v>
      </c>
      <c r="F463" s="38">
        <v>902.2833333333333</v>
      </c>
      <c r="G463" s="38">
        <v>891.56666666666661</v>
      </c>
      <c r="H463" s="38">
        <v>931.76666666666665</v>
      </c>
      <c r="I463" s="38">
        <v>942.48333333333335</v>
      </c>
      <c r="J463" s="38">
        <v>951.86666666666667</v>
      </c>
      <c r="K463" s="31">
        <v>933.1</v>
      </c>
      <c r="L463" s="31">
        <v>913</v>
      </c>
      <c r="M463" s="31">
        <v>4.6386000000000003</v>
      </c>
      <c r="N463" s="1"/>
      <c r="O463" s="1"/>
    </row>
    <row r="464" spans="1:15" ht="12.75" customHeight="1">
      <c r="A464" s="33">
        <v>454</v>
      </c>
      <c r="B464" s="58" t="s">
        <v>540</v>
      </c>
      <c r="C464" s="31">
        <v>2398.6</v>
      </c>
      <c r="D464" s="38">
        <v>2392.65</v>
      </c>
      <c r="E464" s="38">
        <v>2337.3000000000002</v>
      </c>
      <c r="F464" s="38">
        <v>2276</v>
      </c>
      <c r="G464" s="38">
        <v>2220.65</v>
      </c>
      <c r="H464" s="38">
        <v>2453.9500000000003</v>
      </c>
      <c r="I464" s="38">
        <v>2509.2999999999997</v>
      </c>
      <c r="J464" s="38">
        <v>2570.6000000000004</v>
      </c>
      <c r="K464" s="31">
        <v>2448</v>
      </c>
      <c r="L464" s="31">
        <v>2331.35</v>
      </c>
      <c r="M464" s="31">
        <v>1.3502799999999999</v>
      </c>
      <c r="N464" s="1"/>
      <c r="O464" s="1"/>
    </row>
    <row r="465" spans="1:15" ht="12.75" customHeight="1">
      <c r="A465" s="33">
        <v>455</v>
      </c>
      <c r="B465" s="58" t="s">
        <v>541</v>
      </c>
      <c r="C465" s="31">
        <v>3371.35</v>
      </c>
      <c r="D465" s="38">
        <v>3393.8833333333332</v>
      </c>
      <c r="E465" s="38">
        <v>3317.9166666666665</v>
      </c>
      <c r="F465" s="38">
        <v>3264.4833333333331</v>
      </c>
      <c r="G465" s="38">
        <v>3188.5166666666664</v>
      </c>
      <c r="H465" s="38">
        <v>3447.3166666666666</v>
      </c>
      <c r="I465" s="38">
        <v>3523.2833333333338</v>
      </c>
      <c r="J465" s="38">
        <v>3576.7166666666667</v>
      </c>
      <c r="K465" s="31">
        <v>3469.85</v>
      </c>
      <c r="L465" s="31">
        <v>3340.45</v>
      </c>
      <c r="M465" s="31">
        <v>1.21078</v>
      </c>
      <c r="N465" s="1"/>
      <c r="O465" s="1"/>
    </row>
    <row r="466" spans="1:15" ht="12.75" customHeight="1">
      <c r="A466" s="33">
        <v>456</v>
      </c>
      <c r="B466" s="58" t="s">
        <v>231</v>
      </c>
      <c r="C466" s="31">
        <v>3033.45</v>
      </c>
      <c r="D466" s="38">
        <v>3042.1333333333332</v>
      </c>
      <c r="E466" s="38">
        <v>3011.3166666666666</v>
      </c>
      <c r="F466" s="38">
        <v>2989.1833333333334</v>
      </c>
      <c r="G466" s="38">
        <v>2958.3666666666668</v>
      </c>
      <c r="H466" s="38">
        <v>3064.2666666666664</v>
      </c>
      <c r="I466" s="38">
        <v>3095.083333333333</v>
      </c>
      <c r="J466" s="38">
        <v>3117.2166666666662</v>
      </c>
      <c r="K466" s="31">
        <v>3072.95</v>
      </c>
      <c r="L466" s="31">
        <v>3020</v>
      </c>
      <c r="M466" s="31">
        <v>8.6657499999999992</v>
      </c>
      <c r="N466" s="1"/>
      <c r="O466" s="1"/>
    </row>
    <row r="467" spans="1:15" ht="12.75" customHeight="1">
      <c r="A467" s="33">
        <v>457</v>
      </c>
      <c r="B467" s="58" t="s">
        <v>232</v>
      </c>
      <c r="C467" s="31">
        <v>1942.8</v>
      </c>
      <c r="D467" s="38">
        <v>1950.4666666666665</v>
      </c>
      <c r="E467" s="38">
        <v>1932.383333333333</v>
      </c>
      <c r="F467" s="38">
        <v>1921.9666666666665</v>
      </c>
      <c r="G467" s="38">
        <v>1903.883333333333</v>
      </c>
      <c r="H467" s="38">
        <v>1960.883333333333</v>
      </c>
      <c r="I467" s="38">
        <v>1978.9666666666665</v>
      </c>
      <c r="J467" s="38">
        <v>1989.383333333333</v>
      </c>
      <c r="K467" s="31">
        <v>1968.55</v>
      </c>
      <c r="L467" s="31">
        <v>1940.05</v>
      </c>
      <c r="M467" s="31">
        <v>1.1696500000000001</v>
      </c>
      <c r="N467" s="1"/>
      <c r="O467" s="1"/>
    </row>
    <row r="468" spans="1:15" ht="12.75" customHeight="1">
      <c r="A468" s="33">
        <v>458</v>
      </c>
      <c r="B468" s="58" t="s">
        <v>300</v>
      </c>
      <c r="C468" s="31">
        <v>609.9</v>
      </c>
      <c r="D468" s="38">
        <v>611.5</v>
      </c>
      <c r="E468" s="38">
        <v>603.15</v>
      </c>
      <c r="F468" s="38">
        <v>596.4</v>
      </c>
      <c r="G468" s="38">
        <v>588.04999999999995</v>
      </c>
      <c r="H468" s="38">
        <v>618.25</v>
      </c>
      <c r="I468" s="38">
        <v>626.59999999999991</v>
      </c>
      <c r="J468" s="38">
        <v>633.35</v>
      </c>
      <c r="K468" s="31">
        <v>619.85</v>
      </c>
      <c r="L468" s="31">
        <v>604.75</v>
      </c>
      <c r="M468" s="31">
        <v>5.8080400000000001</v>
      </c>
      <c r="N468" s="1"/>
      <c r="O468" s="1"/>
    </row>
    <row r="469" spans="1:15" ht="12.75" customHeight="1">
      <c r="A469" s="33">
        <v>459</v>
      </c>
      <c r="B469" s="58" t="s">
        <v>542</v>
      </c>
      <c r="C469" s="31">
        <v>752.8</v>
      </c>
      <c r="D469" s="38">
        <v>756.55000000000007</v>
      </c>
      <c r="E469" s="38">
        <v>742.75000000000011</v>
      </c>
      <c r="F469" s="38">
        <v>732.7</v>
      </c>
      <c r="G469" s="38">
        <v>718.90000000000009</v>
      </c>
      <c r="H469" s="38">
        <v>766.60000000000014</v>
      </c>
      <c r="I469" s="38">
        <v>780.40000000000009</v>
      </c>
      <c r="J469" s="38">
        <v>790.45000000000016</v>
      </c>
      <c r="K469" s="31">
        <v>770.35</v>
      </c>
      <c r="L469" s="31">
        <v>746.5</v>
      </c>
      <c r="M469" s="31">
        <v>0.72406999999999999</v>
      </c>
      <c r="N469" s="1"/>
      <c r="O469" s="1"/>
    </row>
    <row r="470" spans="1:15" ht="12.75" customHeight="1">
      <c r="A470" s="33">
        <v>460</v>
      </c>
      <c r="B470" s="58" t="s">
        <v>233</v>
      </c>
      <c r="C470" s="31">
        <v>1694.3</v>
      </c>
      <c r="D470" s="38">
        <v>1697.4166666666667</v>
      </c>
      <c r="E470" s="38">
        <v>1671.8833333333334</v>
      </c>
      <c r="F470" s="38">
        <v>1649.4666666666667</v>
      </c>
      <c r="G470" s="38">
        <v>1623.9333333333334</v>
      </c>
      <c r="H470" s="38">
        <v>1719.8333333333335</v>
      </c>
      <c r="I470" s="38">
        <v>1745.3666666666668</v>
      </c>
      <c r="J470" s="38">
        <v>1767.7833333333335</v>
      </c>
      <c r="K470" s="31">
        <v>1722.95</v>
      </c>
      <c r="L470" s="31">
        <v>1675</v>
      </c>
      <c r="M470" s="31">
        <v>4.7357100000000001</v>
      </c>
      <c r="N470" s="1"/>
      <c r="O470" s="1"/>
    </row>
    <row r="471" spans="1:15" ht="12.75" customHeight="1">
      <c r="A471" s="33">
        <v>461</v>
      </c>
      <c r="B471" s="58" t="s">
        <v>301</v>
      </c>
      <c r="C471" s="31">
        <v>33.25</v>
      </c>
      <c r="D471" s="38">
        <v>33.216666666666669</v>
      </c>
      <c r="E471" s="38">
        <v>32.88333333333334</v>
      </c>
      <c r="F471" s="38">
        <v>32.516666666666673</v>
      </c>
      <c r="G471" s="38">
        <v>32.183333333333344</v>
      </c>
      <c r="H471" s="38">
        <v>33.583333333333336</v>
      </c>
      <c r="I471" s="38">
        <v>33.916666666666664</v>
      </c>
      <c r="J471" s="38">
        <v>34.283333333333331</v>
      </c>
      <c r="K471" s="31">
        <v>33.549999999999997</v>
      </c>
      <c r="L471" s="31">
        <v>32.85</v>
      </c>
      <c r="M471" s="31">
        <v>58.85127</v>
      </c>
      <c r="N471" s="1"/>
      <c r="O471" s="1"/>
    </row>
    <row r="472" spans="1:15" ht="12.75" customHeight="1">
      <c r="A472" s="33">
        <v>462</v>
      </c>
      <c r="B472" s="58" t="s">
        <v>543</v>
      </c>
      <c r="C472" s="31">
        <v>284.89999999999998</v>
      </c>
      <c r="D472" s="38">
        <v>284.21666666666664</v>
      </c>
      <c r="E472" s="38">
        <v>282.48333333333329</v>
      </c>
      <c r="F472" s="38">
        <v>280.06666666666666</v>
      </c>
      <c r="G472" s="38">
        <v>278.33333333333331</v>
      </c>
      <c r="H472" s="38">
        <v>286.63333333333327</v>
      </c>
      <c r="I472" s="38">
        <v>288.36666666666662</v>
      </c>
      <c r="J472" s="38">
        <v>290.78333333333325</v>
      </c>
      <c r="K472" s="31">
        <v>285.95</v>
      </c>
      <c r="L472" s="31">
        <v>281.8</v>
      </c>
      <c r="M472" s="31">
        <v>3.3300200000000002</v>
      </c>
      <c r="N472" s="1"/>
      <c r="O472" s="1"/>
    </row>
    <row r="473" spans="1:15" ht="12.75" customHeight="1">
      <c r="A473" s="33">
        <v>463</v>
      </c>
      <c r="B473" s="58" t="s">
        <v>544</v>
      </c>
      <c r="C473" s="31">
        <v>389.15</v>
      </c>
      <c r="D473" s="38">
        <v>391.23333333333335</v>
      </c>
      <c r="E473" s="38">
        <v>385.61666666666667</v>
      </c>
      <c r="F473" s="38">
        <v>382.08333333333331</v>
      </c>
      <c r="G473" s="38">
        <v>376.46666666666664</v>
      </c>
      <c r="H473" s="38">
        <v>394.76666666666671</v>
      </c>
      <c r="I473" s="38">
        <v>400.38333333333338</v>
      </c>
      <c r="J473" s="38">
        <v>403.91666666666674</v>
      </c>
      <c r="K473" s="31">
        <v>396.85</v>
      </c>
      <c r="L473" s="31">
        <v>387.7</v>
      </c>
      <c r="M473" s="31">
        <v>5.3726099999999999</v>
      </c>
      <c r="N473" s="1"/>
      <c r="O473" s="1"/>
    </row>
    <row r="474" spans="1:15" ht="12.75" customHeight="1">
      <c r="A474" s="33">
        <v>464</v>
      </c>
      <c r="B474" s="58" t="s">
        <v>532</v>
      </c>
      <c r="C474" s="31">
        <v>779.35</v>
      </c>
      <c r="D474" s="38">
        <v>781</v>
      </c>
      <c r="E474" s="38">
        <v>774</v>
      </c>
      <c r="F474" s="38">
        <v>768.65</v>
      </c>
      <c r="G474" s="38">
        <v>761.65</v>
      </c>
      <c r="H474" s="38">
        <v>786.35</v>
      </c>
      <c r="I474" s="38">
        <v>793.35</v>
      </c>
      <c r="J474" s="38">
        <v>798.7</v>
      </c>
      <c r="K474" s="31">
        <v>788</v>
      </c>
      <c r="L474" s="31">
        <v>775.65</v>
      </c>
      <c r="M474" s="31">
        <v>0.95596000000000003</v>
      </c>
      <c r="N474" s="1"/>
      <c r="O474" s="1"/>
    </row>
    <row r="475" spans="1:15" ht="12.75" customHeight="1">
      <c r="A475" s="33">
        <v>465</v>
      </c>
      <c r="B475" s="58" t="s">
        <v>302</v>
      </c>
      <c r="C475" s="31">
        <v>3265.15</v>
      </c>
      <c r="D475" s="38">
        <v>3275.5499999999997</v>
      </c>
      <c r="E475" s="38">
        <v>3235.0999999999995</v>
      </c>
      <c r="F475" s="38">
        <v>3205.0499999999997</v>
      </c>
      <c r="G475" s="38">
        <v>3164.5999999999995</v>
      </c>
      <c r="H475" s="38">
        <v>3305.5999999999995</v>
      </c>
      <c r="I475" s="38">
        <v>3346.0499999999993</v>
      </c>
      <c r="J475" s="38">
        <v>3376.0999999999995</v>
      </c>
      <c r="K475" s="31">
        <v>3316</v>
      </c>
      <c r="L475" s="31">
        <v>3245.5</v>
      </c>
      <c r="M475" s="31">
        <v>1.05925</v>
      </c>
      <c r="N475" s="1"/>
      <c r="O475" s="1"/>
    </row>
    <row r="476" spans="1:15" ht="12.75" customHeight="1">
      <c r="A476" s="33">
        <v>466</v>
      </c>
      <c r="B476" s="58" t="s">
        <v>533</v>
      </c>
      <c r="C476" s="31">
        <v>39.950000000000003</v>
      </c>
      <c r="D476" s="38">
        <v>39.766666666666673</v>
      </c>
      <c r="E476" s="38">
        <v>38.933333333333344</v>
      </c>
      <c r="F476" s="38">
        <v>37.916666666666671</v>
      </c>
      <c r="G476" s="38">
        <v>37.083333333333343</v>
      </c>
      <c r="H476" s="38">
        <v>40.783333333333346</v>
      </c>
      <c r="I476" s="38">
        <v>41.616666666666674</v>
      </c>
      <c r="J476" s="38">
        <v>42.633333333333347</v>
      </c>
      <c r="K476" s="31">
        <v>40.6</v>
      </c>
      <c r="L476" s="31">
        <v>38.75</v>
      </c>
      <c r="M476" s="31">
        <v>157.98898</v>
      </c>
      <c r="N476" s="1"/>
      <c r="O476" s="1"/>
    </row>
    <row r="477" spans="1:15" ht="12.75" customHeight="1">
      <c r="A477" s="33">
        <v>467</v>
      </c>
      <c r="B477" s="58" t="s">
        <v>234</v>
      </c>
      <c r="C477" s="31">
        <v>1342.95</v>
      </c>
      <c r="D477" s="38">
        <v>1348.4833333333333</v>
      </c>
      <c r="E477" s="38">
        <v>1333.9666666666667</v>
      </c>
      <c r="F477" s="38">
        <v>1324.9833333333333</v>
      </c>
      <c r="G477" s="38">
        <v>1310.4666666666667</v>
      </c>
      <c r="H477" s="38">
        <v>1357.4666666666667</v>
      </c>
      <c r="I477" s="38">
        <v>1371.9833333333336</v>
      </c>
      <c r="J477" s="38">
        <v>1380.9666666666667</v>
      </c>
      <c r="K477" s="31">
        <v>1363</v>
      </c>
      <c r="L477" s="31">
        <v>1339.5</v>
      </c>
      <c r="M477" s="31">
        <v>7.3989900000000004</v>
      </c>
      <c r="N477" s="1"/>
      <c r="O477" s="1"/>
    </row>
    <row r="478" spans="1:15" ht="12.75" customHeight="1">
      <c r="A478" s="33">
        <v>468</v>
      </c>
      <c r="B478" s="58" t="s">
        <v>545</v>
      </c>
      <c r="C478" s="31">
        <v>28.4</v>
      </c>
      <c r="D478" s="38">
        <v>28.233333333333334</v>
      </c>
      <c r="E478" s="38">
        <v>27.916666666666668</v>
      </c>
      <c r="F478" s="38">
        <v>27.433333333333334</v>
      </c>
      <c r="G478" s="38">
        <v>27.116666666666667</v>
      </c>
      <c r="H478" s="38">
        <v>28.716666666666669</v>
      </c>
      <c r="I478" s="38">
        <v>29.033333333333331</v>
      </c>
      <c r="J478" s="38">
        <v>29.516666666666669</v>
      </c>
      <c r="K478" s="31">
        <v>28.55</v>
      </c>
      <c r="L478" s="31">
        <v>27.75</v>
      </c>
      <c r="M478" s="31">
        <v>88.916579999999996</v>
      </c>
      <c r="N478" s="1"/>
      <c r="O478" s="1"/>
    </row>
    <row r="479" spans="1:15" ht="12.75" customHeight="1">
      <c r="A479" s="33">
        <v>469</v>
      </c>
      <c r="B479" s="58" t="s">
        <v>546</v>
      </c>
      <c r="C479" s="31">
        <v>434.6</v>
      </c>
      <c r="D479" s="38">
        <v>432.84999999999997</v>
      </c>
      <c r="E479" s="38">
        <v>429.74999999999994</v>
      </c>
      <c r="F479" s="38">
        <v>424.9</v>
      </c>
      <c r="G479" s="38">
        <v>421.79999999999995</v>
      </c>
      <c r="H479" s="38">
        <v>437.69999999999993</v>
      </c>
      <c r="I479" s="38">
        <v>440.79999999999995</v>
      </c>
      <c r="J479" s="38">
        <v>445.64999999999992</v>
      </c>
      <c r="K479" s="31">
        <v>435.95</v>
      </c>
      <c r="L479" s="31">
        <v>428</v>
      </c>
      <c r="M479" s="31">
        <v>0.7268</v>
      </c>
      <c r="N479" s="1"/>
      <c r="O479" s="1"/>
    </row>
    <row r="480" spans="1:15" ht="12.75" customHeight="1">
      <c r="A480" s="33">
        <v>470</v>
      </c>
      <c r="B480" s="58" t="s">
        <v>236</v>
      </c>
      <c r="C480" s="31">
        <v>8251</v>
      </c>
      <c r="D480" s="38">
        <v>8233.65</v>
      </c>
      <c r="E480" s="38">
        <v>8207.2999999999993</v>
      </c>
      <c r="F480" s="38">
        <v>8163.5999999999995</v>
      </c>
      <c r="G480" s="38">
        <v>8137.2499999999991</v>
      </c>
      <c r="H480" s="38">
        <v>8277.3499999999985</v>
      </c>
      <c r="I480" s="38">
        <v>8303.7000000000007</v>
      </c>
      <c r="J480" s="38">
        <v>8347.4</v>
      </c>
      <c r="K480" s="31">
        <v>8260</v>
      </c>
      <c r="L480" s="31">
        <v>8189.95</v>
      </c>
      <c r="M480" s="31">
        <v>2.0273500000000002</v>
      </c>
      <c r="N480" s="1"/>
      <c r="O480" s="1"/>
    </row>
    <row r="481" spans="1:15" ht="12.75" customHeight="1">
      <c r="A481" s="33">
        <v>471</v>
      </c>
      <c r="B481" s="58" t="s">
        <v>303</v>
      </c>
      <c r="C481" s="31">
        <v>83</v>
      </c>
      <c r="D481" s="38">
        <v>82.433333333333337</v>
      </c>
      <c r="E481" s="38">
        <v>81.466666666666669</v>
      </c>
      <c r="F481" s="38">
        <v>79.933333333333337</v>
      </c>
      <c r="G481" s="38">
        <v>78.966666666666669</v>
      </c>
      <c r="H481" s="38">
        <v>83.966666666666669</v>
      </c>
      <c r="I481" s="38">
        <v>84.933333333333337</v>
      </c>
      <c r="J481" s="38">
        <v>86.466666666666669</v>
      </c>
      <c r="K481" s="31">
        <v>83.4</v>
      </c>
      <c r="L481" s="31">
        <v>80.900000000000006</v>
      </c>
      <c r="M481" s="31">
        <v>138.74597</v>
      </c>
      <c r="N481" s="1"/>
      <c r="O481" s="1"/>
    </row>
    <row r="482" spans="1:15" ht="12.75" customHeight="1">
      <c r="A482" s="33">
        <v>472</v>
      </c>
      <c r="B482" s="58" t="s">
        <v>235</v>
      </c>
      <c r="C482" s="31">
        <v>1515.65</v>
      </c>
      <c r="D482" s="38">
        <v>1518.6666666666667</v>
      </c>
      <c r="E482" s="38">
        <v>1508.5333333333335</v>
      </c>
      <c r="F482" s="38">
        <v>1501.4166666666667</v>
      </c>
      <c r="G482" s="38">
        <v>1491.2833333333335</v>
      </c>
      <c r="H482" s="38">
        <v>1525.7833333333335</v>
      </c>
      <c r="I482" s="38">
        <v>1535.9166666666667</v>
      </c>
      <c r="J482" s="38">
        <v>1543.0333333333335</v>
      </c>
      <c r="K482" s="31">
        <v>1528.8</v>
      </c>
      <c r="L482" s="31">
        <v>1511.55</v>
      </c>
      <c r="M482" s="31">
        <v>1.35887</v>
      </c>
      <c r="N482" s="1"/>
      <c r="O482" s="1"/>
    </row>
    <row r="483" spans="1:15" ht="12.75" customHeight="1">
      <c r="A483" s="33">
        <v>473</v>
      </c>
      <c r="B483" s="31" t="s">
        <v>176</v>
      </c>
      <c r="C483" s="38">
        <v>973.15</v>
      </c>
      <c r="D483" s="38">
        <v>965.93333333333328</v>
      </c>
      <c r="E483" s="38">
        <v>953.56666666666661</v>
      </c>
      <c r="F483" s="38">
        <v>933.98333333333335</v>
      </c>
      <c r="G483" s="38">
        <v>921.61666666666667</v>
      </c>
      <c r="H483" s="38">
        <v>985.51666666666654</v>
      </c>
      <c r="I483" s="38">
        <v>997.8833333333331</v>
      </c>
      <c r="J483" s="31">
        <v>1017.4666666666665</v>
      </c>
      <c r="K483" s="31">
        <v>978.3</v>
      </c>
      <c r="L483" s="31">
        <v>946.35</v>
      </c>
      <c r="M483" s="58">
        <v>23.494019999999999</v>
      </c>
      <c r="N483" s="1"/>
      <c r="O483" s="1"/>
    </row>
    <row r="484" spans="1:15" ht="12.75" customHeight="1">
      <c r="A484" s="33">
        <v>474</v>
      </c>
      <c r="B484" s="31" t="s">
        <v>547</v>
      </c>
      <c r="C484" s="38">
        <v>579.75</v>
      </c>
      <c r="D484" s="38">
        <v>584.23333333333335</v>
      </c>
      <c r="E484" s="38">
        <v>574.51666666666665</v>
      </c>
      <c r="F484" s="38">
        <v>569.2833333333333</v>
      </c>
      <c r="G484" s="38">
        <v>559.56666666666661</v>
      </c>
      <c r="H484" s="38">
        <v>589.4666666666667</v>
      </c>
      <c r="I484" s="38">
        <v>599.18333333333339</v>
      </c>
      <c r="J484" s="31">
        <v>604.41666666666674</v>
      </c>
      <c r="K484" s="31">
        <v>593.95000000000005</v>
      </c>
      <c r="L484" s="31">
        <v>579</v>
      </c>
      <c r="M484" s="58">
        <v>2.7898499999999999</v>
      </c>
      <c r="N484" s="1"/>
      <c r="O484" s="1"/>
    </row>
    <row r="485" spans="1:15" ht="12.75" customHeight="1">
      <c r="A485" s="33">
        <v>475</v>
      </c>
      <c r="B485" s="31" t="s">
        <v>237</v>
      </c>
      <c r="C485" s="31">
        <v>643.79999999999995</v>
      </c>
      <c r="D485" s="38">
        <v>642.68333333333328</v>
      </c>
      <c r="E485" s="38">
        <v>638.36666666666656</v>
      </c>
      <c r="F485" s="38">
        <v>632.93333333333328</v>
      </c>
      <c r="G485" s="38">
        <v>628.61666666666656</v>
      </c>
      <c r="H485" s="38">
        <v>648.11666666666656</v>
      </c>
      <c r="I485" s="38">
        <v>652.43333333333339</v>
      </c>
      <c r="J485" s="38">
        <v>657.86666666666656</v>
      </c>
      <c r="K485" s="31">
        <v>647</v>
      </c>
      <c r="L485" s="31">
        <v>637.25</v>
      </c>
      <c r="M485" s="31">
        <v>26.18535</v>
      </c>
      <c r="N485" s="1"/>
      <c r="O485" s="1"/>
    </row>
    <row r="486" spans="1:15" ht="12.75" customHeight="1">
      <c r="A486" s="33">
        <v>476</v>
      </c>
      <c r="B486" s="31" t="s">
        <v>548</v>
      </c>
      <c r="C486" s="38">
        <v>828.8</v>
      </c>
      <c r="D486" s="38">
        <v>827.21666666666658</v>
      </c>
      <c r="E486" s="38">
        <v>814.63333333333321</v>
      </c>
      <c r="F486" s="38">
        <v>800.46666666666658</v>
      </c>
      <c r="G486" s="38">
        <v>787.88333333333321</v>
      </c>
      <c r="H486" s="38">
        <v>841.38333333333321</v>
      </c>
      <c r="I486" s="38">
        <v>853.96666666666647</v>
      </c>
      <c r="J486" s="31">
        <v>868.13333333333321</v>
      </c>
      <c r="K486" s="31">
        <v>839.8</v>
      </c>
      <c r="L486" s="31">
        <v>813.05</v>
      </c>
      <c r="M486" s="58">
        <v>2.00678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607.70000000000005</v>
      </c>
      <c r="D487" s="38">
        <v>603.61666666666667</v>
      </c>
      <c r="E487" s="38">
        <v>592.0333333333333</v>
      </c>
      <c r="F487" s="38">
        <v>576.36666666666667</v>
      </c>
      <c r="G487" s="38">
        <v>564.7833333333333</v>
      </c>
      <c r="H487" s="38">
        <v>619.2833333333333</v>
      </c>
      <c r="I487" s="38">
        <v>630.86666666666656</v>
      </c>
      <c r="J487" s="38">
        <v>646.5333333333333</v>
      </c>
      <c r="K487" s="31">
        <v>615.20000000000005</v>
      </c>
      <c r="L487" s="31">
        <v>587.95000000000005</v>
      </c>
      <c r="M487" s="31">
        <v>6.70505</v>
      </c>
      <c r="N487" s="1"/>
      <c r="O487" s="1"/>
    </row>
    <row r="488" spans="1:15" ht="12.75" customHeight="1">
      <c r="A488" s="33">
        <v>478</v>
      </c>
      <c r="B488" s="31" t="s">
        <v>552</v>
      </c>
      <c r="C488" s="38">
        <v>330</v>
      </c>
      <c r="D488" s="38">
        <v>322.58333333333331</v>
      </c>
      <c r="E488" s="38">
        <v>310.36666666666662</v>
      </c>
      <c r="F488" s="38">
        <v>290.73333333333329</v>
      </c>
      <c r="G488" s="38">
        <v>278.51666666666659</v>
      </c>
      <c r="H488" s="38">
        <v>342.21666666666664</v>
      </c>
      <c r="I488" s="38">
        <v>354.43333333333334</v>
      </c>
      <c r="J488" s="38">
        <v>374.06666666666666</v>
      </c>
      <c r="K488" s="31">
        <v>334.8</v>
      </c>
      <c r="L488" s="31">
        <v>302.95</v>
      </c>
      <c r="M488" s="31">
        <v>12.45594</v>
      </c>
      <c r="N488" s="1"/>
      <c r="O488" s="1"/>
    </row>
    <row r="489" spans="1:15" ht="12.75" customHeight="1">
      <c r="A489" s="33">
        <v>479</v>
      </c>
      <c r="B489" s="31" t="s">
        <v>553</v>
      </c>
      <c r="C489" s="31">
        <v>378.6</v>
      </c>
      <c r="D489" s="38">
        <v>376.76666666666665</v>
      </c>
      <c r="E489" s="38">
        <v>372.08333333333331</v>
      </c>
      <c r="F489" s="38">
        <v>365.56666666666666</v>
      </c>
      <c r="G489" s="38">
        <v>360.88333333333333</v>
      </c>
      <c r="H489" s="38">
        <v>383.2833333333333</v>
      </c>
      <c r="I489" s="38">
        <v>387.9666666666667</v>
      </c>
      <c r="J489" s="38">
        <v>394.48333333333329</v>
      </c>
      <c r="K489" s="31">
        <v>381.45</v>
      </c>
      <c r="L489" s="31">
        <v>370.25</v>
      </c>
      <c r="M489" s="31">
        <v>2.4096799999999998</v>
      </c>
      <c r="N489" s="1"/>
      <c r="O489" s="1"/>
    </row>
    <row r="490" spans="1:15" ht="12.75" customHeight="1">
      <c r="A490" s="33">
        <v>480</v>
      </c>
      <c r="B490" s="31" t="s">
        <v>554</v>
      </c>
      <c r="C490" s="38">
        <v>349.65</v>
      </c>
      <c r="D490" s="38">
        <v>352.51666666666665</v>
      </c>
      <c r="E490" s="38">
        <v>345.0333333333333</v>
      </c>
      <c r="F490" s="38">
        <v>340.41666666666663</v>
      </c>
      <c r="G490" s="38">
        <v>332.93333333333328</v>
      </c>
      <c r="H490" s="38">
        <v>357.13333333333333</v>
      </c>
      <c r="I490" s="38">
        <v>364.61666666666667</v>
      </c>
      <c r="J490" s="38">
        <v>369.23333333333335</v>
      </c>
      <c r="K490" s="31">
        <v>360</v>
      </c>
      <c r="L490" s="31">
        <v>347.9</v>
      </c>
      <c r="M490" s="31">
        <v>1.5461499999999999</v>
      </c>
      <c r="N490" s="1"/>
      <c r="O490" s="1"/>
    </row>
    <row r="491" spans="1:15" ht="12.75" customHeight="1">
      <c r="A491" s="33">
        <v>481</v>
      </c>
      <c r="B491" s="58" t="s">
        <v>304</v>
      </c>
      <c r="C491" s="31">
        <v>828.9</v>
      </c>
      <c r="D491" s="38">
        <v>831.86666666666667</v>
      </c>
      <c r="E491" s="38">
        <v>821.5333333333333</v>
      </c>
      <c r="F491" s="38">
        <v>814.16666666666663</v>
      </c>
      <c r="G491" s="38">
        <v>803.83333333333326</v>
      </c>
      <c r="H491" s="38">
        <v>839.23333333333335</v>
      </c>
      <c r="I491" s="38">
        <v>849.56666666666661</v>
      </c>
      <c r="J491" s="38">
        <v>856.93333333333339</v>
      </c>
      <c r="K491" s="31">
        <v>842.2</v>
      </c>
      <c r="L491" s="31">
        <v>824.5</v>
      </c>
      <c r="M491" s="31">
        <v>10.147919999999999</v>
      </c>
      <c r="N491" s="1"/>
      <c r="O491" s="1"/>
    </row>
    <row r="492" spans="1:15" ht="12.75" customHeight="1">
      <c r="A492" s="33">
        <v>482</v>
      </c>
      <c r="B492" s="58" t="s">
        <v>555</v>
      </c>
      <c r="C492" s="38">
        <v>1239.25</v>
      </c>
      <c r="D492" s="38">
        <v>1232.7</v>
      </c>
      <c r="E492" s="38">
        <v>1221.5500000000002</v>
      </c>
      <c r="F492" s="38">
        <v>1203.8500000000001</v>
      </c>
      <c r="G492" s="38">
        <v>1192.7000000000003</v>
      </c>
      <c r="H492" s="38">
        <v>1250.4000000000001</v>
      </c>
      <c r="I492" s="38">
        <v>1261.5500000000002</v>
      </c>
      <c r="J492" s="38">
        <v>1279.25</v>
      </c>
      <c r="K492" s="31">
        <v>1243.8499999999999</v>
      </c>
      <c r="L492" s="31">
        <v>1215</v>
      </c>
      <c r="M492" s="31">
        <v>1.4648000000000001</v>
      </c>
      <c r="N492" s="1"/>
      <c r="O492" s="1"/>
    </row>
    <row r="493" spans="1:15" ht="12.75" customHeight="1">
      <c r="A493" s="33">
        <v>483</v>
      </c>
      <c r="B493" s="58" t="s">
        <v>238</v>
      </c>
      <c r="C493" s="31">
        <v>283.85000000000002</v>
      </c>
      <c r="D493" s="38">
        <v>284</v>
      </c>
      <c r="E493" s="38">
        <v>282.25</v>
      </c>
      <c r="F493" s="38">
        <v>280.64999999999998</v>
      </c>
      <c r="G493" s="38">
        <v>278.89999999999998</v>
      </c>
      <c r="H493" s="38">
        <v>285.60000000000002</v>
      </c>
      <c r="I493" s="38">
        <v>287.35000000000002</v>
      </c>
      <c r="J493" s="38">
        <v>288.95000000000005</v>
      </c>
      <c r="K493" s="31">
        <v>285.75</v>
      </c>
      <c r="L493" s="31">
        <v>282.39999999999998</v>
      </c>
      <c r="M493" s="31">
        <v>48.524369999999998</v>
      </c>
      <c r="N493" s="1"/>
      <c r="O493" s="1"/>
    </row>
    <row r="494" spans="1:15" ht="12.75" customHeight="1">
      <c r="A494" s="33">
        <v>484</v>
      </c>
      <c r="B494" s="58" t="s">
        <v>549</v>
      </c>
      <c r="C494" s="38">
        <v>289.8</v>
      </c>
      <c r="D494" s="38">
        <v>287.66666666666669</v>
      </c>
      <c r="E494" s="38">
        <v>285.13333333333338</v>
      </c>
      <c r="F494" s="38">
        <v>280.4666666666667</v>
      </c>
      <c r="G494" s="38">
        <v>277.93333333333339</v>
      </c>
      <c r="H494" s="38">
        <v>292.33333333333337</v>
      </c>
      <c r="I494" s="38">
        <v>294.86666666666667</v>
      </c>
      <c r="J494" s="38">
        <v>299.53333333333336</v>
      </c>
      <c r="K494" s="31">
        <v>290.2</v>
      </c>
      <c r="L494" s="31">
        <v>283</v>
      </c>
      <c r="M494" s="31">
        <v>1.9665900000000001</v>
      </c>
      <c r="N494" s="1"/>
      <c r="O494" s="1"/>
    </row>
    <row r="495" spans="1:15" ht="12.75" customHeight="1">
      <c r="A495" s="33">
        <v>485</v>
      </c>
      <c r="B495" s="58" t="s">
        <v>556</v>
      </c>
      <c r="C495" s="38">
        <v>461.1</v>
      </c>
      <c r="D495" s="38">
        <v>463.01666666666665</v>
      </c>
      <c r="E495" s="38">
        <v>457.08333333333331</v>
      </c>
      <c r="F495" s="38">
        <v>453.06666666666666</v>
      </c>
      <c r="G495" s="38">
        <v>447.13333333333333</v>
      </c>
      <c r="H495" s="38">
        <v>467.0333333333333</v>
      </c>
      <c r="I495" s="38">
        <v>472.9666666666667</v>
      </c>
      <c r="J495" s="38">
        <v>476.98333333333329</v>
      </c>
      <c r="K495" s="31">
        <v>468.95</v>
      </c>
      <c r="L495" s="31">
        <v>459</v>
      </c>
      <c r="M495" s="31">
        <v>0.62287000000000003</v>
      </c>
      <c r="N495" s="1"/>
      <c r="O495" s="1"/>
    </row>
    <row r="496" spans="1:15" ht="12.75" customHeight="1">
      <c r="A496" s="33">
        <v>486</v>
      </c>
      <c r="B496" s="58" t="s">
        <v>557</v>
      </c>
      <c r="C496" s="38">
        <v>1825.8</v>
      </c>
      <c r="D496" s="38">
        <v>1820.7</v>
      </c>
      <c r="E496" s="38">
        <v>1811.4</v>
      </c>
      <c r="F496" s="38">
        <v>1797</v>
      </c>
      <c r="G496" s="38">
        <v>1787.7</v>
      </c>
      <c r="H496" s="38">
        <v>1835.1000000000001</v>
      </c>
      <c r="I496" s="38">
        <v>1844.3999999999999</v>
      </c>
      <c r="J496" s="38">
        <v>1858.8000000000002</v>
      </c>
      <c r="K496" s="31">
        <v>1830</v>
      </c>
      <c r="L496" s="31">
        <v>1806.3</v>
      </c>
      <c r="M496" s="31">
        <v>1.09707</v>
      </c>
      <c r="N496" s="1"/>
      <c r="O496" s="1"/>
    </row>
    <row r="497" spans="1:15" ht="12.75" customHeight="1">
      <c r="A497" s="33">
        <v>487</v>
      </c>
      <c r="B497" s="58" t="s">
        <v>550</v>
      </c>
      <c r="C497" s="38">
        <v>2246.15</v>
      </c>
      <c r="D497" s="38">
        <v>2239.3333333333335</v>
      </c>
      <c r="E497" s="38">
        <v>2211.666666666667</v>
      </c>
      <c r="F497" s="38">
        <v>2177.1833333333334</v>
      </c>
      <c r="G497" s="38">
        <v>2149.5166666666669</v>
      </c>
      <c r="H497" s="38">
        <v>2273.8166666666671</v>
      </c>
      <c r="I497" s="38">
        <v>2301.483333333334</v>
      </c>
      <c r="J497" s="38">
        <v>2335.9666666666672</v>
      </c>
      <c r="K497" s="31">
        <v>2267</v>
      </c>
      <c r="L497" s="31">
        <v>2204.85</v>
      </c>
      <c r="M497" s="31">
        <v>0.18346000000000001</v>
      </c>
      <c r="N497" s="1"/>
      <c r="O497" s="1"/>
    </row>
    <row r="498" spans="1:15" ht="12.75" customHeight="1">
      <c r="A498" s="33">
        <v>488</v>
      </c>
      <c r="B498" s="58" t="s">
        <v>141</v>
      </c>
      <c r="C498" s="38">
        <v>7.6</v>
      </c>
      <c r="D498" s="38">
        <v>7.5666666666666664</v>
      </c>
      <c r="E498" s="38">
        <v>7.3833333333333329</v>
      </c>
      <c r="F498" s="38">
        <v>7.1666666666666661</v>
      </c>
      <c r="G498" s="38">
        <v>6.9833333333333325</v>
      </c>
      <c r="H498" s="38">
        <v>7.7833333333333332</v>
      </c>
      <c r="I498" s="38">
        <v>7.9666666666666668</v>
      </c>
      <c r="J498" s="38">
        <v>8.1833333333333336</v>
      </c>
      <c r="K498" s="31">
        <v>7.75</v>
      </c>
      <c r="L498" s="31">
        <v>7.35</v>
      </c>
      <c r="M498" s="31">
        <v>1643.08131</v>
      </c>
      <c r="N498" s="1"/>
      <c r="O498" s="1"/>
    </row>
    <row r="499" spans="1:15" ht="12.75" customHeight="1">
      <c r="A499" s="33">
        <v>489</v>
      </c>
      <c r="B499" s="58" t="s">
        <v>239</v>
      </c>
      <c r="C499" s="38">
        <v>763.95</v>
      </c>
      <c r="D499" s="38">
        <v>761.1</v>
      </c>
      <c r="E499" s="38">
        <v>755.25</v>
      </c>
      <c r="F499" s="38">
        <v>746.55</v>
      </c>
      <c r="G499" s="38">
        <v>740.69999999999993</v>
      </c>
      <c r="H499" s="38">
        <v>769.80000000000007</v>
      </c>
      <c r="I499" s="38">
        <v>775.6500000000002</v>
      </c>
      <c r="J499" s="38">
        <v>784.35000000000014</v>
      </c>
      <c r="K499" s="31">
        <v>766.95</v>
      </c>
      <c r="L499" s="31">
        <v>752.4</v>
      </c>
      <c r="M499" s="31">
        <v>9.3696900000000003</v>
      </c>
      <c r="N499" s="1"/>
      <c r="O499" s="1"/>
    </row>
    <row r="500" spans="1:15" ht="12.75" customHeight="1">
      <c r="A500" s="33">
        <v>490</v>
      </c>
      <c r="B500" s="58" t="s">
        <v>558</v>
      </c>
      <c r="C500" s="38">
        <v>310.05</v>
      </c>
      <c r="D500" s="38">
        <v>308.83333333333331</v>
      </c>
      <c r="E500" s="38">
        <v>305.66666666666663</v>
      </c>
      <c r="F500" s="38">
        <v>301.2833333333333</v>
      </c>
      <c r="G500" s="38">
        <v>298.11666666666662</v>
      </c>
      <c r="H500" s="38">
        <v>313.21666666666664</v>
      </c>
      <c r="I500" s="38">
        <v>316.38333333333327</v>
      </c>
      <c r="J500" s="38">
        <v>320.76666666666665</v>
      </c>
      <c r="K500" s="31">
        <v>312</v>
      </c>
      <c r="L500" s="31">
        <v>304.45</v>
      </c>
      <c r="M500" s="31">
        <v>16.665150000000001</v>
      </c>
      <c r="N500" s="1"/>
      <c r="O500" s="1"/>
    </row>
    <row r="501" spans="1:15" ht="12.75" customHeight="1">
      <c r="A501" s="33">
        <v>491</v>
      </c>
      <c r="B501" s="58" t="s">
        <v>559</v>
      </c>
      <c r="C501" s="58">
        <v>102.4</v>
      </c>
      <c r="D501" s="38">
        <v>103.30000000000001</v>
      </c>
      <c r="E501" s="38">
        <v>100.90000000000002</v>
      </c>
      <c r="F501" s="38">
        <v>99.4</v>
      </c>
      <c r="G501" s="38">
        <v>97.000000000000014</v>
      </c>
      <c r="H501" s="38">
        <v>104.80000000000003</v>
      </c>
      <c r="I501" s="38">
        <v>107.2</v>
      </c>
      <c r="J501" s="38">
        <v>108.70000000000003</v>
      </c>
      <c r="K501" s="31">
        <v>105.7</v>
      </c>
      <c r="L501" s="31">
        <v>101.8</v>
      </c>
      <c r="M501" s="31">
        <v>52.090800000000002</v>
      </c>
      <c r="N501" s="1"/>
      <c r="O501" s="1"/>
    </row>
    <row r="502" spans="1:15" ht="12.75" customHeight="1">
      <c r="A502" s="33">
        <v>492</v>
      </c>
      <c r="B502" s="58" t="s">
        <v>560</v>
      </c>
      <c r="C502" s="58">
        <v>912.3</v>
      </c>
      <c r="D502" s="38">
        <v>905.01666666666677</v>
      </c>
      <c r="E502" s="38">
        <v>888.68333333333351</v>
      </c>
      <c r="F502" s="38">
        <v>865.06666666666672</v>
      </c>
      <c r="G502" s="38">
        <v>848.73333333333346</v>
      </c>
      <c r="H502" s="38">
        <v>928.63333333333355</v>
      </c>
      <c r="I502" s="38">
        <v>944.96666666666681</v>
      </c>
      <c r="J502" s="38">
        <v>968.5833333333336</v>
      </c>
      <c r="K502" s="31">
        <v>921.35</v>
      </c>
      <c r="L502" s="31">
        <v>881.4</v>
      </c>
      <c r="M502" s="31">
        <v>1.3635900000000001</v>
      </c>
      <c r="N502" s="1"/>
      <c r="O502" s="1"/>
    </row>
    <row r="503" spans="1:15" ht="12.75" customHeight="1">
      <c r="A503" s="33">
        <v>493</v>
      </c>
      <c r="B503" s="58" t="s">
        <v>305</v>
      </c>
      <c r="C503" s="58">
        <v>1438.55</v>
      </c>
      <c r="D503" s="38">
        <v>1438.2166666666665</v>
      </c>
      <c r="E503" s="38">
        <v>1427.4333333333329</v>
      </c>
      <c r="F503" s="38">
        <v>1416.3166666666664</v>
      </c>
      <c r="G503" s="38">
        <v>1405.5333333333328</v>
      </c>
      <c r="H503" s="38">
        <v>1449.333333333333</v>
      </c>
      <c r="I503" s="38">
        <v>1460.1166666666663</v>
      </c>
      <c r="J503" s="38">
        <v>1471.2333333333331</v>
      </c>
      <c r="K503" s="31">
        <v>1449</v>
      </c>
      <c r="L503" s="31">
        <v>1427.1</v>
      </c>
      <c r="M503" s="31">
        <v>0.38061</v>
      </c>
      <c r="N503" s="1"/>
      <c r="O503" s="1"/>
    </row>
    <row r="504" spans="1:15" ht="12.75" customHeight="1">
      <c r="A504" s="33">
        <v>494</v>
      </c>
      <c r="B504" s="58" t="s">
        <v>240</v>
      </c>
      <c r="C504" s="58">
        <v>415.25</v>
      </c>
      <c r="D504" s="38">
        <v>415.33333333333331</v>
      </c>
      <c r="E504" s="38">
        <v>405.71666666666664</v>
      </c>
      <c r="F504" s="38">
        <v>396.18333333333334</v>
      </c>
      <c r="G504" s="38">
        <v>386.56666666666666</v>
      </c>
      <c r="H504" s="38">
        <v>424.86666666666662</v>
      </c>
      <c r="I504" s="38">
        <v>434.48333333333329</v>
      </c>
      <c r="J504" s="38">
        <v>444.01666666666659</v>
      </c>
      <c r="K504" s="31">
        <v>424.95</v>
      </c>
      <c r="L504" s="31">
        <v>405.8</v>
      </c>
      <c r="M504" s="31">
        <v>228.79929999999999</v>
      </c>
      <c r="N504" s="1"/>
      <c r="O504" s="1"/>
    </row>
    <row r="505" spans="1:15" ht="12.75" customHeight="1">
      <c r="A505" s="33">
        <v>495</v>
      </c>
      <c r="B505" s="58" t="s">
        <v>306</v>
      </c>
      <c r="C505" s="38">
        <v>17.7</v>
      </c>
      <c r="D505" s="38">
        <v>17.666666666666668</v>
      </c>
      <c r="E505" s="38">
        <v>17.483333333333334</v>
      </c>
      <c r="F505" s="38">
        <v>17.266666666666666</v>
      </c>
      <c r="G505" s="38">
        <v>17.083333333333332</v>
      </c>
      <c r="H505" s="38">
        <v>17.883333333333336</v>
      </c>
      <c r="I505" s="38">
        <v>18.066666666666666</v>
      </c>
      <c r="J505" s="31">
        <v>18.283333333333339</v>
      </c>
      <c r="K505" s="31">
        <v>17.850000000000001</v>
      </c>
      <c r="L505" s="31">
        <v>17.45</v>
      </c>
      <c r="M505" s="58">
        <v>1725.3041900000001</v>
      </c>
      <c r="N505" s="1"/>
      <c r="O505" s="1"/>
    </row>
    <row r="506" spans="1:15" ht="12.75" customHeight="1">
      <c r="A506" s="33">
        <v>496</v>
      </c>
      <c r="B506" s="58" t="s">
        <v>241</v>
      </c>
      <c r="C506" s="38">
        <v>229.65</v>
      </c>
      <c r="D506" s="38">
        <v>225.86666666666667</v>
      </c>
      <c r="E506" s="38">
        <v>217.38333333333335</v>
      </c>
      <c r="F506" s="38">
        <v>205.11666666666667</v>
      </c>
      <c r="G506" s="38">
        <v>196.63333333333335</v>
      </c>
      <c r="H506" s="38">
        <v>238.13333333333335</v>
      </c>
      <c r="I506" s="38">
        <v>246.6166666666667</v>
      </c>
      <c r="J506" s="31">
        <v>258.88333333333333</v>
      </c>
      <c r="K506" s="31">
        <v>234.35</v>
      </c>
      <c r="L506" s="31">
        <v>213.6</v>
      </c>
      <c r="M506" s="58">
        <v>540.31974000000002</v>
      </c>
      <c r="N506" s="1"/>
      <c r="O506" s="1"/>
    </row>
    <row r="507" spans="1:15" ht="12.75" customHeight="1">
      <c r="A507" s="33">
        <v>497</v>
      </c>
      <c r="B507" s="58" t="s">
        <v>562</v>
      </c>
      <c r="C507" s="58">
        <v>438.85</v>
      </c>
      <c r="D507" s="38">
        <v>437.66666666666669</v>
      </c>
      <c r="E507" s="38">
        <v>429.78333333333336</v>
      </c>
      <c r="F507" s="38">
        <v>420.7166666666667</v>
      </c>
      <c r="G507" s="38">
        <v>412.83333333333337</v>
      </c>
      <c r="H507" s="38">
        <v>446.73333333333335</v>
      </c>
      <c r="I507" s="38">
        <v>454.61666666666667</v>
      </c>
      <c r="J507" s="38">
        <v>463.68333333333334</v>
      </c>
      <c r="K507" s="31">
        <v>445.55</v>
      </c>
      <c r="L507" s="31">
        <v>428.6</v>
      </c>
      <c r="M507" s="31">
        <v>48.60669</v>
      </c>
      <c r="N507" s="1"/>
      <c r="O507" s="1"/>
    </row>
    <row r="508" spans="1:15" ht="12.75" customHeight="1">
      <c r="A508" s="33">
        <v>498</v>
      </c>
      <c r="B508" s="58" t="s">
        <v>561</v>
      </c>
      <c r="C508" s="58">
        <v>12693.3</v>
      </c>
      <c r="D508" s="38">
        <v>12641.683333333334</v>
      </c>
      <c r="E508" s="38">
        <v>12558.566666666669</v>
      </c>
      <c r="F508" s="38">
        <v>12423.833333333336</v>
      </c>
      <c r="G508" s="38">
        <v>12340.716666666671</v>
      </c>
      <c r="H508" s="38">
        <v>12776.416666666668</v>
      </c>
      <c r="I508" s="38">
        <v>12859.533333333333</v>
      </c>
      <c r="J508" s="38">
        <v>12994.266666666666</v>
      </c>
      <c r="K508" s="31">
        <v>12724.8</v>
      </c>
      <c r="L508" s="31">
        <v>12506.95</v>
      </c>
      <c r="M508" s="31">
        <v>2.826E-2</v>
      </c>
      <c r="N508" s="1"/>
      <c r="O508" s="1"/>
    </row>
    <row r="509" spans="1:15" ht="12.75" customHeight="1">
      <c r="A509" s="33">
        <v>499</v>
      </c>
      <c r="B509" s="58" t="s">
        <v>307</v>
      </c>
      <c r="C509" s="38">
        <v>80.150000000000006</v>
      </c>
      <c r="D509" s="38">
        <v>81.016666666666666</v>
      </c>
      <c r="E509" s="38">
        <v>78.633333333333326</v>
      </c>
      <c r="F509" s="38">
        <v>77.11666666666666</v>
      </c>
      <c r="G509" s="38">
        <v>74.73333333333332</v>
      </c>
      <c r="H509" s="38">
        <v>82.533333333333331</v>
      </c>
      <c r="I509" s="38">
        <v>84.916666666666686</v>
      </c>
      <c r="J509" s="31">
        <v>86.433333333333337</v>
      </c>
      <c r="K509" s="31">
        <v>83.4</v>
      </c>
      <c r="L509" s="31">
        <v>79.5</v>
      </c>
      <c r="M509" s="58">
        <v>433.77345000000003</v>
      </c>
      <c r="N509" s="1"/>
      <c r="O509" s="1"/>
    </row>
    <row r="510" spans="1:15" ht="12.75" customHeight="1">
      <c r="A510" s="33">
        <v>500</v>
      </c>
      <c r="B510" s="58" t="s">
        <v>242</v>
      </c>
      <c r="C510" s="58">
        <v>603.04999999999995</v>
      </c>
      <c r="D510" s="38">
        <v>600.68333333333328</v>
      </c>
      <c r="E510" s="38">
        <v>595.36666666666656</v>
      </c>
      <c r="F510" s="38">
        <v>587.68333333333328</v>
      </c>
      <c r="G510" s="38">
        <v>582.36666666666656</v>
      </c>
      <c r="H510" s="38">
        <v>608.36666666666656</v>
      </c>
      <c r="I510" s="38">
        <v>613.68333333333339</v>
      </c>
      <c r="J510" s="38">
        <v>621.36666666666656</v>
      </c>
      <c r="K510" s="31">
        <v>606</v>
      </c>
      <c r="L510" s="31">
        <v>593</v>
      </c>
      <c r="M510" s="31">
        <v>9.2974399999999999</v>
      </c>
      <c r="N510" s="1"/>
      <c r="O510" s="1"/>
    </row>
    <row r="511" spans="1:15" ht="12.75" customHeight="1">
      <c r="B511" s="1" t="s">
        <v>563</v>
      </c>
      <c r="C511" s="1">
        <v>1469.55</v>
      </c>
      <c r="D511" s="1">
        <v>1469.5166666666667</v>
      </c>
      <c r="E511" s="1">
        <v>1450.0333333333333</v>
      </c>
      <c r="F511" s="1">
        <v>1430.5166666666667</v>
      </c>
      <c r="G511" s="1">
        <v>1411.0333333333333</v>
      </c>
      <c r="H511" s="1">
        <v>1489.0333333333333</v>
      </c>
      <c r="I511" s="1">
        <v>1508.5166666666664</v>
      </c>
      <c r="J511" s="1">
        <v>1528.0333333333333</v>
      </c>
      <c r="K511" s="1">
        <v>1489</v>
      </c>
      <c r="L511" s="1">
        <v>1450</v>
      </c>
      <c r="M511" s="1">
        <v>2.0128499999999998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9" t="s">
        <v>565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243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244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245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246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247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3" t="s">
        <v>249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3" t="s">
        <v>250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3" t="s">
        <v>251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3" t="s">
        <v>252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3" t="s">
        <v>253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3" t="s">
        <v>254</v>
      </c>
      <c r="N528" s="1"/>
      <c r="O528" s="1"/>
    </row>
    <row r="529" spans="1:15" ht="12.75" customHeight="1">
      <c r="A529" s="73" t="s">
        <v>255</v>
      </c>
      <c r="N529" s="1"/>
      <c r="O529" s="1"/>
    </row>
    <row r="530" spans="1:15" ht="12.75" customHeight="1">
      <c r="A530" s="73" t="s">
        <v>256</v>
      </c>
      <c r="N530" s="1"/>
      <c r="O530" s="1"/>
    </row>
    <row r="531" spans="1:15" ht="12.75" customHeight="1">
      <c r="A531" s="73" t="s">
        <v>257</v>
      </c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2"/>
  <sheetViews>
    <sheetView zoomScale="85" zoomScaleNormal="85" workbookViewId="0">
      <pane ySplit="9" topLeftCell="A10" activePane="bottomLeft" state="frozen"/>
      <selection pane="bottomLeft" activeCell="E13" sqref="E13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7" t="s">
        <v>312</v>
      </c>
      <c r="B1" s="78"/>
      <c r="C1" s="79"/>
      <c r="D1" s="80"/>
      <c r="E1" s="78"/>
      <c r="F1" s="78"/>
      <c r="G1" s="78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8" ht="12.75" customHeight="1">
      <c r="A2" s="82"/>
      <c r="B2" s="83"/>
      <c r="C2" s="84"/>
      <c r="D2" s="85"/>
      <c r="E2" s="83"/>
      <c r="F2" s="83"/>
      <c r="G2" s="83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</row>
    <row r="3" spans="1:28" ht="12.75" customHeight="1">
      <c r="A3" s="82"/>
      <c r="B3" s="83"/>
      <c r="C3" s="84"/>
      <c r="D3" s="85"/>
      <c r="E3" s="83"/>
      <c r="F3" s="83"/>
      <c r="G3" s="83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</row>
    <row r="4" spans="1:28" ht="12.75" customHeight="1">
      <c r="A4" s="82"/>
      <c r="B4" s="83"/>
      <c r="C4" s="84"/>
      <c r="D4" s="85"/>
      <c r="E4" s="83"/>
      <c r="F4" s="83"/>
      <c r="G4" s="83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</row>
    <row r="5" spans="1:28" ht="6" customHeight="1">
      <c r="A5" s="400"/>
      <c r="B5" s="401"/>
      <c r="C5" s="400"/>
      <c r="D5" s="401"/>
      <c r="E5" s="78"/>
      <c r="F5" s="78"/>
      <c r="G5" s="78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1:28" ht="26.25" customHeight="1">
      <c r="A6" s="81"/>
      <c r="B6" s="86"/>
      <c r="C6" s="74"/>
      <c r="D6" s="74"/>
      <c r="E6" s="23" t="s">
        <v>311</v>
      </c>
      <c r="F6" s="78"/>
      <c r="G6" s="78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28" ht="16.5" customHeight="1">
      <c r="A7" s="87" t="s">
        <v>566</v>
      </c>
      <c r="B7" s="402" t="s">
        <v>567</v>
      </c>
      <c r="C7" s="401"/>
      <c r="D7" s="7">
        <f>Main!B10</f>
        <v>45125</v>
      </c>
      <c r="E7" s="88"/>
      <c r="F7" s="78"/>
      <c r="G7" s="89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</row>
    <row r="8" spans="1:28" ht="12.75" customHeight="1">
      <c r="A8" s="77"/>
      <c r="B8" s="78"/>
      <c r="C8" s="79"/>
      <c r="D8" s="80"/>
      <c r="E8" s="88"/>
      <c r="F8" s="88"/>
      <c r="G8" s="88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</row>
    <row r="9" spans="1:28" ht="51">
      <c r="A9" s="90" t="s">
        <v>568</v>
      </c>
      <c r="B9" s="91" t="s">
        <v>569</v>
      </c>
      <c r="C9" s="91" t="s">
        <v>570</v>
      </c>
      <c r="D9" s="91" t="s">
        <v>571</v>
      </c>
      <c r="E9" s="91" t="s">
        <v>572</v>
      </c>
      <c r="F9" s="91" t="s">
        <v>573</v>
      </c>
      <c r="G9" s="91" t="s">
        <v>574</v>
      </c>
      <c r="H9" s="91" t="s">
        <v>575</v>
      </c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1:28" ht="12.75" customHeight="1">
      <c r="A10" s="92">
        <v>45124</v>
      </c>
      <c r="B10" s="32">
        <v>543319</v>
      </c>
      <c r="C10" s="31" t="s">
        <v>1147</v>
      </c>
      <c r="D10" s="31" t="s">
        <v>1148</v>
      </c>
      <c r="E10" s="31" t="s">
        <v>576</v>
      </c>
      <c r="F10" s="93">
        <v>64000</v>
      </c>
      <c r="G10" s="32">
        <v>12.69</v>
      </c>
      <c r="H10" s="32" t="s">
        <v>335</v>
      </c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</row>
    <row r="11" spans="1:28" ht="12.75" customHeight="1">
      <c r="A11" s="92">
        <v>45124</v>
      </c>
      <c r="B11" s="32">
        <v>543319</v>
      </c>
      <c r="C11" s="31" t="s">
        <v>1147</v>
      </c>
      <c r="D11" s="31" t="s">
        <v>1149</v>
      </c>
      <c r="E11" s="31" t="s">
        <v>576</v>
      </c>
      <c r="F11" s="93">
        <v>72000</v>
      </c>
      <c r="G11" s="32">
        <v>12.69</v>
      </c>
      <c r="H11" s="32" t="s">
        <v>335</v>
      </c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28" ht="12.75" customHeight="1">
      <c r="A12" s="92">
        <v>45124</v>
      </c>
      <c r="B12" s="32">
        <v>526853</v>
      </c>
      <c r="C12" s="31" t="s">
        <v>1150</v>
      </c>
      <c r="D12" s="31" t="s">
        <v>1151</v>
      </c>
      <c r="E12" s="31" t="s">
        <v>576</v>
      </c>
      <c r="F12" s="93">
        <v>128787</v>
      </c>
      <c r="G12" s="32">
        <v>54.65</v>
      </c>
      <c r="H12" s="32" t="s">
        <v>335</v>
      </c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28" ht="12.75" customHeight="1">
      <c r="A13" s="92">
        <v>45124</v>
      </c>
      <c r="B13" s="32">
        <v>539546</v>
      </c>
      <c r="C13" s="31" t="s">
        <v>1152</v>
      </c>
      <c r="D13" s="31" t="s">
        <v>1153</v>
      </c>
      <c r="E13" s="31" t="s">
        <v>576</v>
      </c>
      <c r="F13" s="93">
        <v>40035</v>
      </c>
      <c r="G13" s="32">
        <v>56</v>
      </c>
      <c r="H13" s="32" t="s">
        <v>335</v>
      </c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</row>
    <row r="14" spans="1:28" ht="12.75" customHeight="1">
      <c r="A14" s="92">
        <v>45124</v>
      </c>
      <c r="B14" s="32">
        <v>502445</v>
      </c>
      <c r="C14" s="31" t="s">
        <v>1154</v>
      </c>
      <c r="D14" s="31" t="s">
        <v>1155</v>
      </c>
      <c r="E14" s="31" t="s">
        <v>576</v>
      </c>
      <c r="F14" s="93">
        <v>41631</v>
      </c>
      <c r="G14" s="32">
        <v>22.79</v>
      </c>
      <c r="H14" s="32" t="s">
        <v>335</v>
      </c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</row>
    <row r="15" spans="1:28" ht="12.75" customHeight="1">
      <c r="A15" s="92">
        <v>45124</v>
      </c>
      <c r="B15" s="32">
        <v>502445</v>
      </c>
      <c r="C15" s="31" t="s">
        <v>1154</v>
      </c>
      <c r="D15" s="31" t="s">
        <v>1155</v>
      </c>
      <c r="E15" s="31" t="s">
        <v>577</v>
      </c>
      <c r="F15" s="93">
        <v>41631</v>
      </c>
      <c r="G15" s="32">
        <v>22.86</v>
      </c>
      <c r="H15" s="32" t="s">
        <v>335</v>
      </c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</row>
    <row r="16" spans="1:28" ht="12.75" customHeight="1">
      <c r="A16" s="92">
        <v>45124</v>
      </c>
      <c r="B16" s="32">
        <v>539770</v>
      </c>
      <c r="C16" s="31" t="s">
        <v>1156</v>
      </c>
      <c r="D16" s="31" t="s">
        <v>1157</v>
      </c>
      <c r="E16" s="31" t="s">
        <v>577</v>
      </c>
      <c r="F16" s="93">
        <v>15571</v>
      </c>
      <c r="G16" s="32">
        <v>4.5599999999999996</v>
      </c>
      <c r="H16" s="32" t="s">
        <v>335</v>
      </c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</row>
    <row r="17" spans="1:28" ht="12.75" customHeight="1">
      <c r="A17" s="92">
        <v>45124</v>
      </c>
      <c r="B17" s="32">
        <v>539770</v>
      </c>
      <c r="C17" s="31" t="s">
        <v>1156</v>
      </c>
      <c r="D17" s="31" t="s">
        <v>1158</v>
      </c>
      <c r="E17" s="31" t="s">
        <v>576</v>
      </c>
      <c r="F17" s="93">
        <v>21769</v>
      </c>
      <c r="G17" s="32">
        <v>4.5599999999999996</v>
      </c>
      <c r="H17" s="32" t="s">
        <v>335</v>
      </c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</row>
    <row r="18" spans="1:28" ht="12.75" customHeight="1">
      <c r="A18" s="92">
        <v>45124</v>
      </c>
      <c r="B18" s="32">
        <v>543516</v>
      </c>
      <c r="C18" s="31" t="s">
        <v>1159</v>
      </c>
      <c r="D18" s="31" t="s">
        <v>1097</v>
      </c>
      <c r="E18" s="31" t="s">
        <v>577</v>
      </c>
      <c r="F18" s="93">
        <v>20000</v>
      </c>
      <c r="G18" s="32">
        <v>61.08</v>
      </c>
      <c r="H18" s="32" t="s">
        <v>335</v>
      </c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</row>
    <row r="19" spans="1:28" ht="12.75" customHeight="1">
      <c r="A19" s="92">
        <v>45124</v>
      </c>
      <c r="B19" s="32">
        <v>526473</v>
      </c>
      <c r="C19" s="31" t="s">
        <v>1160</v>
      </c>
      <c r="D19" s="31" t="s">
        <v>1161</v>
      </c>
      <c r="E19" s="31" t="s">
        <v>576</v>
      </c>
      <c r="F19" s="93">
        <v>104760</v>
      </c>
      <c r="G19" s="32">
        <v>6.72</v>
      </c>
      <c r="H19" s="32" t="s">
        <v>335</v>
      </c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</row>
    <row r="20" spans="1:28" ht="12.75" customHeight="1">
      <c r="A20" s="92">
        <v>45124</v>
      </c>
      <c r="B20" s="32">
        <v>543239</v>
      </c>
      <c r="C20" s="31" t="s">
        <v>1162</v>
      </c>
      <c r="D20" s="31" t="s">
        <v>1163</v>
      </c>
      <c r="E20" s="31" t="s">
        <v>577</v>
      </c>
      <c r="F20" s="93">
        <v>135800</v>
      </c>
      <c r="G20" s="32">
        <v>109.61</v>
      </c>
      <c r="H20" s="32" t="s">
        <v>335</v>
      </c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</row>
    <row r="21" spans="1:28" ht="12.75" customHeight="1">
      <c r="A21" s="92">
        <v>45124</v>
      </c>
      <c r="B21" s="32">
        <v>543239</v>
      </c>
      <c r="C21" s="31" t="s">
        <v>1162</v>
      </c>
      <c r="D21" s="31" t="s">
        <v>1164</v>
      </c>
      <c r="E21" s="31" t="s">
        <v>576</v>
      </c>
      <c r="F21" s="93">
        <v>91000</v>
      </c>
      <c r="G21" s="32">
        <v>109.45</v>
      </c>
      <c r="H21" s="32" t="s">
        <v>335</v>
      </c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</row>
    <row r="22" spans="1:28" ht="12.75" customHeight="1">
      <c r="A22" s="92">
        <v>45124</v>
      </c>
      <c r="B22" s="32">
        <v>532216</v>
      </c>
      <c r="C22" s="31" t="s">
        <v>1165</v>
      </c>
      <c r="D22" s="31" t="s">
        <v>1166</v>
      </c>
      <c r="E22" s="31" t="s">
        <v>577</v>
      </c>
      <c r="F22" s="93">
        <v>48008</v>
      </c>
      <c r="G22" s="32">
        <v>59.89</v>
      </c>
      <c r="H22" s="32" t="s">
        <v>335</v>
      </c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</row>
    <row r="23" spans="1:28" ht="12.75" customHeight="1">
      <c r="A23" s="92">
        <v>45124</v>
      </c>
      <c r="B23" s="32">
        <v>532216</v>
      </c>
      <c r="C23" s="31" t="s">
        <v>1165</v>
      </c>
      <c r="D23" s="31" t="s">
        <v>1166</v>
      </c>
      <c r="E23" s="31" t="s">
        <v>576</v>
      </c>
      <c r="F23" s="93">
        <v>5508</v>
      </c>
      <c r="G23" s="32">
        <v>56.42</v>
      </c>
      <c r="H23" s="32" t="s">
        <v>335</v>
      </c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</row>
    <row r="24" spans="1:28" ht="12.75" customHeight="1">
      <c r="A24" s="92">
        <v>45124</v>
      </c>
      <c r="B24" s="32">
        <v>539697</v>
      </c>
      <c r="C24" s="31" t="s">
        <v>1112</v>
      </c>
      <c r="D24" s="31" t="s">
        <v>1167</v>
      </c>
      <c r="E24" s="31" t="s">
        <v>577</v>
      </c>
      <c r="F24" s="93">
        <v>40000</v>
      </c>
      <c r="G24" s="32">
        <v>9.18</v>
      </c>
      <c r="H24" s="32" t="s">
        <v>335</v>
      </c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</row>
    <row r="25" spans="1:28" ht="12.75" customHeight="1">
      <c r="A25" s="92">
        <v>45124</v>
      </c>
      <c r="B25" s="32">
        <v>539697</v>
      </c>
      <c r="C25" s="31" t="s">
        <v>1112</v>
      </c>
      <c r="D25" s="31" t="s">
        <v>1113</v>
      </c>
      <c r="E25" s="31" t="s">
        <v>577</v>
      </c>
      <c r="F25" s="93">
        <v>55345</v>
      </c>
      <c r="G25" s="32">
        <v>9.18</v>
      </c>
      <c r="H25" s="32" t="s">
        <v>335</v>
      </c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</row>
    <row r="26" spans="1:28" ht="12.75" customHeight="1">
      <c r="A26" s="92">
        <v>45124</v>
      </c>
      <c r="B26" s="32">
        <v>540377</v>
      </c>
      <c r="C26" s="31" t="s">
        <v>1168</v>
      </c>
      <c r="D26" s="31" t="s">
        <v>1169</v>
      </c>
      <c r="E26" s="31" t="s">
        <v>577</v>
      </c>
      <c r="F26" s="93">
        <v>1181027</v>
      </c>
      <c r="G26" s="32">
        <v>14.23</v>
      </c>
      <c r="H26" s="32" t="s">
        <v>335</v>
      </c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1:28" ht="12.75" customHeight="1">
      <c r="A27" s="92">
        <v>45124</v>
      </c>
      <c r="B27" s="32">
        <v>540377</v>
      </c>
      <c r="C27" s="31" t="s">
        <v>1168</v>
      </c>
      <c r="D27" s="31" t="s">
        <v>1170</v>
      </c>
      <c r="E27" s="31" t="s">
        <v>576</v>
      </c>
      <c r="F27" s="93">
        <v>1298938</v>
      </c>
      <c r="G27" s="32">
        <v>14.3</v>
      </c>
      <c r="H27" s="32" t="s">
        <v>335</v>
      </c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</row>
    <row r="28" spans="1:28" ht="12.75" customHeight="1">
      <c r="A28" s="92">
        <v>45124</v>
      </c>
      <c r="B28" s="32">
        <v>531889</v>
      </c>
      <c r="C28" s="31" t="s">
        <v>1171</v>
      </c>
      <c r="D28" s="31" t="s">
        <v>1172</v>
      </c>
      <c r="E28" s="31" t="s">
        <v>576</v>
      </c>
      <c r="F28" s="93">
        <v>30000</v>
      </c>
      <c r="G28" s="32">
        <v>142.65</v>
      </c>
      <c r="H28" s="32" t="s">
        <v>335</v>
      </c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</row>
    <row r="29" spans="1:28" ht="12.75" customHeight="1">
      <c r="A29" s="92">
        <v>45124</v>
      </c>
      <c r="B29" s="32">
        <v>531889</v>
      </c>
      <c r="C29" s="31" t="s">
        <v>1171</v>
      </c>
      <c r="D29" s="31" t="s">
        <v>1173</v>
      </c>
      <c r="E29" s="31" t="s">
        <v>576</v>
      </c>
      <c r="F29" s="93">
        <v>50000</v>
      </c>
      <c r="G29" s="32">
        <v>142.65</v>
      </c>
      <c r="H29" s="32" t="s">
        <v>335</v>
      </c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</row>
    <row r="30" spans="1:28" ht="12.75" customHeight="1">
      <c r="A30" s="92">
        <v>45124</v>
      </c>
      <c r="B30" s="32">
        <v>542924</v>
      </c>
      <c r="C30" s="31" t="s">
        <v>1091</v>
      </c>
      <c r="D30" s="31" t="s">
        <v>1174</v>
      </c>
      <c r="E30" s="31" t="s">
        <v>576</v>
      </c>
      <c r="F30" s="93">
        <v>21000</v>
      </c>
      <c r="G30" s="32">
        <v>5.05</v>
      </c>
      <c r="H30" s="32" t="s">
        <v>335</v>
      </c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</row>
    <row r="31" spans="1:28" ht="12.75" customHeight="1">
      <c r="A31" s="92">
        <v>45124</v>
      </c>
      <c r="B31" s="32">
        <v>542924</v>
      </c>
      <c r="C31" s="31" t="s">
        <v>1091</v>
      </c>
      <c r="D31" s="31" t="s">
        <v>1174</v>
      </c>
      <c r="E31" s="31" t="s">
        <v>577</v>
      </c>
      <c r="F31" s="93">
        <v>77000</v>
      </c>
      <c r="G31" s="32">
        <v>5.1100000000000003</v>
      </c>
      <c r="H31" s="32" t="s">
        <v>335</v>
      </c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</row>
    <row r="32" spans="1:28" ht="12.75" customHeight="1">
      <c r="A32" s="92">
        <v>45124</v>
      </c>
      <c r="B32" s="32">
        <v>542924</v>
      </c>
      <c r="C32" s="31" t="s">
        <v>1091</v>
      </c>
      <c r="D32" s="31" t="s">
        <v>1089</v>
      </c>
      <c r="E32" s="31" t="s">
        <v>577</v>
      </c>
      <c r="F32" s="93">
        <v>266000</v>
      </c>
      <c r="G32" s="32">
        <v>5.07</v>
      </c>
      <c r="H32" s="32" t="s">
        <v>335</v>
      </c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</row>
    <row r="33" spans="1:28" ht="12.75" customHeight="1">
      <c r="A33" s="92">
        <v>45124</v>
      </c>
      <c r="B33" s="32">
        <v>542924</v>
      </c>
      <c r="C33" s="31" t="s">
        <v>1091</v>
      </c>
      <c r="D33" s="31" t="s">
        <v>1089</v>
      </c>
      <c r="E33" s="31" t="s">
        <v>576</v>
      </c>
      <c r="F33" s="93">
        <v>206500</v>
      </c>
      <c r="G33" s="32">
        <v>5.04</v>
      </c>
      <c r="H33" s="32" t="s">
        <v>335</v>
      </c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</row>
    <row r="34" spans="1:28" ht="12.75" customHeight="1">
      <c r="A34" s="92">
        <v>45124</v>
      </c>
      <c r="B34" s="32">
        <v>542924</v>
      </c>
      <c r="C34" s="31" t="s">
        <v>1091</v>
      </c>
      <c r="D34" s="31" t="s">
        <v>1175</v>
      </c>
      <c r="E34" s="31" t="s">
        <v>577</v>
      </c>
      <c r="F34" s="93">
        <v>140000</v>
      </c>
      <c r="G34" s="32">
        <v>4.99</v>
      </c>
      <c r="H34" s="32" t="s">
        <v>335</v>
      </c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</row>
    <row r="35" spans="1:28" ht="12.75" customHeight="1">
      <c r="A35" s="92">
        <v>45124</v>
      </c>
      <c r="B35" s="32">
        <v>542924</v>
      </c>
      <c r="C35" s="31" t="s">
        <v>1091</v>
      </c>
      <c r="D35" s="31" t="s">
        <v>1176</v>
      </c>
      <c r="E35" s="31" t="s">
        <v>576</v>
      </c>
      <c r="F35" s="93">
        <v>98000</v>
      </c>
      <c r="G35" s="32">
        <v>5.0999999999999996</v>
      </c>
      <c r="H35" s="32" t="s">
        <v>335</v>
      </c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</row>
    <row r="36" spans="1:28" ht="12.75" customHeight="1">
      <c r="A36" s="92">
        <v>45124</v>
      </c>
      <c r="B36" s="32">
        <v>542924</v>
      </c>
      <c r="C36" s="31" t="s">
        <v>1091</v>
      </c>
      <c r="D36" s="31" t="s">
        <v>1092</v>
      </c>
      <c r="E36" s="31" t="s">
        <v>577</v>
      </c>
      <c r="F36" s="93">
        <v>101500</v>
      </c>
      <c r="G36" s="32">
        <v>5.12</v>
      </c>
      <c r="H36" s="32" t="s">
        <v>335</v>
      </c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</row>
    <row r="37" spans="1:28" ht="12.75" customHeight="1">
      <c r="A37" s="92">
        <v>45124</v>
      </c>
      <c r="B37" s="32">
        <v>542924</v>
      </c>
      <c r="C37" s="31" t="s">
        <v>1091</v>
      </c>
      <c r="D37" s="31" t="s">
        <v>1092</v>
      </c>
      <c r="E37" s="31" t="s">
        <v>576</v>
      </c>
      <c r="F37" s="93">
        <v>101500</v>
      </c>
      <c r="G37" s="32">
        <v>5.05</v>
      </c>
      <c r="H37" s="32" t="s">
        <v>335</v>
      </c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</row>
    <row r="38" spans="1:28" ht="12.75" customHeight="1">
      <c r="A38" s="92">
        <v>45124</v>
      </c>
      <c r="B38" s="32">
        <v>524748</v>
      </c>
      <c r="C38" s="31" t="s">
        <v>1093</v>
      </c>
      <c r="D38" s="31" t="s">
        <v>1090</v>
      </c>
      <c r="E38" s="31" t="s">
        <v>577</v>
      </c>
      <c r="F38" s="93">
        <v>40741</v>
      </c>
      <c r="G38" s="32">
        <v>61.68</v>
      </c>
      <c r="H38" s="32" t="s">
        <v>335</v>
      </c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</row>
    <row r="39" spans="1:28" ht="12.75" customHeight="1">
      <c r="A39" s="92">
        <v>45124</v>
      </c>
      <c r="B39" s="32">
        <v>524748</v>
      </c>
      <c r="C39" s="31" t="s">
        <v>1093</v>
      </c>
      <c r="D39" s="31" t="s">
        <v>1094</v>
      </c>
      <c r="E39" s="31" t="s">
        <v>577</v>
      </c>
      <c r="F39" s="93">
        <v>35494</v>
      </c>
      <c r="G39" s="32">
        <v>66.260000000000005</v>
      </c>
      <c r="H39" s="32" t="s">
        <v>335</v>
      </c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</row>
    <row r="40" spans="1:28" ht="12.75" customHeight="1">
      <c r="A40" s="92">
        <v>45124</v>
      </c>
      <c r="B40" s="32">
        <v>524748</v>
      </c>
      <c r="C40" s="31" t="s">
        <v>1093</v>
      </c>
      <c r="D40" s="31" t="s">
        <v>1090</v>
      </c>
      <c r="E40" s="31" t="s">
        <v>576</v>
      </c>
      <c r="F40" s="93">
        <v>36800</v>
      </c>
      <c r="G40" s="32">
        <v>68.069999999999993</v>
      </c>
      <c r="H40" s="32" t="s">
        <v>335</v>
      </c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</row>
    <row r="41" spans="1:28" ht="12.75" customHeight="1">
      <c r="A41" s="92">
        <v>45124</v>
      </c>
      <c r="B41" s="32">
        <v>524748</v>
      </c>
      <c r="C41" s="31" t="s">
        <v>1093</v>
      </c>
      <c r="D41" s="31" t="s">
        <v>1094</v>
      </c>
      <c r="E41" s="31" t="s">
        <v>576</v>
      </c>
      <c r="F41" s="93">
        <v>35494</v>
      </c>
      <c r="G41" s="32">
        <v>67.31</v>
      </c>
      <c r="H41" s="32" t="s">
        <v>335</v>
      </c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1:28" ht="12.75" customHeight="1">
      <c r="A42" s="92">
        <v>45124</v>
      </c>
      <c r="B42" s="32">
        <v>524748</v>
      </c>
      <c r="C42" s="31" t="s">
        <v>1093</v>
      </c>
      <c r="D42" s="31" t="s">
        <v>1177</v>
      </c>
      <c r="E42" s="31" t="s">
        <v>576</v>
      </c>
      <c r="F42" s="93">
        <v>21730</v>
      </c>
      <c r="G42" s="32">
        <v>65.58</v>
      </c>
      <c r="H42" s="32" t="s">
        <v>335</v>
      </c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</row>
    <row r="43" spans="1:28" ht="12.75" customHeight="1">
      <c r="A43" s="92">
        <v>45124</v>
      </c>
      <c r="B43" s="32">
        <v>524748</v>
      </c>
      <c r="C43" s="31" t="s">
        <v>1093</v>
      </c>
      <c r="D43" s="31" t="s">
        <v>1177</v>
      </c>
      <c r="E43" s="31" t="s">
        <v>577</v>
      </c>
      <c r="F43" s="93">
        <v>22230</v>
      </c>
      <c r="G43" s="32">
        <v>65.22</v>
      </c>
      <c r="H43" s="32" t="s">
        <v>335</v>
      </c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</row>
    <row r="44" spans="1:28" ht="12.75" customHeight="1">
      <c r="A44" s="92">
        <v>45124</v>
      </c>
      <c r="B44" s="32">
        <v>540809</v>
      </c>
      <c r="C44" s="31" t="s">
        <v>1114</v>
      </c>
      <c r="D44" s="31" t="s">
        <v>1178</v>
      </c>
      <c r="E44" s="31" t="s">
        <v>577</v>
      </c>
      <c r="F44" s="93">
        <v>74500</v>
      </c>
      <c r="G44" s="32">
        <v>23.35</v>
      </c>
      <c r="H44" s="32" t="s">
        <v>335</v>
      </c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</row>
    <row r="45" spans="1:28" ht="12.75" customHeight="1">
      <c r="A45" s="92">
        <v>45124</v>
      </c>
      <c r="B45" s="32">
        <v>543207</v>
      </c>
      <c r="C45" s="31" t="s">
        <v>1179</v>
      </c>
      <c r="D45" s="31" t="s">
        <v>1180</v>
      </c>
      <c r="E45" s="31" t="s">
        <v>577</v>
      </c>
      <c r="F45" s="93">
        <v>30460</v>
      </c>
      <c r="G45" s="32">
        <v>8.2100000000000009</v>
      </c>
      <c r="H45" s="32" t="s">
        <v>335</v>
      </c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</row>
    <row r="46" spans="1:28" ht="12.75" customHeight="1">
      <c r="A46" s="92">
        <v>45124</v>
      </c>
      <c r="B46" s="32">
        <v>543207</v>
      </c>
      <c r="C46" s="31" t="s">
        <v>1179</v>
      </c>
      <c r="D46" s="31" t="s">
        <v>1180</v>
      </c>
      <c r="E46" s="31" t="s">
        <v>576</v>
      </c>
      <c r="F46" s="93">
        <v>58664</v>
      </c>
      <c r="G46" s="32">
        <v>8.15</v>
      </c>
      <c r="H46" s="32" t="s">
        <v>335</v>
      </c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</row>
    <row r="47" spans="1:28" ht="12.75" customHeight="1">
      <c r="A47" s="92">
        <v>45124</v>
      </c>
      <c r="B47" s="32">
        <v>531496</v>
      </c>
      <c r="C47" s="31" t="s">
        <v>1181</v>
      </c>
      <c r="D47" s="31" t="s">
        <v>1182</v>
      </c>
      <c r="E47" s="31" t="s">
        <v>577</v>
      </c>
      <c r="F47" s="93">
        <v>35000</v>
      </c>
      <c r="G47" s="32">
        <v>3.7</v>
      </c>
      <c r="H47" s="32" t="s">
        <v>335</v>
      </c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</row>
    <row r="48" spans="1:28" ht="12.75" customHeight="1">
      <c r="A48" s="92">
        <v>45124</v>
      </c>
      <c r="B48" s="32">
        <v>531496</v>
      </c>
      <c r="C48" s="31" t="s">
        <v>1181</v>
      </c>
      <c r="D48" s="31" t="s">
        <v>1183</v>
      </c>
      <c r="E48" s="31" t="s">
        <v>576</v>
      </c>
      <c r="F48" s="93">
        <v>33350</v>
      </c>
      <c r="G48" s="32">
        <v>3.7</v>
      </c>
      <c r="H48" s="32" t="s">
        <v>335</v>
      </c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</row>
    <row r="49" spans="1:28" ht="12.75" customHeight="1">
      <c r="A49" s="92">
        <v>45124</v>
      </c>
      <c r="B49" s="32">
        <v>532340</v>
      </c>
      <c r="C49" s="31" t="s">
        <v>1184</v>
      </c>
      <c r="D49" s="31" t="s">
        <v>1185</v>
      </c>
      <c r="E49" s="31" t="s">
        <v>577</v>
      </c>
      <c r="F49" s="93">
        <v>9037</v>
      </c>
      <c r="G49" s="32">
        <v>3.91</v>
      </c>
      <c r="H49" s="32" t="s">
        <v>335</v>
      </c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</row>
    <row r="50" spans="1:28" ht="12.75" customHeight="1">
      <c r="A50" s="92">
        <v>45124</v>
      </c>
      <c r="B50" s="32">
        <v>532340</v>
      </c>
      <c r="C50" s="31" t="s">
        <v>1184</v>
      </c>
      <c r="D50" s="31" t="s">
        <v>1185</v>
      </c>
      <c r="E50" s="31" t="s">
        <v>576</v>
      </c>
      <c r="F50" s="93">
        <v>74520</v>
      </c>
      <c r="G50" s="32">
        <v>3.92</v>
      </c>
      <c r="H50" s="32" t="s">
        <v>335</v>
      </c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</row>
    <row r="51" spans="1:28" ht="12.75" customHeight="1">
      <c r="A51" s="92">
        <v>45124</v>
      </c>
      <c r="B51" s="32">
        <v>543540</v>
      </c>
      <c r="C51" s="31" t="s">
        <v>1186</v>
      </c>
      <c r="D51" s="31" t="s">
        <v>1187</v>
      </c>
      <c r="E51" s="31" t="s">
        <v>577</v>
      </c>
      <c r="F51" s="93">
        <v>1800</v>
      </c>
      <c r="G51" s="32">
        <v>173.18</v>
      </c>
      <c r="H51" s="32" t="s">
        <v>335</v>
      </c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</row>
    <row r="52" spans="1:28" ht="12.75" customHeight="1">
      <c r="A52" s="92">
        <v>45124</v>
      </c>
      <c r="B52" s="32">
        <v>543540</v>
      </c>
      <c r="C52" s="31" t="s">
        <v>1186</v>
      </c>
      <c r="D52" s="31" t="s">
        <v>1187</v>
      </c>
      <c r="E52" s="31" t="s">
        <v>576</v>
      </c>
      <c r="F52" s="93">
        <v>13200</v>
      </c>
      <c r="G52" s="32">
        <v>178.92</v>
      </c>
      <c r="H52" s="32" t="s">
        <v>335</v>
      </c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</row>
    <row r="53" spans="1:28" ht="12.75" customHeight="1">
      <c r="A53" s="92">
        <v>45124</v>
      </c>
      <c r="B53" s="32">
        <v>538452</v>
      </c>
      <c r="C53" s="31" t="s">
        <v>1188</v>
      </c>
      <c r="D53" s="31" t="s">
        <v>1189</v>
      </c>
      <c r="E53" s="31" t="s">
        <v>576</v>
      </c>
      <c r="F53" s="93">
        <v>39000</v>
      </c>
      <c r="G53" s="32">
        <v>20.29</v>
      </c>
      <c r="H53" s="32" t="s">
        <v>335</v>
      </c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</row>
    <row r="54" spans="1:28" ht="12.75" customHeight="1">
      <c r="A54" s="92">
        <v>45124</v>
      </c>
      <c r="B54" s="32">
        <v>538452</v>
      </c>
      <c r="C54" s="31" t="s">
        <v>1188</v>
      </c>
      <c r="D54" s="31" t="s">
        <v>1190</v>
      </c>
      <c r="E54" s="31" t="s">
        <v>576</v>
      </c>
      <c r="F54" s="93">
        <v>174500</v>
      </c>
      <c r="G54" s="32">
        <v>20.29</v>
      </c>
      <c r="H54" s="32" t="s">
        <v>335</v>
      </c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</row>
    <row r="55" spans="1:28" ht="12.75" customHeight="1">
      <c r="A55" s="92">
        <v>45124</v>
      </c>
      <c r="B55" s="32">
        <v>538452</v>
      </c>
      <c r="C55" s="31" t="s">
        <v>1188</v>
      </c>
      <c r="D55" s="31" t="s">
        <v>1191</v>
      </c>
      <c r="E55" s="31" t="s">
        <v>577</v>
      </c>
      <c r="F55" s="93">
        <v>62328</v>
      </c>
      <c r="G55" s="32">
        <v>20.29</v>
      </c>
      <c r="H55" s="32" t="s">
        <v>335</v>
      </c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</row>
    <row r="56" spans="1:28" ht="12.75" customHeight="1">
      <c r="A56" s="92">
        <v>45124</v>
      </c>
      <c r="B56" s="32">
        <v>538452</v>
      </c>
      <c r="C56" s="31" t="s">
        <v>1188</v>
      </c>
      <c r="D56" s="31" t="s">
        <v>1192</v>
      </c>
      <c r="E56" s="31" t="s">
        <v>577</v>
      </c>
      <c r="F56" s="93">
        <v>57000</v>
      </c>
      <c r="G56" s="32">
        <v>20.29</v>
      </c>
      <c r="H56" s="32" t="s">
        <v>335</v>
      </c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</row>
    <row r="57" spans="1:28" ht="12.75" customHeight="1">
      <c r="A57" s="92">
        <v>45124</v>
      </c>
      <c r="B57" s="32">
        <v>538452</v>
      </c>
      <c r="C57" s="31" t="s">
        <v>1188</v>
      </c>
      <c r="D57" s="31" t="s">
        <v>1193</v>
      </c>
      <c r="E57" s="31" t="s">
        <v>577</v>
      </c>
      <c r="F57" s="93">
        <v>27659</v>
      </c>
      <c r="G57" s="32">
        <v>20.29</v>
      </c>
      <c r="H57" s="32" t="s">
        <v>335</v>
      </c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</row>
    <row r="58" spans="1:28" ht="12.75" customHeight="1">
      <c r="A58" s="92">
        <v>45124</v>
      </c>
      <c r="B58" s="32">
        <v>538452</v>
      </c>
      <c r="C58" s="31" t="s">
        <v>1188</v>
      </c>
      <c r="D58" s="31" t="s">
        <v>1194</v>
      </c>
      <c r="E58" s="31" t="s">
        <v>577</v>
      </c>
      <c r="F58" s="93">
        <v>40000</v>
      </c>
      <c r="G58" s="32">
        <v>20.29</v>
      </c>
      <c r="H58" s="32" t="s">
        <v>335</v>
      </c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</row>
    <row r="59" spans="1:28" ht="12.75" customHeight="1">
      <c r="A59" s="92">
        <v>45124</v>
      </c>
      <c r="B59" s="32">
        <v>538452</v>
      </c>
      <c r="C59" s="31" t="s">
        <v>1188</v>
      </c>
      <c r="D59" s="31" t="s">
        <v>1193</v>
      </c>
      <c r="E59" s="31" t="s">
        <v>577</v>
      </c>
      <c r="F59" s="93">
        <v>42500</v>
      </c>
      <c r="G59" s="32">
        <v>20.29</v>
      </c>
      <c r="H59" s="32" t="s">
        <v>335</v>
      </c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</row>
    <row r="60" spans="1:28" ht="12.75" customHeight="1">
      <c r="A60" s="92">
        <v>45124</v>
      </c>
      <c r="B60" s="32">
        <v>539760</v>
      </c>
      <c r="C60" s="31" t="s">
        <v>1195</v>
      </c>
      <c r="D60" s="31" t="s">
        <v>1111</v>
      </c>
      <c r="E60" s="31" t="s">
        <v>577</v>
      </c>
      <c r="F60" s="93">
        <v>54810</v>
      </c>
      <c r="G60" s="32">
        <v>68.400000000000006</v>
      </c>
      <c r="H60" s="32" t="s">
        <v>335</v>
      </c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</row>
    <row r="61" spans="1:28" ht="12.75" customHeight="1">
      <c r="A61" s="92">
        <v>45124</v>
      </c>
      <c r="B61" s="32">
        <v>543805</v>
      </c>
      <c r="C61" s="31" t="s">
        <v>1095</v>
      </c>
      <c r="D61" s="31" t="s">
        <v>1096</v>
      </c>
      <c r="E61" s="31" t="s">
        <v>577</v>
      </c>
      <c r="F61" s="93">
        <v>189000</v>
      </c>
      <c r="G61" s="32">
        <v>65.41</v>
      </c>
      <c r="H61" s="32" t="s">
        <v>335</v>
      </c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</row>
    <row r="62" spans="1:28" ht="12.75" customHeight="1">
      <c r="A62" s="92">
        <v>45124</v>
      </c>
      <c r="B62" s="32">
        <v>539226</v>
      </c>
      <c r="C62" s="31" t="s">
        <v>1196</v>
      </c>
      <c r="D62" s="31" t="s">
        <v>1197</v>
      </c>
      <c r="E62" s="31" t="s">
        <v>577</v>
      </c>
      <c r="F62" s="93">
        <v>175000</v>
      </c>
      <c r="G62" s="32">
        <v>92.63</v>
      </c>
      <c r="H62" s="32" t="s">
        <v>335</v>
      </c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</row>
    <row r="63" spans="1:28" ht="12.75" customHeight="1">
      <c r="A63" s="92">
        <v>45124</v>
      </c>
      <c r="B63" s="32">
        <v>511754</v>
      </c>
      <c r="C63" s="31" t="s">
        <v>1198</v>
      </c>
      <c r="D63" s="31" t="s">
        <v>1199</v>
      </c>
      <c r="E63" s="31" t="s">
        <v>577</v>
      </c>
      <c r="F63" s="93">
        <v>31366</v>
      </c>
      <c r="G63" s="32">
        <v>140.02000000000001</v>
      </c>
      <c r="H63" s="32" t="s">
        <v>335</v>
      </c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</row>
    <row r="64" spans="1:28" ht="12.75" customHeight="1">
      <c r="A64" s="92">
        <v>45124</v>
      </c>
      <c r="B64" s="32">
        <v>539404</v>
      </c>
      <c r="C64" s="31" t="s">
        <v>1125</v>
      </c>
      <c r="D64" s="31" t="s">
        <v>1200</v>
      </c>
      <c r="E64" s="31" t="s">
        <v>577</v>
      </c>
      <c r="F64" s="93">
        <v>478572</v>
      </c>
      <c r="G64" s="32">
        <v>176.19</v>
      </c>
      <c r="H64" s="32" t="s">
        <v>335</v>
      </c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</row>
    <row r="65" spans="1:28" ht="12.75" customHeight="1">
      <c r="A65" s="92">
        <v>45124</v>
      </c>
      <c r="B65" s="32">
        <v>530525</v>
      </c>
      <c r="C65" s="31" t="s">
        <v>1201</v>
      </c>
      <c r="D65" s="31" t="s">
        <v>1202</v>
      </c>
      <c r="E65" s="31" t="s">
        <v>576</v>
      </c>
      <c r="F65" s="93">
        <v>100000</v>
      </c>
      <c r="G65" s="32">
        <v>21.49</v>
      </c>
      <c r="H65" s="32" t="s">
        <v>335</v>
      </c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</row>
    <row r="66" spans="1:28" ht="12.75" customHeight="1">
      <c r="A66" s="92">
        <v>45124</v>
      </c>
      <c r="B66" s="32">
        <v>530525</v>
      </c>
      <c r="C66" s="31" t="s">
        <v>1201</v>
      </c>
      <c r="D66" s="31" t="s">
        <v>1203</v>
      </c>
      <c r="E66" s="31" t="s">
        <v>576</v>
      </c>
      <c r="F66" s="93">
        <v>17299</v>
      </c>
      <c r="G66" s="32">
        <v>20</v>
      </c>
      <c r="H66" s="32" t="s">
        <v>335</v>
      </c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</row>
    <row r="67" spans="1:28" ht="12.75" customHeight="1">
      <c r="A67" s="92">
        <v>45124</v>
      </c>
      <c r="B67" s="32">
        <v>530525</v>
      </c>
      <c r="C67" s="31" t="s">
        <v>1201</v>
      </c>
      <c r="D67" s="31" t="s">
        <v>1203</v>
      </c>
      <c r="E67" s="31" t="s">
        <v>577</v>
      </c>
      <c r="F67" s="93">
        <v>90860</v>
      </c>
      <c r="G67" s="32">
        <v>21.47</v>
      </c>
      <c r="H67" s="32" t="s">
        <v>335</v>
      </c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</row>
    <row r="68" spans="1:28" ht="12.75" customHeight="1">
      <c r="A68" s="92">
        <v>45124</v>
      </c>
      <c r="B68" s="32">
        <v>530525</v>
      </c>
      <c r="C68" s="31" t="s">
        <v>1201</v>
      </c>
      <c r="D68" s="31" t="s">
        <v>1204</v>
      </c>
      <c r="E68" s="31" t="s">
        <v>577</v>
      </c>
      <c r="F68" s="93">
        <v>55000</v>
      </c>
      <c r="G68" s="32">
        <v>20.170000000000002</v>
      </c>
      <c r="H68" s="32" t="s">
        <v>335</v>
      </c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</row>
    <row r="69" spans="1:28" ht="12.75" customHeight="1">
      <c r="A69" s="92">
        <v>45124</v>
      </c>
      <c r="B69" s="32">
        <v>541112</v>
      </c>
      <c r="C69" s="31" t="s">
        <v>1205</v>
      </c>
      <c r="D69" s="31" t="s">
        <v>1111</v>
      </c>
      <c r="E69" s="31" t="s">
        <v>577</v>
      </c>
      <c r="F69" s="93">
        <v>192000</v>
      </c>
      <c r="G69" s="32">
        <v>30</v>
      </c>
      <c r="H69" s="32" t="s">
        <v>335</v>
      </c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</row>
    <row r="70" spans="1:28" ht="12.75" customHeight="1">
      <c r="A70" s="92">
        <v>45124</v>
      </c>
      <c r="B70" s="32">
        <v>541112</v>
      </c>
      <c r="C70" s="31" t="s">
        <v>1205</v>
      </c>
      <c r="D70" s="31" t="s">
        <v>1206</v>
      </c>
      <c r="E70" s="31" t="s">
        <v>576</v>
      </c>
      <c r="F70" s="93">
        <v>192000</v>
      </c>
      <c r="G70" s="32">
        <v>30</v>
      </c>
      <c r="H70" s="32" t="s">
        <v>335</v>
      </c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</row>
    <row r="71" spans="1:28" ht="12.75" customHeight="1">
      <c r="A71" s="92">
        <v>45124</v>
      </c>
      <c r="B71" s="32">
        <v>540914</v>
      </c>
      <c r="C71" s="31" t="s">
        <v>1207</v>
      </c>
      <c r="D71" s="31" t="s">
        <v>1208</v>
      </c>
      <c r="E71" s="31" t="s">
        <v>576</v>
      </c>
      <c r="F71" s="93">
        <v>160840</v>
      </c>
      <c r="G71" s="32">
        <v>20.91</v>
      </c>
      <c r="H71" s="32" t="s">
        <v>335</v>
      </c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</row>
    <row r="72" spans="1:28" ht="12.75" customHeight="1">
      <c r="A72" s="92">
        <v>45124</v>
      </c>
      <c r="B72" s="32">
        <v>537392</v>
      </c>
      <c r="C72" s="31" t="s">
        <v>1209</v>
      </c>
      <c r="D72" s="31" t="s">
        <v>1210</v>
      </c>
      <c r="E72" s="31" t="s">
        <v>576</v>
      </c>
      <c r="F72" s="93">
        <v>40900</v>
      </c>
      <c r="G72" s="32">
        <v>14.11</v>
      </c>
      <c r="H72" s="32" t="s">
        <v>335</v>
      </c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</row>
    <row r="73" spans="1:28" ht="12.75" customHeight="1">
      <c r="A73" s="92">
        <v>45124</v>
      </c>
      <c r="B73" s="32">
        <v>537392</v>
      </c>
      <c r="C73" s="31" t="s">
        <v>1209</v>
      </c>
      <c r="D73" s="31" t="s">
        <v>1211</v>
      </c>
      <c r="E73" s="31" t="s">
        <v>577</v>
      </c>
      <c r="F73" s="93">
        <v>36511</v>
      </c>
      <c r="G73" s="32">
        <v>14.04</v>
      </c>
      <c r="H73" s="32" t="s">
        <v>335</v>
      </c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</row>
    <row r="74" spans="1:28" ht="12.75" customHeight="1">
      <c r="A74" s="92">
        <v>45124</v>
      </c>
      <c r="B74" s="32">
        <v>539291</v>
      </c>
      <c r="C74" s="31" t="s">
        <v>1115</v>
      </c>
      <c r="D74" s="31" t="s">
        <v>1116</v>
      </c>
      <c r="E74" s="31" t="s">
        <v>577</v>
      </c>
      <c r="F74" s="93">
        <v>20000</v>
      </c>
      <c r="G74" s="32">
        <v>9.26</v>
      </c>
      <c r="H74" s="32" t="s">
        <v>335</v>
      </c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</row>
    <row r="75" spans="1:28" ht="12.75" customHeight="1">
      <c r="A75" s="92">
        <v>45124</v>
      </c>
      <c r="B75" s="32">
        <v>533056</v>
      </c>
      <c r="C75" s="31" t="s">
        <v>1212</v>
      </c>
      <c r="D75" s="31" t="s">
        <v>1213</v>
      </c>
      <c r="E75" s="31" t="s">
        <v>577</v>
      </c>
      <c r="F75" s="93">
        <v>178200</v>
      </c>
      <c r="G75" s="32">
        <v>59.85</v>
      </c>
      <c r="H75" s="32" t="s">
        <v>335</v>
      </c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</row>
    <row r="76" spans="1:28" ht="12.75" customHeight="1">
      <c r="A76" s="92">
        <v>45124</v>
      </c>
      <c r="B76" s="32">
        <v>543545</v>
      </c>
      <c r="C76" s="31" t="s">
        <v>1214</v>
      </c>
      <c r="D76" s="31" t="s">
        <v>1148</v>
      </c>
      <c r="E76" s="31" t="s">
        <v>576</v>
      </c>
      <c r="F76" s="93">
        <v>751500</v>
      </c>
      <c r="G76" s="32">
        <v>2.1</v>
      </c>
      <c r="H76" s="32" t="s">
        <v>335</v>
      </c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</row>
    <row r="77" spans="1:28" ht="12.75" customHeight="1">
      <c r="A77" s="92">
        <v>45124</v>
      </c>
      <c r="B77" s="32">
        <v>542803</v>
      </c>
      <c r="C77" s="31" t="s">
        <v>1117</v>
      </c>
      <c r="D77" s="31" t="s">
        <v>1120</v>
      </c>
      <c r="E77" s="31" t="s">
        <v>577</v>
      </c>
      <c r="F77" s="93">
        <v>2500</v>
      </c>
      <c r="G77" s="32">
        <v>17.940000000000001</v>
      </c>
      <c r="H77" s="32" t="s">
        <v>335</v>
      </c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</row>
    <row r="78" spans="1:28" ht="12.75" customHeight="1">
      <c r="A78" s="92">
        <v>45124</v>
      </c>
      <c r="B78" s="32">
        <v>542803</v>
      </c>
      <c r="C78" s="31" t="s">
        <v>1117</v>
      </c>
      <c r="D78" s="31" t="s">
        <v>1215</v>
      </c>
      <c r="E78" s="31" t="s">
        <v>576</v>
      </c>
      <c r="F78" s="93">
        <v>275000</v>
      </c>
      <c r="G78" s="32">
        <v>17</v>
      </c>
      <c r="H78" s="32" t="s">
        <v>335</v>
      </c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</row>
    <row r="79" spans="1:28" ht="12.75" customHeight="1">
      <c r="A79" s="92">
        <v>45124</v>
      </c>
      <c r="B79" s="32">
        <v>542803</v>
      </c>
      <c r="C79" s="31" t="s">
        <v>1117</v>
      </c>
      <c r="D79" s="31" t="s">
        <v>1216</v>
      </c>
      <c r="E79" s="31" t="s">
        <v>576</v>
      </c>
      <c r="F79" s="93">
        <v>57947</v>
      </c>
      <c r="G79" s="32">
        <v>17.64</v>
      </c>
      <c r="H79" s="32" t="s">
        <v>335</v>
      </c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</row>
    <row r="80" spans="1:28" ht="12.75" customHeight="1">
      <c r="A80" s="92">
        <v>45124</v>
      </c>
      <c r="B80" s="32">
        <v>542803</v>
      </c>
      <c r="C80" s="31" t="s">
        <v>1117</v>
      </c>
      <c r="D80" s="31" t="s">
        <v>1216</v>
      </c>
      <c r="E80" s="31" t="s">
        <v>577</v>
      </c>
      <c r="F80" s="93">
        <v>57947</v>
      </c>
      <c r="G80" s="32">
        <v>17.62</v>
      </c>
      <c r="H80" s="32" t="s">
        <v>335</v>
      </c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</row>
    <row r="81" spans="1:28" ht="12.75" customHeight="1">
      <c r="A81" s="92">
        <v>45124</v>
      </c>
      <c r="B81" s="32">
        <v>542803</v>
      </c>
      <c r="C81" s="31" t="s">
        <v>1117</v>
      </c>
      <c r="D81" s="31" t="s">
        <v>1217</v>
      </c>
      <c r="E81" s="31" t="s">
        <v>576</v>
      </c>
      <c r="F81" s="93">
        <v>60447</v>
      </c>
      <c r="G81" s="32">
        <v>17.66</v>
      </c>
      <c r="H81" s="32" t="s">
        <v>335</v>
      </c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</row>
    <row r="82" spans="1:28" ht="12.75" customHeight="1">
      <c r="A82" s="92">
        <v>45124</v>
      </c>
      <c r="B82" s="32">
        <v>542803</v>
      </c>
      <c r="C82" s="31" t="s">
        <v>1117</v>
      </c>
      <c r="D82" s="31" t="s">
        <v>1217</v>
      </c>
      <c r="E82" s="31" t="s">
        <v>577</v>
      </c>
      <c r="F82" s="93">
        <v>60447</v>
      </c>
      <c r="G82" s="32">
        <v>17.59</v>
      </c>
      <c r="H82" s="32" t="s">
        <v>335</v>
      </c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</row>
    <row r="83" spans="1:28" ht="12.75" customHeight="1">
      <c r="A83" s="92">
        <v>45124</v>
      </c>
      <c r="B83" s="32">
        <v>542803</v>
      </c>
      <c r="C83" s="31" t="s">
        <v>1117</v>
      </c>
      <c r="D83" s="31" t="s">
        <v>1121</v>
      </c>
      <c r="E83" s="31" t="s">
        <v>577</v>
      </c>
      <c r="F83" s="93">
        <v>47424</v>
      </c>
      <c r="G83" s="32">
        <v>17.98</v>
      </c>
      <c r="H83" s="32" t="s">
        <v>335</v>
      </c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</row>
    <row r="84" spans="1:28" ht="12.75" customHeight="1">
      <c r="A84" s="92">
        <v>45124</v>
      </c>
      <c r="B84" s="32">
        <v>542803</v>
      </c>
      <c r="C84" s="31" t="s">
        <v>1117</v>
      </c>
      <c r="D84" s="31" t="s">
        <v>1121</v>
      </c>
      <c r="E84" s="31" t="s">
        <v>576</v>
      </c>
      <c r="F84" s="93">
        <v>47424</v>
      </c>
      <c r="G84" s="32">
        <v>17.829999999999998</v>
      </c>
      <c r="H84" s="32" t="s">
        <v>335</v>
      </c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</row>
    <row r="85" spans="1:28" ht="12.75" customHeight="1">
      <c r="A85" s="92">
        <v>45124</v>
      </c>
      <c r="B85" s="32">
        <v>542803</v>
      </c>
      <c r="C85" s="31" t="s">
        <v>1117</v>
      </c>
      <c r="D85" s="31" t="s">
        <v>1218</v>
      </c>
      <c r="E85" s="31" t="s">
        <v>576</v>
      </c>
      <c r="F85" s="93">
        <v>60000</v>
      </c>
      <c r="G85" s="32">
        <v>17</v>
      </c>
      <c r="H85" s="32" t="s">
        <v>335</v>
      </c>
      <c r="I85" s="81"/>
      <c r="J85" s="94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</row>
    <row r="86" spans="1:28" ht="12.75" customHeight="1">
      <c r="A86" s="92">
        <v>45124</v>
      </c>
      <c r="B86" s="32">
        <v>542803</v>
      </c>
      <c r="C86" s="31" t="s">
        <v>1117</v>
      </c>
      <c r="D86" s="31" t="s">
        <v>1120</v>
      </c>
      <c r="E86" s="31" t="s">
        <v>576</v>
      </c>
      <c r="F86" s="93">
        <v>145000</v>
      </c>
      <c r="G86" s="32">
        <v>17</v>
      </c>
      <c r="H86" s="32" t="s">
        <v>335</v>
      </c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</row>
    <row r="87" spans="1:28" ht="12.75" customHeight="1">
      <c r="A87" s="92">
        <v>45124</v>
      </c>
      <c r="B87" s="32">
        <v>542803</v>
      </c>
      <c r="C87" s="31" t="s">
        <v>1117</v>
      </c>
      <c r="D87" s="31" t="s">
        <v>1219</v>
      </c>
      <c r="E87" s="31" t="s">
        <v>576</v>
      </c>
      <c r="F87" s="93">
        <v>10000</v>
      </c>
      <c r="G87" s="32">
        <v>17.5</v>
      </c>
      <c r="H87" s="32" t="s">
        <v>335</v>
      </c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</row>
    <row r="88" spans="1:28" ht="12.75" customHeight="1">
      <c r="A88" s="92">
        <v>45124</v>
      </c>
      <c r="B88" s="32">
        <v>542803</v>
      </c>
      <c r="C88" s="31" t="s">
        <v>1117</v>
      </c>
      <c r="D88" s="31" t="s">
        <v>1219</v>
      </c>
      <c r="E88" s="31" t="s">
        <v>577</v>
      </c>
      <c r="F88" s="93">
        <v>76500</v>
      </c>
      <c r="G88" s="32">
        <v>17</v>
      </c>
      <c r="H88" s="32" t="s">
        <v>335</v>
      </c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</row>
    <row r="89" spans="1:28" ht="12.75" customHeight="1">
      <c r="A89" s="92">
        <v>45124</v>
      </c>
      <c r="B89" s="32">
        <v>542803</v>
      </c>
      <c r="C89" s="31" t="s">
        <v>1117</v>
      </c>
      <c r="D89" s="31" t="s">
        <v>1118</v>
      </c>
      <c r="E89" s="31" t="s">
        <v>576</v>
      </c>
      <c r="F89" s="93">
        <v>21560</v>
      </c>
      <c r="G89" s="32">
        <v>17.57</v>
      </c>
      <c r="H89" s="32" t="s">
        <v>335</v>
      </c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</row>
    <row r="90" spans="1:28" ht="12.75" customHeight="1">
      <c r="A90" s="92">
        <v>45124</v>
      </c>
      <c r="B90" s="32">
        <v>542803</v>
      </c>
      <c r="C90" s="31" t="s">
        <v>1117</v>
      </c>
      <c r="D90" s="31" t="s">
        <v>1220</v>
      </c>
      <c r="E90" s="31" t="s">
        <v>576</v>
      </c>
      <c r="F90" s="93">
        <v>53335</v>
      </c>
      <c r="G90" s="32">
        <v>17.62</v>
      </c>
      <c r="H90" s="32" t="s">
        <v>335</v>
      </c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</row>
    <row r="91" spans="1:28" ht="12.75" customHeight="1">
      <c r="A91" s="92">
        <v>45124</v>
      </c>
      <c r="B91" s="32">
        <v>542803</v>
      </c>
      <c r="C91" s="31" t="s">
        <v>1117</v>
      </c>
      <c r="D91" s="31" t="s">
        <v>1119</v>
      </c>
      <c r="E91" s="31" t="s">
        <v>577</v>
      </c>
      <c r="F91" s="93">
        <v>150000</v>
      </c>
      <c r="G91" s="32">
        <v>17</v>
      </c>
      <c r="H91" s="32" t="s">
        <v>335</v>
      </c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</row>
    <row r="92" spans="1:28" ht="12.75" customHeight="1">
      <c r="A92" s="92">
        <v>45124</v>
      </c>
      <c r="B92" s="32">
        <v>542803</v>
      </c>
      <c r="C92" s="31" t="s">
        <v>1117</v>
      </c>
      <c r="D92" s="31" t="s">
        <v>1118</v>
      </c>
      <c r="E92" s="31" t="s">
        <v>577</v>
      </c>
      <c r="F92" s="93">
        <v>250000</v>
      </c>
      <c r="G92" s="32">
        <v>17</v>
      </c>
      <c r="H92" s="32" t="s">
        <v>335</v>
      </c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</row>
    <row r="93" spans="1:28" ht="12.75" customHeight="1">
      <c r="A93" s="92">
        <v>45124</v>
      </c>
      <c r="B93" s="32">
        <v>542803</v>
      </c>
      <c r="C93" s="31" t="s">
        <v>1117</v>
      </c>
      <c r="D93" s="31" t="s">
        <v>1220</v>
      </c>
      <c r="E93" s="31" t="s">
        <v>577</v>
      </c>
      <c r="F93" s="93">
        <v>53335</v>
      </c>
      <c r="G93" s="32">
        <v>17.64</v>
      </c>
      <c r="H93" s="32" t="s">
        <v>335</v>
      </c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</row>
    <row r="94" spans="1:28" ht="12.75" customHeight="1">
      <c r="A94" s="92">
        <v>45124</v>
      </c>
      <c r="B94" s="32">
        <v>542803</v>
      </c>
      <c r="C94" s="31" t="s">
        <v>1117</v>
      </c>
      <c r="D94" s="31" t="s">
        <v>1221</v>
      </c>
      <c r="E94" s="31" t="s">
        <v>577</v>
      </c>
      <c r="F94" s="93">
        <v>100000</v>
      </c>
      <c r="G94" s="32">
        <v>17</v>
      </c>
      <c r="H94" s="32" t="s">
        <v>335</v>
      </c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</row>
    <row r="95" spans="1:28" ht="12.75" customHeight="1">
      <c r="A95" s="92">
        <v>45124</v>
      </c>
      <c r="B95" s="32">
        <v>536846</v>
      </c>
      <c r="C95" s="31" t="s">
        <v>1222</v>
      </c>
      <c r="D95" s="31" t="s">
        <v>1223</v>
      </c>
      <c r="E95" s="31" t="s">
        <v>576</v>
      </c>
      <c r="F95" s="93">
        <v>21500</v>
      </c>
      <c r="G95" s="32">
        <v>33.36</v>
      </c>
      <c r="H95" s="32" t="s">
        <v>335</v>
      </c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</row>
    <row r="96" spans="1:28" ht="12.75" customHeight="1">
      <c r="A96" s="92">
        <v>45124</v>
      </c>
      <c r="B96" s="32">
        <v>536846</v>
      </c>
      <c r="C96" s="31" t="s">
        <v>1222</v>
      </c>
      <c r="D96" s="31" t="s">
        <v>1224</v>
      </c>
      <c r="E96" s="31" t="s">
        <v>577</v>
      </c>
      <c r="F96" s="93">
        <v>22858</v>
      </c>
      <c r="G96" s="32">
        <v>33.35</v>
      </c>
      <c r="H96" s="32" t="s">
        <v>335</v>
      </c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</row>
    <row r="97" spans="1:28" ht="12.75" customHeight="1">
      <c r="A97" s="92">
        <v>45124</v>
      </c>
      <c r="B97" s="32" t="s">
        <v>1225</v>
      </c>
      <c r="C97" s="31" t="s">
        <v>1226</v>
      </c>
      <c r="D97" s="31" t="s">
        <v>579</v>
      </c>
      <c r="E97" s="31" t="s">
        <v>576</v>
      </c>
      <c r="F97" s="93">
        <v>105185</v>
      </c>
      <c r="G97" s="32">
        <v>753.97</v>
      </c>
      <c r="H97" s="32" t="s">
        <v>578</v>
      </c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</row>
    <row r="98" spans="1:28" ht="12.75" customHeight="1">
      <c r="A98" s="92">
        <v>45124</v>
      </c>
      <c r="B98" s="32" t="s">
        <v>1122</v>
      </c>
      <c r="C98" s="31" t="s">
        <v>1123</v>
      </c>
      <c r="D98" s="31" t="s">
        <v>1124</v>
      </c>
      <c r="E98" s="31" t="s">
        <v>576</v>
      </c>
      <c r="F98" s="93">
        <v>95000</v>
      </c>
      <c r="G98" s="32">
        <v>40.909999999999997</v>
      </c>
      <c r="H98" s="32" t="s">
        <v>578</v>
      </c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</row>
    <row r="99" spans="1:28" ht="12.75" customHeight="1">
      <c r="A99" s="92">
        <v>45124</v>
      </c>
      <c r="B99" s="32" t="s">
        <v>1227</v>
      </c>
      <c r="C99" s="31" t="s">
        <v>1228</v>
      </c>
      <c r="D99" s="31" t="s">
        <v>1229</v>
      </c>
      <c r="E99" s="31" t="s">
        <v>576</v>
      </c>
      <c r="F99" s="93">
        <v>230739</v>
      </c>
      <c r="G99" s="32">
        <v>30.69</v>
      </c>
      <c r="H99" s="32" t="s">
        <v>578</v>
      </c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</row>
    <row r="100" spans="1:28" ht="12.75" customHeight="1">
      <c r="A100" s="92">
        <v>45124</v>
      </c>
      <c r="B100" s="32" t="s">
        <v>1230</v>
      </c>
      <c r="C100" s="31" t="s">
        <v>1231</v>
      </c>
      <c r="D100" s="31" t="s">
        <v>1232</v>
      </c>
      <c r="E100" s="31" t="s">
        <v>576</v>
      </c>
      <c r="F100" s="93">
        <v>96472</v>
      </c>
      <c r="G100" s="32">
        <v>122.52</v>
      </c>
      <c r="H100" s="32" t="s">
        <v>578</v>
      </c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</row>
    <row r="101" spans="1:28" ht="12.75" customHeight="1">
      <c r="A101" s="92">
        <v>45124</v>
      </c>
      <c r="B101" s="32" t="s">
        <v>1230</v>
      </c>
      <c r="C101" s="31" t="s">
        <v>1231</v>
      </c>
      <c r="D101" s="31" t="s">
        <v>1233</v>
      </c>
      <c r="E101" s="31" t="s">
        <v>576</v>
      </c>
      <c r="F101" s="93">
        <v>74139</v>
      </c>
      <c r="G101" s="32">
        <v>121.9</v>
      </c>
      <c r="H101" s="32" t="s">
        <v>578</v>
      </c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</row>
    <row r="102" spans="1:28" ht="12.75" customHeight="1">
      <c r="A102" s="92">
        <v>45124</v>
      </c>
      <c r="B102" s="32" t="s">
        <v>1234</v>
      </c>
      <c r="C102" s="31" t="s">
        <v>1235</v>
      </c>
      <c r="D102" s="31" t="s">
        <v>579</v>
      </c>
      <c r="E102" s="31" t="s">
        <v>576</v>
      </c>
      <c r="F102" s="93">
        <v>196774</v>
      </c>
      <c r="G102" s="32">
        <v>364.67</v>
      </c>
      <c r="H102" s="32" t="s">
        <v>578</v>
      </c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</row>
    <row r="103" spans="1:28" ht="12.75" customHeight="1">
      <c r="A103" s="92">
        <v>45124</v>
      </c>
      <c r="B103" s="32" t="s">
        <v>366</v>
      </c>
      <c r="C103" s="31" t="s">
        <v>1236</v>
      </c>
      <c r="D103" s="31" t="s">
        <v>579</v>
      </c>
      <c r="E103" s="31" t="s">
        <v>576</v>
      </c>
      <c r="F103" s="93">
        <v>757700</v>
      </c>
      <c r="G103" s="32">
        <v>667.45</v>
      </c>
      <c r="H103" s="32" t="s">
        <v>578</v>
      </c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</row>
    <row r="104" spans="1:28" ht="12.75" customHeight="1">
      <c r="A104" s="92">
        <v>45124</v>
      </c>
      <c r="B104" s="32" t="s">
        <v>1237</v>
      </c>
      <c r="C104" s="31" t="s">
        <v>1238</v>
      </c>
      <c r="D104" s="31" t="s">
        <v>1239</v>
      </c>
      <c r="E104" s="31" t="s">
        <v>576</v>
      </c>
      <c r="F104" s="93">
        <v>810499</v>
      </c>
      <c r="G104" s="32">
        <v>13.4</v>
      </c>
      <c r="H104" s="32" t="s">
        <v>578</v>
      </c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</row>
    <row r="105" spans="1:28" ht="12.75" customHeight="1">
      <c r="A105" s="92">
        <v>45124</v>
      </c>
      <c r="B105" s="32" t="s">
        <v>1237</v>
      </c>
      <c r="C105" s="31" t="s">
        <v>1238</v>
      </c>
      <c r="D105" s="31" t="s">
        <v>1240</v>
      </c>
      <c r="E105" s="31" t="s">
        <v>576</v>
      </c>
      <c r="F105" s="93">
        <v>1000000</v>
      </c>
      <c r="G105" s="32">
        <v>14</v>
      </c>
      <c r="H105" s="32" t="s">
        <v>578</v>
      </c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</row>
    <row r="106" spans="1:28" ht="12.75" customHeight="1">
      <c r="A106" s="92">
        <v>45124</v>
      </c>
      <c r="B106" s="32" t="s">
        <v>1237</v>
      </c>
      <c r="C106" s="31" t="s">
        <v>1238</v>
      </c>
      <c r="D106" s="31" t="s">
        <v>1241</v>
      </c>
      <c r="E106" s="31" t="s">
        <v>576</v>
      </c>
      <c r="F106" s="93">
        <v>941100</v>
      </c>
      <c r="G106" s="32">
        <v>13.72</v>
      </c>
      <c r="H106" s="32" t="s">
        <v>578</v>
      </c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</row>
    <row r="107" spans="1:28" ht="12.75" customHeight="1">
      <c r="A107" s="92">
        <v>45124</v>
      </c>
      <c r="B107" s="32" t="s">
        <v>1242</v>
      </c>
      <c r="C107" s="31" t="s">
        <v>1243</v>
      </c>
      <c r="D107" s="31" t="s">
        <v>1244</v>
      </c>
      <c r="E107" s="31" t="s">
        <v>576</v>
      </c>
      <c r="F107" s="93">
        <v>250000</v>
      </c>
      <c r="G107" s="32">
        <v>50</v>
      </c>
      <c r="H107" s="32" t="s">
        <v>578</v>
      </c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</row>
    <row r="108" spans="1:28" ht="12.75" customHeight="1">
      <c r="A108" s="92">
        <v>45124</v>
      </c>
      <c r="B108" s="32" t="s">
        <v>1245</v>
      </c>
      <c r="C108" s="31" t="s">
        <v>1246</v>
      </c>
      <c r="D108" s="31" t="s">
        <v>1247</v>
      </c>
      <c r="E108" s="31" t="s">
        <v>576</v>
      </c>
      <c r="F108" s="93">
        <v>7556000</v>
      </c>
      <c r="G108" s="32">
        <v>1.06</v>
      </c>
      <c r="H108" s="32" t="s">
        <v>578</v>
      </c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</row>
    <row r="109" spans="1:28" ht="12.75" customHeight="1">
      <c r="A109" s="92">
        <v>45124</v>
      </c>
      <c r="B109" s="32" t="s">
        <v>1248</v>
      </c>
      <c r="C109" s="31" t="s">
        <v>1249</v>
      </c>
      <c r="D109" s="31" t="s">
        <v>1166</v>
      </c>
      <c r="E109" s="31" t="s">
        <v>576</v>
      </c>
      <c r="F109" s="93">
        <v>175153</v>
      </c>
      <c r="G109" s="32">
        <v>57.66</v>
      </c>
      <c r="H109" s="32" t="s">
        <v>578</v>
      </c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</row>
    <row r="110" spans="1:28" ht="12.75" customHeight="1">
      <c r="A110" s="92">
        <v>45124</v>
      </c>
      <c r="B110" s="32" t="s">
        <v>1250</v>
      </c>
      <c r="C110" s="31" t="s">
        <v>1251</v>
      </c>
      <c r="D110" s="31" t="s">
        <v>579</v>
      </c>
      <c r="E110" s="31" t="s">
        <v>576</v>
      </c>
      <c r="F110" s="93">
        <v>184651</v>
      </c>
      <c r="G110" s="32">
        <v>302.58999999999997</v>
      </c>
      <c r="H110" s="32" t="s">
        <v>578</v>
      </c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</row>
    <row r="111" spans="1:28" ht="12.75" customHeight="1">
      <c r="A111" s="92">
        <v>45124</v>
      </c>
      <c r="B111" s="32" t="s">
        <v>1252</v>
      </c>
      <c r="C111" s="31" t="s">
        <v>1253</v>
      </c>
      <c r="D111" s="31" t="s">
        <v>1254</v>
      </c>
      <c r="E111" s="31" t="s">
        <v>576</v>
      </c>
      <c r="F111" s="93">
        <v>1550000</v>
      </c>
      <c r="G111" s="32">
        <v>95.5</v>
      </c>
      <c r="H111" s="32" t="s">
        <v>578</v>
      </c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</row>
    <row r="112" spans="1:28" ht="12.75" customHeight="1">
      <c r="A112" s="92">
        <v>45124</v>
      </c>
      <c r="B112" s="32" t="s">
        <v>1252</v>
      </c>
      <c r="C112" s="31" t="s">
        <v>1253</v>
      </c>
      <c r="D112" s="31" t="s">
        <v>1255</v>
      </c>
      <c r="E112" s="31" t="s">
        <v>576</v>
      </c>
      <c r="F112" s="93">
        <v>753734</v>
      </c>
      <c r="G112" s="32">
        <v>95.69</v>
      </c>
      <c r="H112" s="32" t="s">
        <v>578</v>
      </c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</row>
    <row r="113" spans="1:28" ht="12.75" customHeight="1">
      <c r="A113" s="92">
        <v>45124</v>
      </c>
      <c r="B113" s="32" t="s">
        <v>1252</v>
      </c>
      <c r="C113" s="31" t="s">
        <v>1253</v>
      </c>
      <c r="D113" s="31" t="s">
        <v>1256</v>
      </c>
      <c r="E113" s="31" t="s">
        <v>576</v>
      </c>
      <c r="F113" s="93">
        <v>900000</v>
      </c>
      <c r="G113" s="32">
        <v>95.5</v>
      </c>
      <c r="H113" s="32" t="s">
        <v>578</v>
      </c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</row>
    <row r="114" spans="1:28" ht="12.75" customHeight="1">
      <c r="A114" s="92">
        <v>45124</v>
      </c>
      <c r="B114" s="32" t="s">
        <v>1257</v>
      </c>
      <c r="C114" s="31" t="s">
        <v>1258</v>
      </c>
      <c r="D114" s="31" t="s">
        <v>579</v>
      </c>
      <c r="E114" s="31" t="s">
        <v>576</v>
      </c>
      <c r="F114" s="93">
        <v>153192</v>
      </c>
      <c r="G114" s="32">
        <v>605.29999999999995</v>
      </c>
      <c r="H114" s="32" t="s">
        <v>578</v>
      </c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</row>
    <row r="115" spans="1:28" ht="12.75" customHeight="1">
      <c r="A115" s="92">
        <v>45124</v>
      </c>
      <c r="B115" s="32" t="s">
        <v>1259</v>
      </c>
      <c r="C115" s="31" t="s">
        <v>1260</v>
      </c>
      <c r="D115" s="31" t="s">
        <v>1062</v>
      </c>
      <c r="E115" s="31" t="s">
        <v>576</v>
      </c>
      <c r="F115" s="93">
        <v>20000</v>
      </c>
      <c r="G115" s="32">
        <v>118.8</v>
      </c>
      <c r="H115" s="32" t="s">
        <v>578</v>
      </c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</row>
    <row r="116" spans="1:28" ht="12.75" customHeight="1">
      <c r="A116" s="92">
        <v>45124</v>
      </c>
      <c r="B116" s="32" t="s">
        <v>1261</v>
      </c>
      <c r="C116" s="31" t="s">
        <v>1262</v>
      </c>
      <c r="D116" s="31" t="s">
        <v>579</v>
      </c>
      <c r="E116" s="31" t="s">
        <v>576</v>
      </c>
      <c r="F116" s="93">
        <v>99488</v>
      </c>
      <c r="G116" s="32">
        <v>1309.1300000000001</v>
      </c>
      <c r="H116" s="32" t="s">
        <v>578</v>
      </c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</row>
    <row r="117" spans="1:28" ht="12.75" customHeight="1">
      <c r="A117" s="92">
        <v>45124</v>
      </c>
      <c r="B117" s="32" t="s">
        <v>209</v>
      </c>
      <c r="C117" s="31" t="s">
        <v>1263</v>
      </c>
      <c r="D117" s="31" t="s">
        <v>1264</v>
      </c>
      <c r="E117" s="31" t="s">
        <v>576</v>
      </c>
      <c r="F117" s="93">
        <v>3393803</v>
      </c>
      <c r="G117" s="32">
        <v>220.41</v>
      </c>
      <c r="H117" s="32" t="s">
        <v>578</v>
      </c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</row>
    <row r="118" spans="1:28" ht="12.75" customHeight="1">
      <c r="A118" s="92">
        <v>45124</v>
      </c>
      <c r="B118" s="32" t="s">
        <v>504</v>
      </c>
      <c r="C118" s="31" t="s">
        <v>1265</v>
      </c>
      <c r="D118" s="31" t="s">
        <v>579</v>
      </c>
      <c r="E118" s="31" t="s">
        <v>576</v>
      </c>
      <c r="F118" s="93">
        <v>649358</v>
      </c>
      <c r="G118" s="32">
        <v>1578.74</v>
      </c>
      <c r="H118" s="32" t="s">
        <v>578</v>
      </c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</row>
    <row r="119" spans="1:28" ht="12.75" customHeight="1">
      <c r="A119" s="92">
        <v>45124</v>
      </c>
      <c r="B119" s="32" t="s">
        <v>504</v>
      </c>
      <c r="C119" s="31" t="s">
        <v>1265</v>
      </c>
      <c r="D119" s="31" t="s">
        <v>1127</v>
      </c>
      <c r="E119" s="31" t="s">
        <v>576</v>
      </c>
      <c r="F119" s="93">
        <v>434509</v>
      </c>
      <c r="G119" s="32">
        <v>1552.32</v>
      </c>
      <c r="H119" s="32" t="s">
        <v>578</v>
      </c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</row>
    <row r="120" spans="1:28" ht="12.75" customHeight="1">
      <c r="A120" s="92">
        <v>45124</v>
      </c>
      <c r="B120" s="32" t="s">
        <v>504</v>
      </c>
      <c r="C120" s="31" t="s">
        <v>1265</v>
      </c>
      <c r="D120" s="31" t="s">
        <v>952</v>
      </c>
      <c r="E120" s="31" t="s">
        <v>576</v>
      </c>
      <c r="F120" s="93">
        <v>375854</v>
      </c>
      <c r="G120" s="32">
        <v>1589.95</v>
      </c>
      <c r="H120" s="32" t="s">
        <v>578</v>
      </c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</row>
    <row r="121" spans="1:28" ht="12.75" customHeight="1">
      <c r="A121" s="92">
        <v>45124</v>
      </c>
      <c r="B121" s="32" t="s">
        <v>1125</v>
      </c>
      <c r="C121" s="31" t="s">
        <v>1126</v>
      </c>
      <c r="D121" s="31" t="s">
        <v>1062</v>
      </c>
      <c r="E121" s="31" t="s">
        <v>576</v>
      </c>
      <c r="F121" s="93">
        <v>301672</v>
      </c>
      <c r="G121" s="32">
        <v>175.79</v>
      </c>
      <c r="H121" s="32" t="s">
        <v>578</v>
      </c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</row>
    <row r="122" spans="1:28" ht="12.75" customHeight="1">
      <c r="A122" s="92">
        <v>45124</v>
      </c>
      <c r="B122" s="32" t="s">
        <v>1125</v>
      </c>
      <c r="C122" s="31" t="s">
        <v>1126</v>
      </c>
      <c r="D122" s="31" t="s">
        <v>579</v>
      </c>
      <c r="E122" s="31" t="s">
        <v>576</v>
      </c>
      <c r="F122" s="93">
        <v>491204</v>
      </c>
      <c r="G122" s="32">
        <v>178.66</v>
      </c>
      <c r="H122" s="32" t="s">
        <v>578</v>
      </c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</row>
    <row r="123" spans="1:28" ht="12.75" customHeight="1">
      <c r="A123" s="92">
        <v>45124</v>
      </c>
      <c r="B123" s="32" t="s">
        <v>1266</v>
      </c>
      <c r="C123" s="31" t="s">
        <v>1267</v>
      </c>
      <c r="D123" s="31" t="s">
        <v>1268</v>
      </c>
      <c r="E123" s="31" t="s">
        <v>576</v>
      </c>
      <c r="F123" s="93">
        <v>181200</v>
      </c>
      <c r="G123" s="32">
        <v>117</v>
      </c>
      <c r="H123" s="32" t="s">
        <v>578</v>
      </c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</row>
    <row r="124" spans="1:28" ht="12.75" customHeight="1">
      <c r="A124" s="92">
        <v>45124</v>
      </c>
      <c r="B124" s="32" t="s">
        <v>1269</v>
      </c>
      <c r="C124" s="31" t="s">
        <v>1270</v>
      </c>
      <c r="D124" s="31" t="s">
        <v>1271</v>
      </c>
      <c r="E124" s="31" t="s">
        <v>576</v>
      </c>
      <c r="F124" s="93">
        <v>1407330</v>
      </c>
      <c r="G124" s="32">
        <v>0.3</v>
      </c>
      <c r="H124" s="32" t="s">
        <v>578</v>
      </c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</row>
    <row r="125" spans="1:28" ht="12.75" customHeight="1">
      <c r="A125" s="92">
        <v>45124</v>
      </c>
      <c r="B125" s="32" t="s">
        <v>1269</v>
      </c>
      <c r="C125" s="31" t="s">
        <v>1270</v>
      </c>
      <c r="D125" s="31" t="s">
        <v>1272</v>
      </c>
      <c r="E125" s="31" t="s">
        <v>576</v>
      </c>
      <c r="F125" s="93">
        <v>2400090</v>
      </c>
      <c r="G125" s="32">
        <v>0.3</v>
      </c>
      <c r="H125" s="32" t="s">
        <v>578</v>
      </c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</row>
    <row r="126" spans="1:28" ht="12.75" customHeight="1">
      <c r="A126" s="92">
        <v>45124</v>
      </c>
      <c r="B126" s="32" t="s">
        <v>1128</v>
      </c>
      <c r="C126" s="31" t="s">
        <v>1129</v>
      </c>
      <c r="D126" s="31" t="s">
        <v>1098</v>
      </c>
      <c r="E126" s="31" t="s">
        <v>576</v>
      </c>
      <c r="F126" s="93">
        <v>3063687</v>
      </c>
      <c r="G126" s="32">
        <v>36.57</v>
      </c>
      <c r="H126" s="32" t="s">
        <v>578</v>
      </c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</row>
    <row r="127" spans="1:28" ht="12.75" customHeight="1">
      <c r="A127" s="92">
        <v>45124</v>
      </c>
      <c r="B127" s="32" t="s">
        <v>1128</v>
      </c>
      <c r="C127" s="31" t="s">
        <v>1129</v>
      </c>
      <c r="D127" s="31" t="s">
        <v>1264</v>
      </c>
      <c r="E127" s="31" t="s">
        <v>576</v>
      </c>
      <c r="F127" s="93">
        <v>4368469</v>
      </c>
      <c r="G127" s="32">
        <v>36.25</v>
      </c>
      <c r="H127" s="32" t="s">
        <v>578</v>
      </c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</row>
    <row r="128" spans="1:28" ht="12.75" customHeight="1">
      <c r="A128" s="92">
        <v>45124</v>
      </c>
      <c r="B128" s="32" t="s">
        <v>1128</v>
      </c>
      <c r="C128" s="31" t="s">
        <v>1129</v>
      </c>
      <c r="D128" s="31" t="s">
        <v>1273</v>
      </c>
      <c r="E128" s="31" t="s">
        <v>576</v>
      </c>
      <c r="F128" s="93">
        <v>2992257</v>
      </c>
      <c r="G128" s="32">
        <v>36.14</v>
      </c>
      <c r="H128" s="32" t="s">
        <v>578</v>
      </c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</row>
    <row r="129" spans="1:28" ht="12.75" customHeight="1">
      <c r="A129" s="92">
        <v>45124</v>
      </c>
      <c r="B129" s="32" t="s">
        <v>1128</v>
      </c>
      <c r="C129" s="31" t="s">
        <v>1129</v>
      </c>
      <c r="D129" s="31" t="s">
        <v>579</v>
      </c>
      <c r="E129" s="31" t="s">
        <v>576</v>
      </c>
      <c r="F129" s="93">
        <v>3786658</v>
      </c>
      <c r="G129" s="32">
        <v>36.25</v>
      </c>
      <c r="H129" s="32" t="s">
        <v>578</v>
      </c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</row>
    <row r="130" spans="1:28" ht="12.75" customHeight="1">
      <c r="A130" s="92">
        <v>45124</v>
      </c>
      <c r="B130" s="32" t="s">
        <v>518</v>
      </c>
      <c r="C130" s="31" t="s">
        <v>1274</v>
      </c>
      <c r="D130" s="31" t="s">
        <v>579</v>
      </c>
      <c r="E130" s="31" t="s">
        <v>576</v>
      </c>
      <c r="F130" s="93">
        <v>1228424</v>
      </c>
      <c r="G130" s="32">
        <v>319.87</v>
      </c>
      <c r="H130" s="32" t="s">
        <v>578</v>
      </c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</row>
    <row r="131" spans="1:28" ht="12.75" customHeight="1">
      <c r="A131" s="92">
        <v>45124</v>
      </c>
      <c r="B131" s="32" t="s">
        <v>1275</v>
      </c>
      <c r="C131" s="31" t="s">
        <v>1276</v>
      </c>
      <c r="D131" s="31" t="s">
        <v>1062</v>
      </c>
      <c r="E131" s="31" t="s">
        <v>576</v>
      </c>
      <c r="F131" s="93">
        <v>650002</v>
      </c>
      <c r="G131" s="32">
        <v>86.51</v>
      </c>
      <c r="H131" s="32" t="s">
        <v>578</v>
      </c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</row>
    <row r="132" spans="1:28" ht="12.75" customHeight="1">
      <c r="A132" s="92">
        <v>45124</v>
      </c>
      <c r="B132" s="32" t="s">
        <v>1275</v>
      </c>
      <c r="C132" s="31" t="s">
        <v>1276</v>
      </c>
      <c r="D132" s="31" t="s">
        <v>579</v>
      </c>
      <c r="E132" s="31" t="s">
        <v>576</v>
      </c>
      <c r="F132" s="93">
        <v>612601</v>
      </c>
      <c r="G132" s="32">
        <v>85.11</v>
      </c>
      <c r="H132" s="32" t="s">
        <v>578</v>
      </c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</row>
    <row r="133" spans="1:28" ht="12.75" customHeight="1">
      <c r="A133" s="92">
        <v>45124</v>
      </c>
      <c r="B133" s="32" t="s">
        <v>1275</v>
      </c>
      <c r="C133" s="31" t="s">
        <v>1276</v>
      </c>
      <c r="D133" s="31" t="s">
        <v>1240</v>
      </c>
      <c r="E133" s="31" t="s">
        <v>576</v>
      </c>
      <c r="F133" s="93">
        <v>1068822</v>
      </c>
      <c r="G133" s="32">
        <v>85.46</v>
      </c>
      <c r="H133" s="32" t="s">
        <v>578</v>
      </c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</row>
    <row r="134" spans="1:28" ht="12.75" customHeight="1">
      <c r="A134" s="92">
        <v>45124</v>
      </c>
      <c r="B134" s="32" t="s">
        <v>1275</v>
      </c>
      <c r="C134" s="31" t="s">
        <v>1276</v>
      </c>
      <c r="D134" s="31" t="s">
        <v>1277</v>
      </c>
      <c r="E134" s="31" t="s">
        <v>576</v>
      </c>
      <c r="F134" s="93">
        <v>601010</v>
      </c>
      <c r="G134" s="32">
        <v>87.05</v>
      </c>
      <c r="H134" s="32" t="s">
        <v>578</v>
      </c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</row>
    <row r="135" spans="1:28" ht="12.75" customHeight="1">
      <c r="A135" s="92">
        <v>45124</v>
      </c>
      <c r="B135" s="32" t="s">
        <v>1275</v>
      </c>
      <c r="C135" s="31" t="s">
        <v>1276</v>
      </c>
      <c r="D135" s="31" t="s">
        <v>1278</v>
      </c>
      <c r="E135" s="31" t="s">
        <v>576</v>
      </c>
      <c r="F135" s="93">
        <v>455000</v>
      </c>
      <c r="G135" s="32">
        <v>87.25</v>
      </c>
      <c r="H135" s="32" t="s">
        <v>578</v>
      </c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</row>
    <row r="136" spans="1:28" ht="12.75" customHeight="1">
      <c r="A136" s="92">
        <v>45124</v>
      </c>
      <c r="B136" s="32" t="s">
        <v>1279</v>
      </c>
      <c r="C136" s="31" t="s">
        <v>1280</v>
      </c>
      <c r="D136" s="31" t="s">
        <v>952</v>
      </c>
      <c r="E136" s="31" t="s">
        <v>576</v>
      </c>
      <c r="F136" s="93">
        <v>101742</v>
      </c>
      <c r="G136" s="32">
        <v>1924.52</v>
      </c>
      <c r="H136" s="32" t="s">
        <v>578</v>
      </c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</row>
    <row r="137" spans="1:28" ht="12.75" customHeight="1">
      <c r="A137" s="92">
        <v>45124</v>
      </c>
      <c r="B137" s="32" t="s">
        <v>1279</v>
      </c>
      <c r="C137" s="31" t="s">
        <v>1280</v>
      </c>
      <c r="D137" s="31" t="s">
        <v>579</v>
      </c>
      <c r="E137" s="31" t="s">
        <v>576</v>
      </c>
      <c r="F137" s="93">
        <v>116273</v>
      </c>
      <c r="G137" s="32">
        <v>1899.91</v>
      </c>
      <c r="H137" s="32" t="s">
        <v>578</v>
      </c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</row>
    <row r="138" spans="1:28" ht="12.75" customHeight="1">
      <c r="A138" s="92">
        <v>45124</v>
      </c>
      <c r="B138" s="32" t="s">
        <v>1281</v>
      </c>
      <c r="C138" s="31" t="s">
        <v>1282</v>
      </c>
      <c r="D138" s="31" t="s">
        <v>1283</v>
      </c>
      <c r="E138" s="31" t="s">
        <v>576</v>
      </c>
      <c r="F138" s="93">
        <v>6000876</v>
      </c>
      <c r="G138" s="32">
        <v>3.13</v>
      </c>
      <c r="H138" s="32" t="s">
        <v>578</v>
      </c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</row>
    <row r="139" spans="1:28" ht="12.75" customHeight="1">
      <c r="A139" s="92">
        <v>45124</v>
      </c>
      <c r="B139" s="32" t="s">
        <v>1225</v>
      </c>
      <c r="C139" s="31" t="s">
        <v>1226</v>
      </c>
      <c r="D139" s="31" t="s">
        <v>579</v>
      </c>
      <c r="E139" s="31" t="s">
        <v>577</v>
      </c>
      <c r="F139" s="93">
        <v>105185</v>
      </c>
      <c r="G139" s="32">
        <v>754.84</v>
      </c>
      <c r="H139" s="32" t="s">
        <v>578</v>
      </c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</row>
    <row r="140" spans="1:28" ht="12.75" customHeight="1">
      <c r="A140" s="92">
        <v>45124</v>
      </c>
      <c r="B140" s="32" t="s">
        <v>1227</v>
      </c>
      <c r="C140" s="31" t="s">
        <v>1228</v>
      </c>
      <c r="D140" s="31" t="s">
        <v>1229</v>
      </c>
      <c r="E140" s="31" t="s">
        <v>577</v>
      </c>
      <c r="F140" s="93">
        <v>234173</v>
      </c>
      <c r="G140" s="32">
        <v>30.95</v>
      </c>
      <c r="H140" s="32" t="s">
        <v>578</v>
      </c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</row>
    <row r="141" spans="1:28" ht="12.75" customHeight="1">
      <c r="A141" s="92">
        <v>45124</v>
      </c>
      <c r="B141" s="32" t="s">
        <v>1230</v>
      </c>
      <c r="C141" s="31" t="s">
        <v>1231</v>
      </c>
      <c r="D141" s="31" t="s">
        <v>1232</v>
      </c>
      <c r="E141" s="31" t="s">
        <v>577</v>
      </c>
      <c r="F141" s="93">
        <v>8622</v>
      </c>
      <c r="G141" s="32">
        <v>124.51</v>
      </c>
      <c r="H141" s="32" t="s">
        <v>578</v>
      </c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</row>
    <row r="142" spans="1:28" ht="12.75" customHeight="1">
      <c r="A142" s="92">
        <v>45124</v>
      </c>
      <c r="B142" s="32" t="s">
        <v>1234</v>
      </c>
      <c r="C142" s="31" t="s">
        <v>1235</v>
      </c>
      <c r="D142" s="31" t="s">
        <v>579</v>
      </c>
      <c r="E142" s="31" t="s">
        <v>577</v>
      </c>
      <c r="F142" s="93">
        <v>196774</v>
      </c>
      <c r="G142" s="32">
        <v>365.04</v>
      </c>
      <c r="H142" s="32" t="s">
        <v>578</v>
      </c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</row>
    <row r="143" spans="1:28" ht="12.75" customHeight="1">
      <c r="A143" s="92">
        <v>45124</v>
      </c>
      <c r="B143" s="32" t="s">
        <v>366</v>
      </c>
      <c r="C143" s="31" t="s">
        <v>1236</v>
      </c>
      <c r="D143" s="31" t="s">
        <v>579</v>
      </c>
      <c r="E143" s="31" t="s">
        <v>577</v>
      </c>
      <c r="F143" s="93">
        <v>757700</v>
      </c>
      <c r="G143" s="32">
        <v>667.68</v>
      </c>
      <c r="H143" s="32" t="s">
        <v>578</v>
      </c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</row>
    <row r="144" spans="1:28" ht="12.75" customHeight="1">
      <c r="A144" s="92">
        <v>45124</v>
      </c>
      <c r="B144" s="32" t="s">
        <v>1237</v>
      </c>
      <c r="C144" s="31" t="s">
        <v>1238</v>
      </c>
      <c r="D144" s="31" t="s">
        <v>1241</v>
      </c>
      <c r="E144" s="31" t="s">
        <v>577</v>
      </c>
      <c r="F144" s="93">
        <v>450630</v>
      </c>
      <c r="G144" s="32">
        <v>13.76</v>
      </c>
      <c r="H144" s="32" t="s">
        <v>578</v>
      </c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</row>
    <row r="145" spans="1:28" ht="12.75" customHeight="1">
      <c r="A145" s="92">
        <v>45124</v>
      </c>
      <c r="B145" s="32" t="s">
        <v>1237</v>
      </c>
      <c r="C145" s="31" t="s">
        <v>1238</v>
      </c>
      <c r="D145" s="31" t="s">
        <v>1240</v>
      </c>
      <c r="E145" s="31" t="s">
        <v>577</v>
      </c>
      <c r="F145" s="93">
        <v>100000</v>
      </c>
      <c r="G145" s="32">
        <v>13.24</v>
      </c>
      <c r="H145" s="32" t="s">
        <v>578</v>
      </c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</row>
    <row r="146" spans="1:28" ht="12.75" customHeight="1">
      <c r="A146" s="92">
        <v>45124</v>
      </c>
      <c r="B146" s="32" t="s">
        <v>1237</v>
      </c>
      <c r="C146" s="31" t="s">
        <v>1238</v>
      </c>
      <c r="D146" s="31" t="s">
        <v>1239</v>
      </c>
      <c r="E146" s="31" t="s">
        <v>577</v>
      </c>
      <c r="F146" s="93">
        <v>110499</v>
      </c>
      <c r="G146" s="32">
        <v>13.64</v>
      </c>
      <c r="H146" s="32" t="s">
        <v>578</v>
      </c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</row>
    <row r="147" spans="1:28" ht="12.75" customHeight="1">
      <c r="A147" s="92">
        <v>45124</v>
      </c>
      <c r="B147" s="32" t="s">
        <v>1284</v>
      </c>
      <c r="C147" s="31" t="s">
        <v>1285</v>
      </c>
      <c r="D147" s="31" t="s">
        <v>1286</v>
      </c>
      <c r="E147" s="31" t="s">
        <v>577</v>
      </c>
      <c r="F147" s="93">
        <v>100000</v>
      </c>
      <c r="G147" s="32">
        <v>169.08</v>
      </c>
      <c r="H147" s="32" t="s">
        <v>578</v>
      </c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</row>
    <row r="148" spans="1:28" ht="12.75" customHeight="1">
      <c r="A148" s="92">
        <v>45124</v>
      </c>
      <c r="B148" s="32" t="s">
        <v>1248</v>
      </c>
      <c r="C148" s="31" t="s">
        <v>1249</v>
      </c>
      <c r="D148" s="31" t="s">
        <v>1166</v>
      </c>
      <c r="E148" s="31" t="s">
        <v>577</v>
      </c>
      <c r="F148" s="93">
        <v>155606</v>
      </c>
      <c r="G148" s="32">
        <v>58.63</v>
      </c>
      <c r="H148" s="32" t="s">
        <v>578</v>
      </c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</row>
    <row r="149" spans="1:28" ht="12.75" customHeight="1">
      <c r="A149" s="92">
        <v>45124</v>
      </c>
      <c r="B149" s="32" t="s">
        <v>1250</v>
      </c>
      <c r="C149" s="31" t="s">
        <v>1251</v>
      </c>
      <c r="D149" s="31" t="s">
        <v>579</v>
      </c>
      <c r="E149" s="31" t="s">
        <v>577</v>
      </c>
      <c r="F149" s="93">
        <v>184651</v>
      </c>
      <c r="G149" s="32">
        <v>302.75</v>
      </c>
      <c r="H149" s="32" t="s">
        <v>578</v>
      </c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</row>
    <row r="150" spans="1:28" ht="12.75" customHeight="1">
      <c r="A150" s="92">
        <v>45124</v>
      </c>
      <c r="B150" s="32" t="s">
        <v>1252</v>
      </c>
      <c r="C150" s="31" t="s">
        <v>1253</v>
      </c>
      <c r="D150" s="31" t="s">
        <v>1287</v>
      </c>
      <c r="E150" s="31" t="s">
        <v>577</v>
      </c>
      <c r="F150" s="93">
        <v>3579129</v>
      </c>
      <c r="G150" s="32">
        <v>95.5</v>
      </c>
      <c r="H150" s="32" t="s">
        <v>578</v>
      </c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</row>
    <row r="151" spans="1:28" ht="12.75" customHeight="1">
      <c r="A151" s="92">
        <v>45124</v>
      </c>
      <c r="B151" s="32" t="s">
        <v>1252</v>
      </c>
      <c r="C151" s="31" t="s">
        <v>1253</v>
      </c>
      <c r="D151" s="31" t="s">
        <v>1288</v>
      </c>
      <c r="E151" s="31" t="s">
        <v>577</v>
      </c>
      <c r="F151" s="93">
        <v>1253330</v>
      </c>
      <c r="G151" s="32">
        <v>95.5</v>
      </c>
      <c r="H151" s="32" t="s">
        <v>578</v>
      </c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</row>
    <row r="152" spans="1:28" ht="12.75" customHeight="1">
      <c r="A152" s="92">
        <v>45124</v>
      </c>
      <c r="B152" s="32" t="s">
        <v>1289</v>
      </c>
      <c r="C152" s="31" t="s">
        <v>1290</v>
      </c>
      <c r="D152" s="31" t="s">
        <v>1291</v>
      </c>
      <c r="E152" s="31" t="s">
        <v>577</v>
      </c>
      <c r="F152" s="93">
        <v>2500000</v>
      </c>
      <c r="G152" s="32">
        <v>330.01</v>
      </c>
      <c r="H152" s="32" t="s">
        <v>578</v>
      </c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</row>
    <row r="153" spans="1:28" ht="12.75" customHeight="1">
      <c r="A153" s="92">
        <v>45124</v>
      </c>
      <c r="B153" s="32" t="s">
        <v>1257</v>
      </c>
      <c r="C153" s="31" t="s">
        <v>1258</v>
      </c>
      <c r="D153" s="31" t="s">
        <v>579</v>
      </c>
      <c r="E153" s="31" t="s">
        <v>577</v>
      </c>
      <c r="F153" s="93">
        <v>153192</v>
      </c>
      <c r="G153" s="32">
        <v>606.15</v>
      </c>
      <c r="H153" s="32" t="s">
        <v>578</v>
      </c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</row>
    <row r="154" spans="1:28" ht="12.75" customHeight="1">
      <c r="A154" s="92">
        <v>45124</v>
      </c>
      <c r="B154" s="32" t="s">
        <v>1259</v>
      </c>
      <c r="C154" s="31" t="s">
        <v>1260</v>
      </c>
      <c r="D154" s="31" t="s">
        <v>1062</v>
      </c>
      <c r="E154" s="31" t="s">
        <v>577</v>
      </c>
      <c r="F154" s="93">
        <v>56000</v>
      </c>
      <c r="G154" s="32">
        <v>118.8</v>
      </c>
      <c r="H154" s="32" t="s">
        <v>578</v>
      </c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</row>
    <row r="155" spans="1:28" ht="12.75" customHeight="1">
      <c r="A155" s="92">
        <v>45124</v>
      </c>
      <c r="B155" s="32" t="s">
        <v>1261</v>
      </c>
      <c r="C155" s="31" t="s">
        <v>1262</v>
      </c>
      <c r="D155" s="31" t="s">
        <v>579</v>
      </c>
      <c r="E155" s="31" t="s">
        <v>577</v>
      </c>
      <c r="F155" s="93">
        <v>99488</v>
      </c>
      <c r="G155" s="32">
        <v>1311.67</v>
      </c>
      <c r="H155" s="32" t="s">
        <v>578</v>
      </c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</row>
    <row r="156" spans="1:28" ht="12.75" customHeight="1">
      <c r="A156" s="92">
        <v>45124</v>
      </c>
      <c r="B156" s="32" t="s">
        <v>209</v>
      </c>
      <c r="C156" s="31" t="s">
        <v>1263</v>
      </c>
      <c r="D156" s="31" t="s">
        <v>1264</v>
      </c>
      <c r="E156" s="31" t="s">
        <v>577</v>
      </c>
      <c r="F156" s="93">
        <v>3366944</v>
      </c>
      <c r="G156" s="32">
        <v>220.55</v>
      </c>
      <c r="H156" s="32" t="s">
        <v>578</v>
      </c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</row>
    <row r="157" spans="1:28" ht="12.75" customHeight="1">
      <c r="A157" s="92">
        <v>45124</v>
      </c>
      <c r="B157" s="32" t="s">
        <v>504</v>
      </c>
      <c r="C157" s="31" t="s">
        <v>1265</v>
      </c>
      <c r="D157" s="31" t="s">
        <v>952</v>
      </c>
      <c r="E157" s="31" t="s">
        <v>577</v>
      </c>
      <c r="F157" s="93">
        <v>375854</v>
      </c>
      <c r="G157" s="32">
        <v>1590.82</v>
      </c>
      <c r="H157" s="32" t="s">
        <v>578</v>
      </c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  <c r="AB157" s="81"/>
    </row>
    <row r="158" spans="1:28" ht="12.75" customHeight="1">
      <c r="A158" s="92">
        <v>45124</v>
      </c>
      <c r="B158" s="32" t="s">
        <v>504</v>
      </c>
      <c r="C158" s="31" t="s">
        <v>1265</v>
      </c>
      <c r="D158" s="31" t="s">
        <v>579</v>
      </c>
      <c r="E158" s="31" t="s">
        <v>577</v>
      </c>
      <c r="F158" s="93">
        <v>649358</v>
      </c>
      <c r="G158" s="32">
        <v>1579.82</v>
      </c>
      <c r="H158" s="32" t="s">
        <v>578</v>
      </c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  <c r="AB158" s="81"/>
    </row>
    <row r="159" spans="1:28" ht="12.75" customHeight="1">
      <c r="A159" s="92">
        <v>45124</v>
      </c>
      <c r="B159" s="32" t="s">
        <v>504</v>
      </c>
      <c r="C159" s="31" t="s">
        <v>1265</v>
      </c>
      <c r="D159" s="31" t="s">
        <v>1127</v>
      </c>
      <c r="E159" s="31" t="s">
        <v>577</v>
      </c>
      <c r="F159" s="93">
        <v>434509</v>
      </c>
      <c r="G159" s="32">
        <v>1554.16</v>
      </c>
      <c r="H159" s="32" t="s">
        <v>578</v>
      </c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1"/>
      <c r="AB159" s="81"/>
    </row>
    <row r="160" spans="1:28" ht="12.75" customHeight="1">
      <c r="A160" s="92">
        <v>45124</v>
      </c>
      <c r="B160" s="32" t="s">
        <v>1292</v>
      </c>
      <c r="C160" s="31" t="s">
        <v>1293</v>
      </c>
      <c r="D160" s="31" t="s">
        <v>1062</v>
      </c>
      <c r="E160" s="31" t="s">
        <v>577</v>
      </c>
      <c r="F160" s="93">
        <v>41000</v>
      </c>
      <c r="G160" s="32">
        <v>141.5</v>
      </c>
      <c r="H160" s="32" t="s">
        <v>578</v>
      </c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  <c r="AB160" s="81"/>
    </row>
    <row r="161" spans="1:28" ht="12.75" customHeight="1">
      <c r="A161" s="92">
        <v>45124</v>
      </c>
      <c r="B161" s="32" t="s">
        <v>1125</v>
      </c>
      <c r="C161" s="31" t="s">
        <v>1126</v>
      </c>
      <c r="D161" s="31" t="s">
        <v>1062</v>
      </c>
      <c r="E161" s="31" t="s">
        <v>577</v>
      </c>
      <c r="F161" s="93">
        <v>444671</v>
      </c>
      <c r="G161" s="32">
        <v>178.66</v>
      </c>
      <c r="H161" s="32" t="s">
        <v>578</v>
      </c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  <c r="AB161" s="81"/>
    </row>
    <row r="162" spans="1:28" ht="12.75" customHeight="1">
      <c r="A162" s="92">
        <v>45124</v>
      </c>
      <c r="B162" s="32" t="s">
        <v>1125</v>
      </c>
      <c r="C162" s="31" t="s">
        <v>1126</v>
      </c>
      <c r="D162" s="31" t="s">
        <v>1200</v>
      </c>
      <c r="E162" s="31" t="s">
        <v>577</v>
      </c>
      <c r="F162" s="93">
        <v>1561344</v>
      </c>
      <c r="G162" s="32">
        <v>175.45</v>
      </c>
      <c r="H162" s="32" t="s">
        <v>578</v>
      </c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1"/>
      <c r="AB162" s="81"/>
    </row>
    <row r="163" spans="1:28" ht="12.75" customHeight="1">
      <c r="A163" s="92">
        <v>45124</v>
      </c>
      <c r="B163" s="32" t="s">
        <v>1125</v>
      </c>
      <c r="C163" s="31" t="s">
        <v>1126</v>
      </c>
      <c r="D163" s="31" t="s">
        <v>579</v>
      </c>
      <c r="E163" s="31" t="s">
        <v>577</v>
      </c>
      <c r="F163" s="93">
        <v>491204</v>
      </c>
      <c r="G163" s="32">
        <v>178.88</v>
      </c>
      <c r="H163" s="32" t="s">
        <v>578</v>
      </c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  <c r="AB163" s="81"/>
    </row>
    <row r="164" spans="1:28" ht="12.75" customHeight="1">
      <c r="A164" s="92">
        <v>45124</v>
      </c>
      <c r="B164" s="32" t="s">
        <v>1266</v>
      </c>
      <c r="C164" s="31" t="s">
        <v>1267</v>
      </c>
      <c r="D164" s="31" t="s">
        <v>1294</v>
      </c>
      <c r="E164" s="31" t="s">
        <v>577</v>
      </c>
      <c r="F164" s="93">
        <v>181200</v>
      </c>
      <c r="G164" s="32">
        <v>117</v>
      </c>
      <c r="H164" s="32" t="s">
        <v>578</v>
      </c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</row>
    <row r="165" spans="1:28" ht="12.75" customHeight="1">
      <c r="A165" s="92">
        <v>45124</v>
      </c>
      <c r="B165" s="32" t="s">
        <v>1269</v>
      </c>
      <c r="C165" s="31" t="s">
        <v>1270</v>
      </c>
      <c r="D165" s="31" t="s">
        <v>1295</v>
      </c>
      <c r="E165" s="31" t="s">
        <v>577</v>
      </c>
      <c r="F165" s="93">
        <v>1255520</v>
      </c>
      <c r="G165" s="32">
        <v>0.3</v>
      </c>
      <c r="H165" s="32" t="s">
        <v>578</v>
      </c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  <c r="AB165" s="81"/>
    </row>
    <row r="166" spans="1:28" ht="12.75" customHeight="1">
      <c r="A166" s="92">
        <v>45124</v>
      </c>
      <c r="B166" s="32" t="s">
        <v>1128</v>
      </c>
      <c r="C166" s="31" t="s">
        <v>1129</v>
      </c>
      <c r="D166" s="31" t="s">
        <v>1098</v>
      </c>
      <c r="E166" s="31" t="s">
        <v>577</v>
      </c>
      <c r="F166" s="93">
        <v>3763028</v>
      </c>
      <c r="G166" s="32">
        <v>36.49</v>
      </c>
      <c r="H166" s="32" t="s">
        <v>578</v>
      </c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  <c r="AB166" s="81"/>
    </row>
    <row r="167" spans="1:28" ht="12.75" customHeight="1">
      <c r="A167" s="92">
        <v>45124</v>
      </c>
      <c r="B167" s="32" t="s">
        <v>1128</v>
      </c>
      <c r="C167" s="31" t="s">
        <v>1129</v>
      </c>
      <c r="D167" s="31" t="s">
        <v>1273</v>
      </c>
      <c r="E167" s="31" t="s">
        <v>577</v>
      </c>
      <c r="F167" s="93">
        <v>3032153</v>
      </c>
      <c r="G167" s="32">
        <v>36.22</v>
      </c>
      <c r="H167" s="32" t="s">
        <v>578</v>
      </c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  <c r="AB167" s="81"/>
    </row>
    <row r="168" spans="1:28" ht="12.75" customHeight="1">
      <c r="A168" s="92">
        <v>45124</v>
      </c>
      <c r="B168" s="32" t="s">
        <v>1128</v>
      </c>
      <c r="C168" s="31" t="s">
        <v>1129</v>
      </c>
      <c r="D168" s="31" t="s">
        <v>1264</v>
      </c>
      <c r="E168" s="31" t="s">
        <v>577</v>
      </c>
      <c r="F168" s="93">
        <v>4173143</v>
      </c>
      <c r="G168" s="32">
        <v>36.25</v>
      </c>
      <c r="H168" s="32" t="s">
        <v>578</v>
      </c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  <c r="AB168" s="81"/>
    </row>
    <row r="169" spans="1:28" ht="12.75" customHeight="1">
      <c r="A169" s="92">
        <v>45124</v>
      </c>
      <c r="B169" s="32" t="s">
        <v>1128</v>
      </c>
      <c r="C169" s="31" t="s">
        <v>1129</v>
      </c>
      <c r="D169" s="31" t="s">
        <v>579</v>
      </c>
      <c r="E169" s="31" t="s">
        <v>577</v>
      </c>
      <c r="F169" s="93">
        <v>3786658</v>
      </c>
      <c r="G169" s="32">
        <v>36.25</v>
      </c>
      <c r="H169" s="32" t="s">
        <v>578</v>
      </c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  <c r="AB169" s="81"/>
    </row>
    <row r="170" spans="1:28" ht="12.75" customHeight="1">
      <c r="A170" s="92">
        <v>45124</v>
      </c>
      <c r="B170" s="32" t="s">
        <v>518</v>
      </c>
      <c r="C170" s="31" t="s">
        <v>1274</v>
      </c>
      <c r="D170" s="31" t="s">
        <v>579</v>
      </c>
      <c r="E170" s="31" t="s">
        <v>577</v>
      </c>
      <c r="F170" s="93">
        <v>1228424</v>
      </c>
      <c r="G170" s="32">
        <v>320.05</v>
      </c>
      <c r="H170" s="32" t="s">
        <v>578</v>
      </c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  <c r="AB170" s="81"/>
    </row>
    <row r="171" spans="1:28" ht="12.75" customHeight="1">
      <c r="A171" s="92">
        <v>45124</v>
      </c>
      <c r="B171" s="32" t="s">
        <v>1275</v>
      </c>
      <c r="C171" s="31" t="s">
        <v>1276</v>
      </c>
      <c r="D171" s="31" t="s">
        <v>1296</v>
      </c>
      <c r="E171" s="31" t="s">
        <v>577</v>
      </c>
      <c r="F171" s="93">
        <v>519000</v>
      </c>
      <c r="G171" s="32">
        <v>83.13</v>
      </c>
      <c r="H171" s="32" t="s">
        <v>578</v>
      </c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  <c r="AB171" s="81"/>
    </row>
    <row r="172" spans="1:28" ht="12.75" customHeight="1">
      <c r="A172" s="92">
        <v>45124</v>
      </c>
      <c r="B172" s="32" t="s">
        <v>1275</v>
      </c>
      <c r="C172" s="31" t="s">
        <v>1276</v>
      </c>
      <c r="D172" s="31" t="s">
        <v>1240</v>
      </c>
      <c r="E172" s="31" t="s">
        <v>577</v>
      </c>
      <c r="F172" s="93">
        <v>345260</v>
      </c>
      <c r="G172" s="32">
        <v>86.68</v>
      </c>
      <c r="H172" s="32" t="s">
        <v>578</v>
      </c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1"/>
      <c r="AB172" s="81"/>
    </row>
    <row r="173" spans="1:28" ht="12.75" customHeight="1">
      <c r="A173" s="92">
        <v>45124</v>
      </c>
      <c r="B173" s="32" t="s">
        <v>1275</v>
      </c>
      <c r="C173" s="31" t="s">
        <v>1276</v>
      </c>
      <c r="D173" s="31" t="s">
        <v>1277</v>
      </c>
      <c r="E173" s="31" t="s">
        <v>577</v>
      </c>
      <c r="F173" s="93">
        <v>538012</v>
      </c>
      <c r="G173" s="32">
        <v>87.26</v>
      </c>
      <c r="H173" s="32" t="s">
        <v>578</v>
      </c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1"/>
      <c r="AB173" s="81"/>
    </row>
    <row r="174" spans="1:28" ht="12.75" customHeight="1">
      <c r="A174" s="92">
        <v>45124</v>
      </c>
      <c r="B174" s="32" t="s">
        <v>1275</v>
      </c>
      <c r="C174" s="31" t="s">
        <v>1276</v>
      </c>
      <c r="D174" s="31" t="s">
        <v>579</v>
      </c>
      <c r="E174" s="31" t="s">
        <v>577</v>
      </c>
      <c r="F174" s="93">
        <v>612601</v>
      </c>
      <c r="G174" s="32">
        <v>85.02</v>
      </c>
      <c r="H174" s="32" t="s">
        <v>578</v>
      </c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  <c r="AB174" s="81"/>
    </row>
    <row r="175" spans="1:28" ht="12.75" customHeight="1">
      <c r="A175" s="92">
        <v>45124</v>
      </c>
      <c r="B175" s="32" t="s">
        <v>1275</v>
      </c>
      <c r="C175" s="31" t="s">
        <v>1276</v>
      </c>
      <c r="D175" s="31" t="s">
        <v>1062</v>
      </c>
      <c r="E175" s="31" t="s">
        <v>577</v>
      </c>
      <c r="F175" s="93">
        <v>500002</v>
      </c>
      <c r="G175" s="32">
        <v>87.25</v>
      </c>
      <c r="H175" s="32" t="s">
        <v>578</v>
      </c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1"/>
      <c r="AB175" s="81"/>
    </row>
    <row r="176" spans="1:28" ht="12.75" customHeight="1">
      <c r="A176" s="92">
        <v>45124</v>
      </c>
      <c r="B176" s="32" t="s">
        <v>1279</v>
      </c>
      <c r="C176" s="31" t="s">
        <v>1280</v>
      </c>
      <c r="D176" s="31" t="s">
        <v>579</v>
      </c>
      <c r="E176" s="31" t="s">
        <v>577</v>
      </c>
      <c r="F176" s="93">
        <v>116273</v>
      </c>
      <c r="G176" s="32">
        <v>1899.66</v>
      </c>
      <c r="H176" s="32" t="s">
        <v>578</v>
      </c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  <c r="AA176" s="81"/>
      <c r="AB176" s="81"/>
    </row>
    <row r="177" spans="1:28" ht="12.75" customHeight="1">
      <c r="A177" s="92">
        <v>45124</v>
      </c>
      <c r="B177" s="32" t="s">
        <v>1279</v>
      </c>
      <c r="C177" s="31" t="s">
        <v>1280</v>
      </c>
      <c r="D177" s="31" t="s">
        <v>952</v>
      </c>
      <c r="E177" s="31" t="s">
        <v>577</v>
      </c>
      <c r="F177" s="93">
        <v>101742</v>
      </c>
      <c r="G177" s="32">
        <v>1926</v>
      </c>
      <c r="H177" s="32" t="s">
        <v>578</v>
      </c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1"/>
      <c r="AB177" s="81"/>
    </row>
    <row r="178" spans="1:28" ht="12.75" customHeight="1">
      <c r="A178" s="92">
        <v>45124</v>
      </c>
      <c r="B178" s="32" t="s">
        <v>1281</v>
      </c>
      <c r="C178" s="31" t="s">
        <v>1282</v>
      </c>
      <c r="D178" s="31" t="s">
        <v>1283</v>
      </c>
      <c r="E178" s="31" t="s">
        <v>577</v>
      </c>
      <c r="F178" s="93">
        <v>2900876</v>
      </c>
      <c r="G178" s="32">
        <v>3.17</v>
      </c>
      <c r="H178" s="32" t="s">
        <v>578</v>
      </c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  <c r="AB178" s="81"/>
    </row>
    <row r="179" spans="1:28" ht="12.75" customHeight="1">
      <c r="A179" s="92"/>
      <c r="B179" s="32"/>
      <c r="C179" s="31"/>
      <c r="D179" s="31"/>
      <c r="E179" s="31"/>
      <c r="F179" s="93"/>
      <c r="G179" s="32"/>
      <c r="H179" s="32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</row>
    <row r="180" spans="1:28" ht="12.75" customHeight="1">
      <c r="A180" s="92"/>
      <c r="B180" s="32"/>
      <c r="C180" s="31"/>
      <c r="D180" s="31"/>
      <c r="E180" s="31"/>
      <c r="F180" s="93"/>
      <c r="G180" s="32"/>
      <c r="H180" s="32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  <c r="AB180" s="81"/>
    </row>
    <row r="181" spans="1:28" ht="12.75" customHeight="1">
      <c r="A181" s="92"/>
      <c r="B181" s="32"/>
      <c r="C181" s="31"/>
      <c r="D181" s="31"/>
      <c r="E181" s="31"/>
      <c r="F181" s="93"/>
      <c r="G181" s="32"/>
      <c r="H181" s="32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  <c r="AB181" s="81"/>
    </row>
    <row r="182" spans="1:28" ht="12.75" customHeight="1">
      <c r="A182" s="92"/>
      <c r="B182" s="32"/>
      <c r="C182" s="31"/>
      <c r="D182" s="31"/>
      <c r="E182" s="31"/>
      <c r="F182" s="93"/>
      <c r="G182" s="32"/>
      <c r="H182" s="32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1"/>
      <c r="AB182" s="81"/>
    </row>
    <row r="183" spans="1:28" ht="12.75" customHeight="1">
      <c r="A183" s="92"/>
      <c r="B183" s="32"/>
      <c r="C183" s="31"/>
      <c r="D183" s="31"/>
      <c r="E183" s="31"/>
      <c r="F183" s="93"/>
      <c r="G183" s="32"/>
      <c r="H183" s="32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</row>
    <row r="184" spans="1:28" ht="12.75" customHeight="1">
      <c r="A184" s="92"/>
      <c r="B184" s="32"/>
      <c r="C184" s="31"/>
      <c r="D184" s="31"/>
      <c r="E184" s="31"/>
      <c r="F184" s="93"/>
      <c r="G184" s="32"/>
      <c r="H184" s="32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  <c r="AA184" s="81"/>
      <c r="AB184" s="81"/>
    </row>
    <row r="185" spans="1:28" ht="12.75" customHeight="1">
      <c r="A185" s="92"/>
      <c r="B185" s="32"/>
      <c r="C185" s="31"/>
      <c r="D185" s="31"/>
      <c r="E185" s="31"/>
      <c r="F185" s="93"/>
      <c r="G185" s="32"/>
      <c r="H185" s="32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  <c r="AA185" s="81"/>
      <c r="AB185" s="81"/>
    </row>
    <row r="186" spans="1:28" ht="12.75" customHeight="1">
      <c r="A186" s="92"/>
      <c r="B186" s="32"/>
      <c r="C186" s="31"/>
      <c r="D186" s="31"/>
      <c r="E186" s="31"/>
      <c r="F186" s="93"/>
      <c r="G186" s="32"/>
      <c r="H186" s="32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  <c r="AA186" s="81"/>
      <c r="AB186" s="81"/>
    </row>
    <row r="187" spans="1:28" ht="12.75" customHeight="1">
      <c r="A187" s="92"/>
      <c r="B187" s="32"/>
      <c r="C187" s="31"/>
      <c r="D187" s="31"/>
      <c r="E187" s="31"/>
      <c r="F187" s="93"/>
      <c r="G187" s="32"/>
      <c r="H187" s="32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  <c r="AA187" s="81"/>
      <c r="AB187" s="81"/>
    </row>
    <row r="188" spans="1:28" ht="12.75" customHeight="1">
      <c r="A188" s="92"/>
      <c r="B188" s="32"/>
      <c r="C188" s="31"/>
      <c r="D188" s="31"/>
      <c r="E188" s="31"/>
      <c r="F188" s="93"/>
      <c r="G188" s="32"/>
      <c r="H188" s="32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  <c r="AA188" s="81"/>
      <c r="AB188" s="81"/>
    </row>
    <row r="189" spans="1:28" ht="12.75" customHeight="1">
      <c r="A189" s="92"/>
      <c r="B189" s="32"/>
      <c r="C189" s="31"/>
      <c r="D189" s="31"/>
      <c r="E189" s="31"/>
      <c r="F189" s="93"/>
      <c r="G189" s="32"/>
      <c r="H189" s="32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  <c r="AA189" s="81"/>
      <c r="AB189" s="81"/>
    </row>
    <row r="190" spans="1:28" ht="12.75" customHeight="1">
      <c r="A190" s="92"/>
      <c r="B190" s="32"/>
      <c r="C190" s="31"/>
      <c r="D190" s="31"/>
      <c r="E190" s="31"/>
      <c r="F190" s="93"/>
      <c r="G190" s="32"/>
      <c r="H190" s="32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  <c r="AA190" s="81"/>
      <c r="AB190" s="81"/>
    </row>
    <row r="191" spans="1:28" ht="12.75" customHeight="1">
      <c r="A191" s="92"/>
      <c r="B191" s="32"/>
      <c r="C191" s="31"/>
      <c r="D191" s="31"/>
      <c r="E191" s="31"/>
      <c r="F191" s="93"/>
      <c r="G191" s="32"/>
      <c r="H191" s="32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  <c r="AA191" s="81"/>
      <c r="AB191" s="81"/>
    </row>
    <row r="192" spans="1:28" ht="12.75" customHeight="1">
      <c r="A192" s="92"/>
      <c r="B192" s="32"/>
      <c r="C192" s="31"/>
      <c r="D192" s="31"/>
      <c r="E192" s="31"/>
      <c r="F192" s="93"/>
      <c r="G192" s="32"/>
      <c r="H192" s="32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  <c r="AA192" s="81"/>
      <c r="AB192" s="81"/>
    </row>
    <row r="193" spans="1:28" ht="12.75" customHeight="1">
      <c r="A193" s="92"/>
      <c r="B193" s="32"/>
      <c r="C193" s="31"/>
      <c r="D193" s="31"/>
      <c r="E193" s="31"/>
      <c r="F193" s="93"/>
      <c r="G193" s="32"/>
      <c r="H193" s="32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  <c r="AA193" s="81"/>
      <c r="AB193" s="81"/>
    </row>
    <row r="194" spans="1:28" ht="12.75" customHeight="1">
      <c r="A194" s="92"/>
      <c r="B194" s="32"/>
      <c r="C194" s="31"/>
      <c r="D194" s="31"/>
      <c r="E194" s="31"/>
      <c r="F194" s="93"/>
      <c r="G194" s="32"/>
      <c r="H194" s="32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  <c r="AA194" s="81"/>
      <c r="AB194" s="81"/>
    </row>
    <row r="195" spans="1:28" ht="12.75" customHeight="1">
      <c r="A195" s="92"/>
      <c r="B195" s="32"/>
      <c r="C195" s="31"/>
      <c r="D195" s="31"/>
      <c r="E195" s="31"/>
      <c r="F195" s="93"/>
      <c r="G195" s="32"/>
      <c r="H195" s="32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  <c r="AA195" s="81"/>
      <c r="AB195" s="81"/>
    </row>
    <row r="196" spans="1:28" ht="12.75" customHeight="1">
      <c r="A196" s="92"/>
      <c r="B196" s="32"/>
      <c r="C196" s="31"/>
      <c r="D196" s="31"/>
      <c r="E196" s="31"/>
      <c r="F196" s="93"/>
      <c r="G196" s="32"/>
      <c r="H196" s="32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  <c r="AA196" s="81"/>
      <c r="AB196" s="81"/>
    </row>
    <row r="197" spans="1:28" ht="12.75" customHeight="1">
      <c r="A197" s="92"/>
      <c r="B197" s="32"/>
      <c r="C197" s="31"/>
      <c r="D197" s="31"/>
      <c r="E197" s="31"/>
      <c r="F197" s="93"/>
      <c r="G197" s="32"/>
      <c r="H197" s="32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  <c r="AB197" s="81"/>
    </row>
    <row r="198" spans="1:28" ht="12.75" customHeight="1">
      <c r="A198" s="92"/>
      <c r="B198" s="32"/>
      <c r="C198" s="31"/>
      <c r="D198" s="31"/>
      <c r="E198" s="31"/>
      <c r="F198" s="93"/>
      <c r="G198" s="32"/>
      <c r="H198" s="32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  <c r="AA198" s="81"/>
      <c r="AB198" s="81"/>
    </row>
    <row r="199" spans="1:28" ht="12.75" customHeight="1">
      <c r="A199" s="92"/>
      <c r="B199" s="32"/>
      <c r="C199" s="31"/>
      <c r="D199" s="31"/>
      <c r="E199" s="31"/>
      <c r="F199" s="93"/>
      <c r="G199" s="32"/>
      <c r="H199" s="32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  <c r="AA199" s="81"/>
      <c r="AB199" s="81"/>
    </row>
    <row r="200" spans="1:28" ht="12.75" customHeight="1">
      <c r="A200" s="92"/>
      <c r="B200" s="32"/>
      <c r="C200" s="31"/>
      <c r="D200" s="31"/>
      <c r="E200" s="31"/>
      <c r="F200" s="93"/>
      <c r="G200" s="32"/>
      <c r="H200" s="32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  <c r="AA200" s="81"/>
      <c r="AB200" s="81"/>
    </row>
    <row r="201" spans="1:28" ht="12.75" customHeight="1">
      <c r="A201" s="92"/>
      <c r="B201" s="32"/>
      <c r="C201" s="31"/>
      <c r="D201" s="31"/>
      <c r="E201" s="31"/>
      <c r="F201" s="93"/>
      <c r="G201" s="32"/>
      <c r="H201" s="32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  <c r="AA201" s="81"/>
      <c r="AB201" s="81"/>
    </row>
    <row r="202" spans="1:28" ht="12.75" customHeight="1">
      <c r="A202" s="92"/>
      <c r="B202" s="32"/>
      <c r="C202" s="31"/>
      <c r="D202" s="31"/>
      <c r="E202" s="31"/>
      <c r="F202" s="93"/>
      <c r="G202" s="32"/>
      <c r="H202" s="32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81"/>
      <c r="AA202" s="81"/>
      <c r="AB202" s="81"/>
    </row>
    <row r="203" spans="1:28" ht="12.75" customHeight="1">
      <c r="A203" s="92"/>
      <c r="B203" s="32"/>
      <c r="C203" s="31"/>
      <c r="D203" s="31"/>
      <c r="E203" s="31"/>
      <c r="F203" s="93"/>
      <c r="G203" s="32"/>
      <c r="H203" s="32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81"/>
      <c r="AA203" s="81"/>
      <c r="AB203" s="81"/>
    </row>
    <row r="204" spans="1:28" ht="12.75" customHeight="1">
      <c r="A204" s="92"/>
      <c r="B204" s="32"/>
      <c r="C204" s="31"/>
      <c r="D204" s="31"/>
      <c r="E204" s="31"/>
      <c r="F204" s="93"/>
      <c r="G204" s="32"/>
      <c r="H204" s="32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  <c r="AA204" s="81"/>
      <c r="AB204" s="81"/>
    </row>
    <row r="205" spans="1:28" ht="12.75" customHeight="1">
      <c r="A205" s="92"/>
      <c r="B205" s="32"/>
      <c r="C205" s="31"/>
      <c r="D205" s="31"/>
      <c r="E205" s="31"/>
      <c r="F205" s="93"/>
      <c r="G205" s="32"/>
      <c r="H205" s="32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  <c r="AA205" s="81"/>
      <c r="AB205" s="81"/>
    </row>
    <row r="206" spans="1:28" ht="12.75" customHeight="1">
      <c r="A206" s="92"/>
      <c r="B206" s="32"/>
      <c r="C206" s="31"/>
      <c r="D206" s="31"/>
      <c r="E206" s="31"/>
      <c r="F206" s="93"/>
      <c r="G206" s="32"/>
      <c r="H206" s="32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  <c r="AA206" s="81"/>
      <c r="AB206" s="81"/>
    </row>
    <row r="207" spans="1:28" ht="12.75" customHeight="1">
      <c r="A207" s="92"/>
      <c r="B207" s="32"/>
      <c r="C207" s="31"/>
      <c r="D207" s="31"/>
      <c r="E207" s="31"/>
      <c r="F207" s="93"/>
      <c r="G207" s="32"/>
      <c r="H207" s="32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  <c r="AA207" s="81"/>
      <c r="AB207" s="81"/>
    </row>
    <row r="208" spans="1:28" ht="12.75" customHeight="1">
      <c r="A208" s="92"/>
      <c r="B208" s="32"/>
      <c r="C208" s="31"/>
      <c r="D208" s="31"/>
      <c r="E208" s="31"/>
      <c r="F208" s="93"/>
      <c r="G208" s="32"/>
      <c r="H208" s="32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  <c r="AA208" s="81"/>
      <c r="AB208" s="81"/>
    </row>
    <row r="209" spans="1:28" ht="12.75" customHeight="1">
      <c r="A209" s="92"/>
      <c r="B209" s="32"/>
      <c r="C209" s="31"/>
      <c r="D209" s="31"/>
      <c r="E209" s="31"/>
      <c r="F209" s="93"/>
      <c r="G209" s="32"/>
      <c r="H209" s="32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  <c r="AA209" s="81"/>
      <c r="AB209" s="81"/>
    </row>
    <row r="210" spans="1:28" ht="12.75" customHeight="1">
      <c r="A210" s="92"/>
      <c r="B210" s="32"/>
      <c r="C210" s="31"/>
      <c r="D210" s="31"/>
      <c r="E210" s="31"/>
      <c r="F210" s="93"/>
      <c r="G210" s="32"/>
      <c r="H210" s="32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81"/>
      <c r="AA210" s="81"/>
      <c r="AB210" s="81"/>
    </row>
    <row r="211" spans="1:28" ht="12.75" customHeight="1">
      <c r="A211" s="92"/>
      <c r="B211" s="32"/>
      <c r="C211" s="31"/>
      <c r="D211" s="31"/>
      <c r="E211" s="31"/>
      <c r="F211" s="93"/>
      <c r="G211" s="32"/>
      <c r="H211" s="32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81"/>
      <c r="AA211" s="81"/>
      <c r="AB211" s="81"/>
    </row>
    <row r="212" spans="1:28" ht="12.75" customHeight="1">
      <c r="A212" s="92"/>
      <c r="B212" s="32"/>
      <c r="C212" s="31"/>
      <c r="D212" s="31"/>
      <c r="E212" s="31"/>
      <c r="F212" s="93"/>
      <c r="G212" s="32"/>
      <c r="H212" s="32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81"/>
      <c r="AA212" s="81"/>
      <c r="AB212" s="81"/>
    </row>
    <row r="213" spans="1:28" ht="12.75" customHeight="1">
      <c r="A213" s="92"/>
      <c r="B213" s="32"/>
      <c r="C213" s="31"/>
      <c r="D213" s="31"/>
      <c r="E213" s="31"/>
      <c r="F213" s="93"/>
      <c r="G213" s="32"/>
      <c r="H213" s="32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81"/>
      <c r="AA213" s="81"/>
      <c r="AB213" s="81"/>
    </row>
    <row r="214" spans="1:28" ht="12.75" customHeight="1">
      <c r="A214" s="92"/>
      <c r="B214" s="32"/>
      <c r="C214" s="31"/>
      <c r="D214" s="31"/>
      <c r="E214" s="31"/>
      <c r="F214" s="93"/>
      <c r="G214" s="32"/>
      <c r="H214" s="32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81"/>
      <c r="AA214" s="81"/>
      <c r="AB214" s="81"/>
    </row>
    <row r="215" spans="1:28" ht="12.75" customHeight="1">
      <c r="A215" s="92"/>
      <c r="B215" s="32"/>
      <c r="C215" s="31"/>
      <c r="D215" s="31"/>
      <c r="E215" s="31"/>
      <c r="F215" s="93"/>
      <c r="G215" s="32"/>
      <c r="H215" s="32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  <c r="AA215" s="81"/>
      <c r="AB215" s="81"/>
    </row>
    <row r="216" spans="1:28" ht="12.75" customHeight="1">
      <c r="A216" s="92"/>
      <c r="B216" s="32"/>
      <c r="C216" s="31"/>
      <c r="D216" s="31"/>
      <c r="E216" s="31"/>
      <c r="F216" s="93"/>
      <c r="G216" s="32"/>
      <c r="H216" s="32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  <c r="AA216" s="81"/>
      <c r="AB216" s="81"/>
    </row>
    <row r="217" spans="1:28" ht="12.75" customHeight="1">
      <c r="A217" s="92"/>
      <c r="B217" s="32"/>
      <c r="C217" s="31"/>
      <c r="D217" s="31"/>
      <c r="E217" s="31"/>
      <c r="F217" s="93"/>
      <c r="G217" s="32"/>
      <c r="H217" s="32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  <c r="Z217" s="81"/>
      <c r="AA217" s="81"/>
      <c r="AB217" s="81"/>
    </row>
    <row r="218" spans="1:28" ht="12.75" customHeight="1">
      <c r="A218" s="92"/>
      <c r="B218" s="32"/>
      <c r="C218" s="31"/>
      <c r="D218" s="31"/>
      <c r="E218" s="31"/>
      <c r="F218" s="93"/>
      <c r="G218" s="32"/>
      <c r="H218" s="32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  <c r="Z218" s="81"/>
      <c r="AA218" s="81"/>
      <c r="AB218" s="81"/>
    </row>
    <row r="219" spans="1:28" ht="12.75" customHeight="1">
      <c r="A219" s="92"/>
      <c r="B219" s="32"/>
      <c r="C219" s="31"/>
      <c r="D219" s="31"/>
      <c r="E219" s="31"/>
      <c r="F219" s="93"/>
      <c r="G219" s="32"/>
      <c r="H219" s="32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1"/>
      <c r="V219" s="81"/>
      <c r="W219" s="81"/>
      <c r="X219" s="81"/>
      <c r="Y219" s="81"/>
      <c r="Z219" s="81"/>
      <c r="AA219" s="81"/>
      <c r="AB219" s="81"/>
    </row>
    <row r="220" spans="1:28" ht="12.75" customHeight="1">
      <c r="A220" s="92"/>
      <c r="B220" s="32"/>
      <c r="C220" s="31"/>
      <c r="D220" s="31"/>
      <c r="E220" s="31"/>
      <c r="F220" s="93"/>
      <c r="G220" s="32"/>
      <c r="H220" s="32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  <c r="Y220" s="81"/>
      <c r="Z220" s="81"/>
      <c r="AA220" s="81"/>
      <c r="AB220" s="81"/>
    </row>
    <row r="221" spans="1:28" ht="12.75" customHeight="1">
      <c r="A221" s="92"/>
      <c r="B221" s="32"/>
      <c r="C221" s="31"/>
      <c r="D221" s="31"/>
      <c r="E221" s="31"/>
      <c r="F221" s="93"/>
      <c r="G221" s="32"/>
      <c r="H221" s="32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  <c r="Z221" s="81"/>
      <c r="AA221" s="81"/>
      <c r="AB221" s="81"/>
    </row>
    <row r="222" spans="1:28" ht="12.75" customHeight="1">
      <c r="A222" s="92"/>
      <c r="B222" s="32"/>
      <c r="C222" s="31"/>
      <c r="D222" s="31"/>
      <c r="E222" s="31"/>
      <c r="F222" s="93"/>
      <c r="G222" s="32"/>
      <c r="H222" s="32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  <c r="Z222" s="81"/>
      <c r="AA222" s="81"/>
      <c r="AB222" s="81"/>
    </row>
    <row r="223" spans="1:28" ht="12.75" customHeight="1">
      <c r="A223" s="92"/>
      <c r="B223" s="32"/>
      <c r="C223" s="31"/>
      <c r="D223" s="31"/>
      <c r="E223" s="31"/>
      <c r="F223" s="93"/>
      <c r="G223" s="32"/>
      <c r="H223" s="32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  <c r="Z223" s="81"/>
      <c r="AA223" s="81"/>
      <c r="AB223" s="81"/>
    </row>
    <row r="224" spans="1:28" ht="12.75" customHeight="1">
      <c r="A224" s="92"/>
      <c r="B224" s="32"/>
      <c r="C224" s="31"/>
      <c r="D224" s="31"/>
      <c r="E224" s="31"/>
      <c r="F224" s="93"/>
      <c r="G224" s="32"/>
      <c r="H224" s="32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  <c r="Z224" s="81"/>
      <c r="AA224" s="81"/>
      <c r="AB224" s="81"/>
    </row>
    <row r="225" spans="1:28" ht="12.75" customHeight="1">
      <c r="A225" s="92"/>
      <c r="B225" s="32"/>
      <c r="C225" s="31"/>
      <c r="D225" s="31"/>
      <c r="E225" s="31"/>
      <c r="F225" s="93"/>
      <c r="G225" s="32"/>
      <c r="H225" s="32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1"/>
      <c r="Z225" s="81"/>
      <c r="AA225" s="81"/>
      <c r="AB225" s="81"/>
    </row>
    <row r="226" spans="1:28" ht="12.75" customHeight="1">
      <c r="A226" s="92"/>
      <c r="B226" s="32"/>
      <c r="C226" s="31"/>
      <c r="D226" s="31"/>
      <c r="E226" s="31"/>
      <c r="F226" s="93"/>
      <c r="G226" s="32"/>
      <c r="H226" s="32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  <c r="Z226" s="81"/>
      <c r="AA226" s="81"/>
      <c r="AB226" s="81"/>
    </row>
    <row r="227" spans="1:28" ht="12.75" customHeight="1">
      <c r="A227" s="92"/>
      <c r="B227" s="32"/>
      <c r="C227" s="31"/>
      <c r="D227" s="31"/>
      <c r="E227" s="31"/>
      <c r="F227" s="93"/>
      <c r="G227" s="32"/>
      <c r="H227" s="32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81"/>
      <c r="AA227" s="81"/>
      <c r="AB227" s="81"/>
    </row>
    <row r="228" spans="1:28" ht="12.75" customHeight="1">
      <c r="A228" s="92"/>
      <c r="B228" s="32"/>
      <c r="C228" s="31"/>
      <c r="D228" s="31"/>
      <c r="E228" s="31"/>
      <c r="F228" s="93"/>
      <c r="G228" s="32"/>
      <c r="H228" s="32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1"/>
      <c r="U228" s="81"/>
      <c r="V228" s="81"/>
      <c r="W228" s="81"/>
      <c r="X228" s="81"/>
      <c r="Y228" s="81"/>
      <c r="Z228" s="81"/>
      <c r="AA228" s="81"/>
      <c r="AB228" s="81"/>
    </row>
    <row r="229" spans="1:28" ht="12.75" customHeight="1">
      <c r="A229" s="92"/>
      <c r="B229" s="32"/>
      <c r="C229" s="31"/>
      <c r="D229" s="31"/>
      <c r="E229" s="31"/>
      <c r="F229" s="93"/>
      <c r="G229" s="32"/>
      <c r="H229" s="32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  <c r="Y229" s="81"/>
      <c r="Z229" s="81"/>
      <c r="AA229" s="81"/>
      <c r="AB229" s="81"/>
    </row>
    <row r="230" spans="1:28" ht="12.75" customHeight="1">
      <c r="A230" s="92"/>
      <c r="B230" s="32"/>
      <c r="C230" s="31"/>
      <c r="D230" s="31"/>
      <c r="E230" s="31"/>
      <c r="F230" s="93"/>
      <c r="G230" s="32"/>
      <c r="H230" s="32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1"/>
      <c r="W230" s="81"/>
      <c r="X230" s="81"/>
      <c r="Y230" s="81"/>
      <c r="Z230" s="81"/>
      <c r="AA230" s="81"/>
      <c r="AB230" s="81"/>
    </row>
    <row r="231" spans="1:28" ht="12.75" customHeight="1">
      <c r="A231" s="92"/>
      <c r="B231" s="32"/>
      <c r="C231" s="31"/>
      <c r="D231" s="31"/>
      <c r="E231" s="31"/>
      <c r="F231" s="93"/>
      <c r="G231" s="32"/>
      <c r="H231" s="32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  <c r="Y231" s="81"/>
      <c r="Z231" s="81"/>
      <c r="AA231" s="81"/>
      <c r="AB231" s="81"/>
    </row>
    <row r="232" spans="1:28" ht="12.75" customHeight="1">
      <c r="A232" s="92"/>
      <c r="B232" s="32"/>
      <c r="C232" s="31"/>
      <c r="D232" s="31"/>
      <c r="E232" s="31"/>
      <c r="F232" s="93"/>
      <c r="G232" s="32"/>
      <c r="H232" s="32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81"/>
      <c r="AA232" s="81"/>
      <c r="AB232" s="81"/>
    </row>
    <row r="233" spans="1:28" ht="12.75" customHeight="1">
      <c r="A233" s="92"/>
      <c r="B233" s="32"/>
      <c r="C233" s="31"/>
      <c r="D233" s="31"/>
      <c r="E233" s="31"/>
      <c r="F233" s="93"/>
      <c r="G233" s="32"/>
      <c r="H233" s="32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  <c r="Z233" s="81"/>
      <c r="AA233" s="81"/>
      <c r="AB233" s="81"/>
    </row>
    <row r="234" spans="1:28" ht="12.75" customHeight="1">
      <c r="A234" s="92"/>
      <c r="B234" s="32"/>
      <c r="C234" s="31"/>
      <c r="D234" s="31"/>
      <c r="E234" s="31"/>
      <c r="F234" s="93"/>
      <c r="G234" s="32"/>
      <c r="H234" s="32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1"/>
      <c r="U234" s="81"/>
      <c r="V234" s="81"/>
      <c r="W234" s="81"/>
      <c r="X234" s="81"/>
      <c r="Y234" s="81"/>
      <c r="Z234" s="81"/>
      <c r="AA234" s="81"/>
      <c r="AB234" s="81"/>
    </row>
    <row r="235" spans="1:28" ht="12.75" customHeight="1">
      <c r="A235" s="92"/>
      <c r="B235" s="32"/>
      <c r="C235" s="31"/>
      <c r="D235" s="31"/>
      <c r="E235" s="31"/>
      <c r="F235" s="93"/>
      <c r="G235" s="32"/>
      <c r="H235" s="32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  <c r="U235" s="81"/>
      <c r="V235" s="81"/>
      <c r="W235" s="81"/>
      <c r="X235" s="81"/>
      <c r="Y235" s="81"/>
      <c r="Z235" s="81"/>
      <c r="AA235" s="81"/>
      <c r="AB235" s="81"/>
    </row>
    <row r="236" spans="1:28" ht="12.75" customHeight="1">
      <c r="A236" s="92"/>
      <c r="B236" s="32"/>
      <c r="C236" s="31"/>
      <c r="D236" s="31"/>
      <c r="E236" s="31"/>
      <c r="F236" s="93"/>
      <c r="G236" s="32"/>
      <c r="H236" s="32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81"/>
      <c r="Z236" s="81"/>
      <c r="AA236" s="81"/>
      <c r="AB236" s="81"/>
    </row>
    <row r="237" spans="1:28" ht="12.75" customHeight="1">
      <c r="A237" s="92"/>
      <c r="B237" s="32"/>
      <c r="C237" s="31"/>
      <c r="D237" s="31"/>
      <c r="E237" s="31"/>
      <c r="F237" s="93"/>
      <c r="G237" s="32"/>
      <c r="H237" s="32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  <c r="Z237" s="81"/>
      <c r="AA237" s="81"/>
      <c r="AB237" s="81"/>
    </row>
    <row r="238" spans="1:28" ht="12.75" customHeight="1">
      <c r="A238" s="92"/>
      <c r="B238" s="32"/>
      <c r="C238" s="31"/>
      <c r="D238" s="31"/>
      <c r="E238" s="31"/>
      <c r="F238" s="93"/>
      <c r="G238" s="32"/>
      <c r="H238" s="32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  <c r="Z238" s="81"/>
      <c r="AA238" s="81"/>
      <c r="AB238" s="81"/>
    </row>
    <row r="239" spans="1:28" ht="12.75" customHeight="1">
      <c r="A239" s="92"/>
      <c r="B239" s="32"/>
      <c r="C239" s="31"/>
      <c r="D239" s="31"/>
      <c r="E239" s="31"/>
      <c r="F239" s="93"/>
      <c r="G239" s="32"/>
      <c r="H239" s="32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1"/>
      <c r="U239" s="81"/>
      <c r="V239" s="81"/>
      <c r="W239" s="81"/>
      <c r="X239" s="81"/>
      <c r="Y239" s="81"/>
      <c r="Z239" s="81"/>
      <c r="AA239" s="81"/>
      <c r="AB239" s="81"/>
    </row>
    <row r="240" spans="1:28" ht="12.75" customHeight="1">
      <c r="A240" s="92"/>
      <c r="B240" s="32"/>
      <c r="C240" s="31"/>
      <c r="D240" s="31"/>
      <c r="E240" s="31"/>
      <c r="F240" s="93"/>
      <c r="G240" s="32"/>
      <c r="H240" s="32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  <c r="U240" s="81"/>
      <c r="V240" s="81"/>
      <c r="W240" s="81"/>
      <c r="X240" s="81"/>
      <c r="Y240" s="81"/>
      <c r="Z240" s="81"/>
      <c r="AA240" s="81"/>
      <c r="AB240" s="81"/>
    </row>
    <row r="241" spans="1:28" ht="12.75" customHeight="1">
      <c r="A241" s="92"/>
      <c r="B241" s="32"/>
      <c r="C241" s="31"/>
      <c r="D241" s="31"/>
      <c r="E241" s="31"/>
      <c r="F241" s="93"/>
      <c r="G241" s="32"/>
      <c r="H241" s="32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  <c r="U241" s="81"/>
      <c r="V241" s="81"/>
      <c r="W241" s="81"/>
      <c r="X241" s="81"/>
      <c r="Y241" s="81"/>
      <c r="Z241" s="81"/>
      <c r="AA241" s="81"/>
      <c r="AB241" s="81"/>
    </row>
    <row r="242" spans="1:28" ht="12.75" customHeight="1">
      <c r="A242" s="92"/>
      <c r="B242" s="32"/>
      <c r="C242" s="31"/>
      <c r="D242" s="31"/>
      <c r="E242" s="31"/>
      <c r="F242" s="93"/>
      <c r="G242" s="32"/>
      <c r="H242" s="32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  <c r="U242" s="81"/>
      <c r="V242" s="81"/>
      <c r="W242" s="81"/>
      <c r="X242" s="81"/>
      <c r="Y242" s="81"/>
      <c r="Z242" s="81"/>
      <c r="AA242" s="81"/>
      <c r="AB242" s="81"/>
    </row>
    <row r="243" spans="1:28" ht="12.75" customHeight="1">
      <c r="A243" s="92"/>
      <c r="B243" s="32"/>
      <c r="C243" s="31"/>
      <c r="D243" s="31"/>
      <c r="E243" s="31"/>
      <c r="F243" s="93"/>
      <c r="G243" s="32"/>
      <c r="H243" s="32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1"/>
      <c r="U243" s="81"/>
      <c r="V243" s="81"/>
      <c r="W243" s="81"/>
      <c r="X243" s="81"/>
      <c r="Y243" s="81"/>
      <c r="Z243" s="81"/>
      <c r="AA243" s="81"/>
      <c r="AB243" s="81"/>
    </row>
    <row r="244" spans="1:28" ht="12.75" customHeight="1">
      <c r="A244" s="92"/>
      <c r="B244" s="32"/>
      <c r="C244" s="31"/>
      <c r="D244" s="31"/>
      <c r="E244" s="31"/>
      <c r="F244" s="93"/>
      <c r="G244" s="32"/>
      <c r="H244" s="32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  <c r="U244" s="81"/>
      <c r="V244" s="81"/>
      <c r="W244" s="81"/>
      <c r="X244" s="81"/>
      <c r="Y244" s="81"/>
      <c r="Z244" s="81"/>
      <c r="AA244" s="81"/>
      <c r="AB244" s="81"/>
    </row>
    <row r="245" spans="1:28" ht="12.75" customHeight="1">
      <c r="A245" s="92"/>
      <c r="B245" s="32"/>
      <c r="C245" s="31"/>
      <c r="D245" s="31"/>
      <c r="E245" s="31"/>
      <c r="F245" s="93"/>
      <c r="G245" s="32"/>
      <c r="H245" s="32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/>
      <c r="U245" s="81"/>
      <c r="V245" s="81"/>
      <c r="W245" s="81"/>
      <c r="X245" s="81"/>
      <c r="Y245" s="81"/>
      <c r="Z245" s="81"/>
      <c r="AA245" s="81"/>
      <c r="AB245" s="81"/>
    </row>
    <row r="246" spans="1:28" ht="12.75" customHeight="1">
      <c r="A246" s="92"/>
      <c r="B246" s="32"/>
      <c r="C246" s="31"/>
      <c r="D246" s="31"/>
      <c r="E246" s="31"/>
      <c r="F246" s="93"/>
      <c r="G246" s="32"/>
      <c r="H246" s="32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  <c r="U246" s="81"/>
      <c r="V246" s="81"/>
      <c r="W246" s="81"/>
      <c r="X246" s="81"/>
      <c r="Y246" s="81"/>
      <c r="Z246" s="81"/>
      <c r="AA246" s="81"/>
      <c r="AB246" s="81"/>
    </row>
    <row r="247" spans="1:28" ht="12.75" customHeight="1">
      <c r="A247" s="92"/>
      <c r="B247" s="32"/>
      <c r="C247" s="31"/>
      <c r="D247" s="31"/>
      <c r="E247" s="31"/>
      <c r="F247" s="93"/>
      <c r="G247" s="32"/>
      <c r="H247" s="32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1"/>
      <c r="U247" s="81"/>
      <c r="V247" s="81"/>
      <c r="W247" s="81"/>
      <c r="X247" s="81"/>
      <c r="Y247" s="81"/>
      <c r="Z247" s="81"/>
      <c r="AA247" s="81"/>
      <c r="AB247" s="81"/>
    </row>
    <row r="248" spans="1:28" ht="12.75" customHeight="1">
      <c r="A248" s="92"/>
      <c r="B248" s="32"/>
      <c r="C248" s="31"/>
      <c r="D248" s="31"/>
      <c r="E248" s="31"/>
      <c r="F248" s="93"/>
      <c r="G248" s="32"/>
      <c r="H248" s="32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  <c r="U248" s="81"/>
      <c r="V248" s="81"/>
      <c r="W248" s="81"/>
      <c r="X248" s="81"/>
      <c r="Y248" s="81"/>
      <c r="Z248" s="81"/>
      <c r="AA248" s="81"/>
      <c r="AB248" s="81"/>
    </row>
    <row r="249" spans="1:28" ht="12.75" customHeight="1">
      <c r="A249" s="92"/>
      <c r="B249" s="32"/>
      <c r="C249" s="31"/>
      <c r="D249" s="31"/>
      <c r="E249" s="31"/>
      <c r="F249" s="93"/>
      <c r="G249" s="32"/>
      <c r="H249" s="32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  <c r="U249" s="81"/>
      <c r="V249" s="81"/>
      <c r="W249" s="81"/>
      <c r="X249" s="81"/>
      <c r="Y249" s="81"/>
      <c r="Z249" s="81"/>
      <c r="AA249" s="81"/>
      <c r="AB249" s="81"/>
    </row>
    <row r="250" spans="1:28" ht="12.75" customHeight="1">
      <c r="A250" s="92"/>
      <c r="B250" s="32"/>
      <c r="C250" s="31"/>
      <c r="D250" s="31"/>
      <c r="E250" s="31"/>
      <c r="F250" s="93"/>
      <c r="G250" s="32"/>
      <c r="H250" s="32"/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  <c r="T250" s="81"/>
      <c r="U250" s="81"/>
      <c r="V250" s="81"/>
      <c r="W250" s="81"/>
      <c r="X250" s="81"/>
      <c r="Y250" s="81"/>
      <c r="Z250" s="81"/>
      <c r="AA250" s="81"/>
      <c r="AB250" s="81"/>
    </row>
    <row r="251" spans="1:28" ht="12.75" customHeight="1">
      <c r="A251" s="92"/>
      <c r="B251" s="32"/>
      <c r="C251" s="31"/>
      <c r="D251" s="31"/>
      <c r="E251" s="31"/>
      <c r="F251" s="93"/>
      <c r="G251" s="32"/>
      <c r="H251" s="32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  <c r="U251" s="81"/>
      <c r="V251" s="81"/>
      <c r="W251" s="81"/>
      <c r="X251" s="81"/>
      <c r="Y251" s="81"/>
      <c r="Z251" s="81"/>
      <c r="AA251" s="81"/>
      <c r="AB251" s="81"/>
    </row>
    <row r="252" spans="1:28" ht="12.75" customHeight="1">
      <c r="A252" s="92"/>
      <c r="B252" s="32"/>
      <c r="C252" s="31"/>
      <c r="D252" s="31"/>
      <c r="E252" s="31"/>
      <c r="F252" s="93"/>
      <c r="G252" s="32"/>
      <c r="H252" s="32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  <c r="U252" s="81"/>
      <c r="V252" s="81"/>
      <c r="W252" s="81"/>
      <c r="X252" s="81"/>
      <c r="Y252" s="81"/>
      <c r="Z252" s="81"/>
      <c r="AA252" s="81"/>
      <c r="AB252" s="81"/>
    </row>
    <row r="253" spans="1:28" ht="12.75" customHeight="1">
      <c r="A253" s="92"/>
      <c r="B253" s="32"/>
      <c r="C253" s="31"/>
      <c r="D253" s="31"/>
      <c r="E253" s="31"/>
      <c r="F253" s="93"/>
      <c r="G253" s="32"/>
      <c r="H253" s="32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  <c r="U253" s="81"/>
      <c r="V253" s="81"/>
      <c r="W253" s="81"/>
      <c r="X253" s="81"/>
      <c r="Y253" s="81"/>
      <c r="Z253" s="81"/>
      <c r="AA253" s="81"/>
      <c r="AB253" s="81"/>
    </row>
    <row r="254" spans="1:28" ht="12.75" customHeight="1">
      <c r="A254" s="92"/>
      <c r="B254" s="32"/>
      <c r="C254" s="31"/>
      <c r="D254" s="31"/>
      <c r="E254" s="31"/>
      <c r="F254" s="93"/>
      <c r="G254" s="32"/>
      <c r="H254" s="32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  <c r="U254" s="81"/>
      <c r="V254" s="81"/>
      <c r="W254" s="81"/>
      <c r="X254" s="81"/>
      <c r="Y254" s="81"/>
      <c r="Z254" s="81"/>
      <c r="AA254" s="81"/>
      <c r="AB254" s="81"/>
    </row>
    <row r="255" spans="1:28" ht="12.75" customHeight="1">
      <c r="A255" s="92"/>
      <c r="B255" s="32"/>
      <c r="C255" s="31"/>
      <c r="D255" s="31"/>
      <c r="E255" s="31"/>
      <c r="F255" s="93"/>
      <c r="G255" s="32"/>
      <c r="H255" s="32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  <c r="U255" s="81"/>
      <c r="V255" s="81"/>
      <c r="W255" s="81"/>
      <c r="X255" s="81"/>
      <c r="Y255" s="81"/>
      <c r="Z255" s="81"/>
      <c r="AA255" s="81"/>
      <c r="AB255" s="81"/>
    </row>
    <row r="256" spans="1:28" ht="12.75" customHeight="1">
      <c r="A256" s="92"/>
      <c r="B256" s="32"/>
      <c r="C256" s="31"/>
      <c r="D256" s="31"/>
      <c r="E256" s="31"/>
      <c r="F256" s="93"/>
      <c r="G256" s="32"/>
      <c r="H256" s="32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  <c r="U256" s="81"/>
      <c r="V256" s="81"/>
      <c r="W256" s="81"/>
      <c r="X256" s="81"/>
      <c r="Y256" s="81"/>
      <c r="Z256" s="81"/>
      <c r="AA256" s="81"/>
      <c r="AB256" s="81"/>
    </row>
    <row r="257" spans="1:28" ht="12.75" customHeight="1">
      <c r="A257" s="92"/>
      <c r="B257" s="32"/>
      <c r="C257" s="31"/>
      <c r="D257" s="31"/>
      <c r="E257" s="31"/>
      <c r="F257" s="93"/>
      <c r="G257" s="32"/>
      <c r="H257" s="32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1"/>
      <c r="U257" s="81"/>
      <c r="V257" s="81"/>
      <c r="W257" s="81"/>
      <c r="X257" s="81"/>
      <c r="Y257" s="81"/>
      <c r="Z257" s="81"/>
      <c r="AA257" s="81"/>
      <c r="AB257" s="81"/>
    </row>
    <row r="258" spans="1:28" ht="12.75" customHeight="1">
      <c r="A258" s="92"/>
      <c r="B258" s="32"/>
      <c r="C258" s="31"/>
      <c r="D258" s="31"/>
      <c r="E258" s="31"/>
      <c r="F258" s="93"/>
      <c r="G258" s="32"/>
      <c r="H258" s="32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81"/>
      <c r="U258" s="81"/>
      <c r="V258" s="81"/>
      <c r="W258" s="81"/>
      <c r="X258" s="81"/>
      <c r="Y258" s="81"/>
      <c r="Z258" s="81"/>
      <c r="AA258" s="81"/>
      <c r="AB258" s="81"/>
    </row>
    <row r="259" spans="1:28" ht="12.75" customHeight="1">
      <c r="A259" s="92"/>
      <c r="B259" s="32"/>
      <c r="C259" s="31"/>
      <c r="D259" s="31"/>
      <c r="E259" s="31"/>
      <c r="F259" s="93"/>
      <c r="G259" s="32"/>
      <c r="H259" s="32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1"/>
      <c r="U259" s="81"/>
      <c r="V259" s="81"/>
      <c r="W259" s="81"/>
      <c r="X259" s="81"/>
      <c r="Y259" s="81"/>
      <c r="Z259" s="81"/>
      <c r="AA259" s="81"/>
      <c r="AB259" s="81"/>
    </row>
    <row r="260" spans="1:28" ht="12.75" customHeight="1">
      <c r="A260" s="92"/>
      <c r="B260" s="32"/>
      <c r="C260" s="31"/>
      <c r="D260" s="31"/>
      <c r="E260" s="31"/>
      <c r="F260" s="93"/>
      <c r="G260" s="32"/>
      <c r="H260" s="32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  <c r="U260" s="81"/>
      <c r="V260" s="81"/>
      <c r="W260" s="81"/>
      <c r="X260" s="81"/>
      <c r="Y260" s="81"/>
      <c r="Z260" s="81"/>
      <c r="AA260" s="81"/>
      <c r="AB260" s="81"/>
    </row>
    <row r="261" spans="1:28" ht="12.75" customHeight="1">
      <c r="A261" s="92"/>
      <c r="B261" s="32"/>
      <c r="C261" s="31"/>
      <c r="D261" s="31"/>
      <c r="E261" s="31"/>
      <c r="F261" s="93"/>
      <c r="G261" s="32"/>
      <c r="H261" s="32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1"/>
      <c r="V261" s="81"/>
      <c r="W261" s="81"/>
      <c r="X261" s="81"/>
      <c r="Y261" s="81"/>
      <c r="Z261" s="81"/>
      <c r="AA261" s="81"/>
      <c r="AB261" s="81"/>
    </row>
    <row r="262" spans="1:28" ht="12.75" customHeight="1">
      <c r="A262" s="92"/>
      <c r="B262" s="32"/>
      <c r="C262" s="31"/>
      <c r="D262" s="31"/>
      <c r="E262" s="31"/>
      <c r="F262" s="93"/>
      <c r="G262" s="32"/>
      <c r="H262" s="32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1"/>
      <c r="U262" s="81"/>
      <c r="V262" s="81"/>
      <c r="W262" s="81"/>
      <c r="X262" s="81"/>
      <c r="Y262" s="81"/>
      <c r="Z262" s="81"/>
      <c r="AA262" s="81"/>
      <c r="AB262" s="81"/>
    </row>
    <row r="263" spans="1:28" ht="12.75" customHeight="1">
      <c r="A263" s="92"/>
      <c r="B263" s="32"/>
      <c r="C263" s="31"/>
      <c r="D263" s="31"/>
      <c r="E263" s="31"/>
      <c r="F263" s="93"/>
      <c r="G263" s="32"/>
      <c r="H263" s="32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  <c r="U263" s="81"/>
      <c r="V263" s="81"/>
      <c r="W263" s="81"/>
      <c r="X263" s="81"/>
      <c r="Y263" s="81"/>
      <c r="Z263" s="81"/>
      <c r="AA263" s="81"/>
      <c r="AB263" s="81"/>
    </row>
    <row r="264" spans="1:28" ht="12.75" customHeight="1">
      <c r="A264" s="92"/>
      <c r="B264" s="32"/>
      <c r="C264" s="31"/>
      <c r="D264" s="31"/>
      <c r="E264" s="31"/>
      <c r="F264" s="93"/>
      <c r="G264" s="32"/>
      <c r="H264" s="32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  <c r="U264" s="81"/>
      <c r="V264" s="81"/>
      <c r="W264" s="81"/>
      <c r="X264" s="81"/>
      <c r="Y264" s="81"/>
      <c r="Z264" s="81"/>
      <c r="AA264" s="81"/>
      <c r="AB264" s="81"/>
    </row>
    <row r="265" spans="1:28" ht="12.75" customHeight="1">
      <c r="A265" s="92"/>
      <c r="B265" s="32"/>
      <c r="C265" s="31"/>
      <c r="D265" s="31"/>
      <c r="E265" s="31"/>
      <c r="F265" s="93"/>
      <c r="G265" s="32"/>
      <c r="H265" s="32"/>
      <c r="I265" s="81"/>
      <c r="J265" s="81"/>
      <c r="K265" s="81"/>
      <c r="L265" s="81"/>
      <c r="M265" s="81"/>
      <c r="N265" s="81"/>
      <c r="O265" s="81"/>
      <c r="P265" s="81"/>
      <c r="Q265" s="81"/>
      <c r="R265" s="81"/>
      <c r="S265" s="81"/>
      <c r="T265" s="81"/>
      <c r="U265" s="81"/>
      <c r="V265" s="81"/>
      <c r="W265" s="81"/>
      <c r="X265" s="81"/>
      <c r="Y265" s="81"/>
      <c r="Z265" s="81"/>
      <c r="AA265" s="81"/>
      <c r="AB265" s="81"/>
    </row>
    <row r="266" spans="1:28" ht="12.75" customHeight="1">
      <c r="A266" s="92"/>
      <c r="B266" s="32"/>
      <c r="C266" s="31"/>
      <c r="D266" s="31"/>
      <c r="E266" s="31"/>
      <c r="F266" s="93"/>
      <c r="G266" s="32"/>
      <c r="H266" s="32"/>
      <c r="I266" s="81"/>
      <c r="J266" s="81"/>
      <c r="K266" s="81"/>
      <c r="L266" s="81"/>
      <c r="M266" s="81"/>
      <c r="N266" s="81"/>
      <c r="O266" s="81"/>
      <c r="P266" s="81"/>
      <c r="Q266" s="81"/>
      <c r="R266" s="81"/>
      <c r="S266" s="81"/>
      <c r="T266" s="81"/>
      <c r="U266" s="81"/>
      <c r="V266" s="81"/>
      <c r="W266" s="81"/>
      <c r="X266" s="81"/>
      <c r="Y266" s="81"/>
      <c r="Z266" s="81"/>
      <c r="AA266" s="81"/>
      <c r="AB266" s="81"/>
    </row>
    <row r="267" spans="1:28" ht="12.75" customHeight="1">
      <c r="A267" s="92"/>
      <c r="B267" s="32"/>
      <c r="C267" s="31"/>
      <c r="D267" s="31"/>
      <c r="E267" s="31"/>
      <c r="F267" s="93"/>
      <c r="G267" s="32"/>
      <c r="H267" s="32"/>
      <c r="I267" s="81"/>
      <c r="J267" s="81"/>
      <c r="K267" s="81"/>
      <c r="L267" s="81"/>
      <c r="M267" s="81"/>
      <c r="N267" s="81"/>
      <c r="O267" s="81"/>
      <c r="P267" s="81"/>
      <c r="Q267" s="81"/>
      <c r="R267" s="81"/>
      <c r="S267" s="81"/>
      <c r="T267" s="81"/>
      <c r="U267" s="81"/>
      <c r="V267" s="81"/>
      <c r="W267" s="81"/>
      <c r="X267" s="81"/>
      <c r="Y267" s="81"/>
      <c r="Z267" s="81"/>
      <c r="AA267" s="81"/>
      <c r="AB267" s="81"/>
    </row>
    <row r="268" spans="1:28" ht="12.75" customHeight="1">
      <c r="A268" s="92"/>
      <c r="B268" s="32"/>
      <c r="C268" s="31"/>
      <c r="D268" s="31"/>
      <c r="E268" s="31"/>
      <c r="F268" s="93"/>
      <c r="G268" s="32"/>
      <c r="H268" s="32"/>
      <c r="I268" s="81"/>
      <c r="J268" s="81"/>
      <c r="K268" s="81"/>
      <c r="L268" s="81"/>
      <c r="M268" s="81"/>
      <c r="N268" s="81"/>
      <c r="O268" s="81"/>
      <c r="P268" s="81"/>
      <c r="Q268" s="81"/>
      <c r="R268" s="81"/>
      <c r="S268" s="81"/>
      <c r="T268" s="81"/>
      <c r="U268" s="81"/>
      <c r="V268" s="81"/>
      <c r="W268" s="81"/>
      <c r="X268" s="81"/>
      <c r="Y268" s="81"/>
      <c r="Z268" s="81"/>
      <c r="AA268" s="81"/>
      <c r="AB268" s="81"/>
    </row>
    <row r="269" spans="1:28" ht="12.75" customHeight="1">
      <c r="A269" s="92"/>
      <c r="B269" s="32"/>
      <c r="C269" s="31"/>
      <c r="D269" s="31"/>
      <c r="E269" s="31"/>
      <c r="F269" s="93"/>
      <c r="G269" s="32"/>
      <c r="H269" s="32"/>
      <c r="I269" s="81"/>
      <c r="J269" s="81"/>
      <c r="K269" s="81"/>
      <c r="L269" s="81"/>
      <c r="M269" s="81"/>
      <c r="N269" s="81"/>
      <c r="O269" s="81"/>
      <c r="P269" s="81"/>
      <c r="Q269" s="81"/>
      <c r="R269" s="81"/>
      <c r="S269" s="81"/>
      <c r="T269" s="81"/>
      <c r="U269" s="81"/>
      <c r="V269" s="81"/>
      <c r="W269" s="81"/>
      <c r="X269" s="81"/>
      <c r="Y269" s="81"/>
      <c r="Z269" s="81"/>
      <c r="AA269" s="81"/>
      <c r="AB269" s="81"/>
    </row>
    <row r="270" spans="1:28" ht="12.75" customHeight="1">
      <c r="A270" s="92"/>
      <c r="B270" s="32"/>
      <c r="C270" s="31"/>
      <c r="D270" s="31"/>
      <c r="E270" s="31"/>
      <c r="F270" s="93"/>
      <c r="G270" s="32"/>
      <c r="H270" s="32"/>
      <c r="I270" s="81"/>
      <c r="J270" s="81"/>
      <c r="K270" s="81"/>
      <c r="L270" s="81"/>
      <c r="M270" s="81"/>
      <c r="N270" s="81"/>
      <c r="O270" s="81"/>
      <c r="P270" s="81"/>
      <c r="Q270" s="81"/>
      <c r="R270" s="81"/>
      <c r="S270" s="81"/>
      <c r="T270" s="81"/>
      <c r="U270" s="81"/>
      <c r="V270" s="81"/>
      <c r="W270" s="81"/>
      <c r="X270" s="81"/>
      <c r="Y270" s="81"/>
      <c r="Z270" s="81"/>
      <c r="AA270" s="81"/>
      <c r="AB270" s="81"/>
    </row>
    <row r="271" spans="1:28" ht="12.75" customHeight="1">
      <c r="A271" s="92"/>
      <c r="B271" s="32"/>
      <c r="C271" s="31"/>
      <c r="D271" s="31"/>
      <c r="E271" s="31"/>
      <c r="F271" s="93"/>
      <c r="G271" s="32"/>
      <c r="H271" s="95"/>
      <c r="I271" s="81"/>
      <c r="J271" s="81"/>
      <c r="K271" s="81"/>
      <c r="L271" s="81"/>
      <c r="M271" s="81"/>
      <c r="N271" s="81"/>
      <c r="O271" s="81"/>
      <c r="P271" s="81"/>
      <c r="Q271" s="81"/>
      <c r="R271" s="81"/>
      <c r="S271" s="81"/>
      <c r="T271" s="81"/>
      <c r="U271" s="81"/>
      <c r="V271" s="81"/>
      <c r="W271" s="81"/>
      <c r="X271" s="81"/>
      <c r="Y271" s="81"/>
      <c r="Z271" s="81"/>
      <c r="AA271" s="81"/>
      <c r="AB271" s="81"/>
    </row>
    <row r="272" spans="1:28" ht="12.75" customHeight="1">
      <c r="A272" s="92"/>
      <c r="B272" s="32"/>
      <c r="C272" s="31"/>
      <c r="D272" s="31"/>
      <c r="E272" s="31"/>
      <c r="F272" s="93"/>
      <c r="G272" s="32"/>
      <c r="H272" s="95"/>
      <c r="I272" s="81"/>
      <c r="J272" s="81"/>
      <c r="K272" s="81"/>
      <c r="L272" s="81"/>
      <c r="M272" s="81"/>
      <c r="N272" s="81"/>
      <c r="O272" s="81"/>
      <c r="P272" s="81"/>
      <c r="Q272" s="81"/>
      <c r="R272" s="81"/>
      <c r="S272" s="81"/>
      <c r="T272" s="81"/>
      <c r="U272" s="81"/>
      <c r="V272" s="81"/>
      <c r="W272" s="81"/>
      <c r="X272" s="81"/>
      <c r="Y272" s="81"/>
      <c r="Z272" s="81"/>
      <c r="AA272" s="81"/>
      <c r="AB272" s="81"/>
    </row>
    <row r="273" spans="1:28" ht="12.75" customHeight="1">
      <c r="A273" s="92"/>
      <c r="B273" s="32"/>
      <c r="C273" s="31"/>
      <c r="D273" s="31"/>
      <c r="E273" s="31"/>
      <c r="F273" s="93"/>
      <c r="G273" s="32"/>
      <c r="H273" s="95"/>
      <c r="I273" s="81"/>
      <c r="J273" s="81"/>
      <c r="K273" s="81"/>
      <c r="L273" s="81"/>
      <c r="M273" s="81"/>
      <c r="N273" s="81"/>
      <c r="O273" s="81"/>
      <c r="P273" s="81"/>
      <c r="Q273" s="81"/>
      <c r="R273" s="81"/>
      <c r="S273" s="81"/>
      <c r="T273" s="81"/>
      <c r="U273" s="81"/>
      <c r="V273" s="81"/>
      <c r="W273" s="81"/>
      <c r="X273" s="81"/>
      <c r="Y273" s="81"/>
      <c r="Z273" s="81"/>
      <c r="AA273" s="81"/>
      <c r="AB273" s="81"/>
    </row>
    <row r="274" spans="1:28" ht="12.75" customHeight="1">
      <c r="A274" s="92"/>
      <c r="B274" s="32"/>
      <c r="C274" s="31"/>
      <c r="D274" s="31"/>
      <c r="E274" s="31"/>
      <c r="F274" s="93"/>
      <c r="G274" s="32"/>
      <c r="H274" s="95"/>
      <c r="I274" s="81"/>
      <c r="J274" s="81"/>
      <c r="K274" s="81"/>
      <c r="L274" s="81"/>
      <c r="M274" s="81"/>
      <c r="N274" s="81"/>
      <c r="O274" s="81"/>
      <c r="P274" s="81"/>
      <c r="Q274" s="81"/>
      <c r="R274" s="81"/>
      <c r="S274" s="81"/>
      <c r="T274" s="81"/>
      <c r="U274" s="81"/>
      <c r="V274" s="81"/>
      <c r="W274" s="81"/>
      <c r="X274" s="81"/>
      <c r="Y274" s="81"/>
      <c r="Z274" s="81"/>
      <c r="AA274" s="81"/>
      <c r="AB274" s="81"/>
    </row>
    <row r="275" spans="1:28" ht="12.75" customHeight="1">
      <c r="A275" s="92"/>
      <c r="B275" s="32"/>
      <c r="C275" s="31"/>
      <c r="D275" s="31"/>
      <c r="E275" s="31"/>
      <c r="F275" s="93"/>
      <c r="G275" s="32"/>
      <c r="H275" s="95"/>
      <c r="I275" s="81"/>
      <c r="J275" s="81"/>
      <c r="K275" s="81"/>
      <c r="L275" s="81"/>
      <c r="M275" s="81"/>
      <c r="N275" s="81"/>
      <c r="O275" s="81"/>
      <c r="P275" s="81"/>
      <c r="Q275" s="81"/>
      <c r="R275" s="81"/>
      <c r="S275" s="81"/>
      <c r="T275" s="81"/>
      <c r="U275" s="81"/>
      <c r="V275" s="81"/>
      <c r="W275" s="81"/>
      <c r="X275" s="81"/>
      <c r="Y275" s="81"/>
      <c r="Z275" s="81"/>
      <c r="AA275" s="81"/>
      <c r="AB275" s="81"/>
    </row>
    <row r="276" spans="1:28" ht="12.75" customHeight="1">
      <c r="A276" s="92"/>
      <c r="B276" s="32"/>
      <c r="C276" s="31"/>
      <c r="D276" s="31"/>
      <c r="E276" s="31"/>
      <c r="F276" s="93"/>
      <c r="G276" s="32"/>
      <c r="H276" s="95"/>
      <c r="I276" s="81"/>
      <c r="J276" s="81"/>
      <c r="K276" s="81"/>
      <c r="L276" s="81"/>
      <c r="M276" s="81"/>
      <c r="N276" s="81"/>
      <c r="O276" s="81"/>
      <c r="P276" s="81"/>
      <c r="Q276" s="81"/>
      <c r="R276" s="81"/>
      <c r="S276" s="81"/>
      <c r="T276" s="81"/>
      <c r="U276" s="81"/>
      <c r="V276" s="81"/>
      <c r="W276" s="81"/>
      <c r="X276" s="81"/>
      <c r="Y276" s="81"/>
      <c r="Z276" s="81"/>
      <c r="AA276" s="81"/>
      <c r="AB276" s="81"/>
    </row>
    <row r="277" spans="1:28" ht="12.75" customHeight="1">
      <c r="A277" s="92"/>
      <c r="B277" s="32"/>
      <c r="C277" s="31"/>
      <c r="D277" s="31"/>
      <c r="E277" s="31"/>
      <c r="F277" s="93"/>
      <c r="G277" s="32"/>
      <c r="H277" s="95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1"/>
      <c r="V277" s="81"/>
      <c r="W277" s="81"/>
      <c r="X277" s="81"/>
      <c r="Y277" s="81"/>
      <c r="Z277" s="81"/>
      <c r="AA277" s="81"/>
      <c r="AB277" s="81"/>
    </row>
    <row r="278" spans="1:28" ht="12.75" customHeight="1">
      <c r="A278" s="92"/>
      <c r="B278" s="32"/>
      <c r="C278" s="31"/>
      <c r="D278" s="31"/>
      <c r="E278" s="31"/>
      <c r="F278" s="93"/>
      <c r="G278" s="32"/>
      <c r="H278" s="95"/>
      <c r="I278" s="81"/>
      <c r="J278" s="81"/>
      <c r="K278" s="81"/>
      <c r="L278" s="81"/>
      <c r="M278" s="81"/>
      <c r="N278" s="81"/>
      <c r="O278" s="81"/>
      <c r="P278" s="81"/>
      <c r="Q278" s="81"/>
      <c r="R278" s="81"/>
      <c r="S278" s="81"/>
      <c r="T278" s="81"/>
      <c r="U278" s="81"/>
      <c r="V278" s="81"/>
      <c r="W278" s="81"/>
      <c r="X278" s="81"/>
      <c r="Y278" s="81"/>
      <c r="Z278" s="81"/>
      <c r="AA278" s="81"/>
      <c r="AB278" s="81"/>
    </row>
    <row r="279" spans="1:28" ht="12.75" customHeight="1">
      <c r="A279" s="92"/>
      <c r="B279" s="32"/>
      <c r="C279" s="31"/>
      <c r="D279" s="31"/>
      <c r="E279" s="31"/>
      <c r="F279" s="93"/>
      <c r="G279" s="32"/>
      <c r="H279" s="95"/>
      <c r="I279" s="81"/>
      <c r="J279" s="81"/>
      <c r="K279" s="81"/>
      <c r="L279" s="81"/>
      <c r="M279" s="81"/>
      <c r="N279" s="81"/>
      <c r="O279" s="81"/>
      <c r="P279" s="81"/>
      <c r="Q279" s="81"/>
      <c r="R279" s="81"/>
      <c r="S279" s="81"/>
      <c r="T279" s="81"/>
      <c r="U279" s="81"/>
      <c r="V279" s="81"/>
      <c r="W279" s="81"/>
      <c r="X279" s="81"/>
      <c r="Y279" s="81"/>
      <c r="Z279" s="81"/>
      <c r="AA279" s="81"/>
      <c r="AB279" s="81"/>
    </row>
    <row r="280" spans="1:28" ht="12.75" customHeight="1">
      <c r="A280" s="92"/>
      <c r="B280" s="32"/>
      <c r="C280" s="31"/>
      <c r="D280" s="31"/>
      <c r="E280" s="31"/>
      <c r="F280" s="93"/>
      <c r="G280" s="32"/>
      <c r="H280" s="95"/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  <c r="T280" s="81"/>
      <c r="U280" s="81"/>
      <c r="V280" s="81"/>
      <c r="W280" s="81"/>
      <c r="X280" s="81"/>
      <c r="Y280" s="81"/>
      <c r="Z280" s="81"/>
      <c r="AA280" s="81"/>
      <c r="AB280" s="81"/>
    </row>
    <row r="281" spans="1:28" ht="12.75" customHeight="1">
      <c r="A281" s="92"/>
      <c r="B281" s="32"/>
      <c r="C281" s="31"/>
      <c r="D281" s="31"/>
      <c r="E281" s="31"/>
      <c r="F281" s="93"/>
      <c r="G281" s="32"/>
      <c r="H281" s="95"/>
      <c r="I281" s="81"/>
      <c r="J281" s="81"/>
      <c r="K281" s="81"/>
      <c r="L281" s="81"/>
      <c r="M281" s="81"/>
      <c r="N281" s="81"/>
      <c r="O281" s="81"/>
      <c r="P281" s="81"/>
      <c r="Q281" s="81"/>
      <c r="R281" s="81"/>
      <c r="S281" s="81"/>
      <c r="T281" s="81"/>
      <c r="U281" s="81"/>
      <c r="V281" s="81"/>
      <c r="W281" s="81"/>
      <c r="X281" s="81"/>
      <c r="Y281" s="81"/>
      <c r="Z281" s="81"/>
      <c r="AA281" s="81"/>
      <c r="AB281" s="81"/>
    </row>
    <row r="282" spans="1:28" ht="12.75" customHeight="1">
      <c r="A282" s="92"/>
      <c r="B282" s="32"/>
      <c r="C282" s="31"/>
      <c r="D282" s="31"/>
      <c r="E282" s="31"/>
      <c r="F282" s="93"/>
      <c r="G282" s="32"/>
      <c r="H282" s="95"/>
      <c r="I282" s="81"/>
      <c r="J282" s="81"/>
      <c r="K282" s="81"/>
      <c r="L282" s="81"/>
      <c r="M282" s="81"/>
      <c r="N282" s="81"/>
      <c r="O282" s="81"/>
      <c r="P282" s="81"/>
      <c r="Q282" s="81"/>
      <c r="R282" s="81"/>
      <c r="S282" s="81"/>
      <c r="T282" s="81"/>
      <c r="U282" s="81"/>
      <c r="V282" s="81"/>
      <c r="W282" s="81"/>
      <c r="X282" s="81"/>
      <c r="Y282" s="81"/>
      <c r="Z282" s="81"/>
      <c r="AA282" s="81"/>
      <c r="AB282" s="81"/>
    </row>
    <row r="283" spans="1:28" ht="12.75" customHeight="1">
      <c r="A283" s="92"/>
      <c r="B283" s="32"/>
      <c r="C283" s="31"/>
      <c r="D283" s="31"/>
      <c r="E283" s="31"/>
      <c r="F283" s="93"/>
      <c r="G283" s="32"/>
      <c r="H283" s="95"/>
      <c r="I283" s="81"/>
      <c r="J283" s="81"/>
      <c r="K283" s="81"/>
      <c r="L283" s="81"/>
      <c r="M283" s="81"/>
      <c r="N283" s="81"/>
      <c r="O283" s="81"/>
      <c r="P283" s="81"/>
      <c r="Q283" s="81"/>
      <c r="R283" s="81"/>
      <c r="S283" s="81"/>
      <c r="T283" s="81"/>
      <c r="U283" s="81"/>
      <c r="V283" s="81"/>
      <c r="W283" s="81"/>
      <c r="X283" s="81"/>
      <c r="Y283" s="81"/>
      <c r="Z283" s="81"/>
      <c r="AA283" s="81"/>
      <c r="AB283" s="81"/>
    </row>
    <row r="284" spans="1:28" ht="12.75" customHeight="1">
      <c r="A284" s="92"/>
      <c r="B284" s="32"/>
      <c r="C284" s="31"/>
      <c r="D284" s="31"/>
      <c r="E284" s="31"/>
      <c r="F284" s="93"/>
      <c r="G284" s="32"/>
      <c r="H284" s="95"/>
      <c r="I284" s="81"/>
      <c r="J284" s="81"/>
      <c r="K284" s="81"/>
      <c r="L284" s="81"/>
      <c r="M284" s="81"/>
      <c r="N284" s="81"/>
      <c r="O284" s="81"/>
      <c r="P284" s="81"/>
      <c r="Q284" s="81"/>
      <c r="R284" s="81"/>
      <c r="S284" s="81"/>
      <c r="T284" s="81"/>
      <c r="U284" s="81"/>
      <c r="V284" s="81"/>
      <c r="W284" s="81"/>
      <c r="X284" s="81"/>
      <c r="Y284" s="81"/>
      <c r="Z284" s="81"/>
      <c r="AA284" s="81"/>
      <c r="AB284" s="81"/>
    </row>
    <row r="285" spans="1:28" ht="12.75" customHeight="1">
      <c r="A285" s="92"/>
      <c r="B285" s="32"/>
      <c r="C285" s="31"/>
      <c r="D285" s="31"/>
      <c r="E285" s="31"/>
      <c r="F285" s="93"/>
      <c r="G285" s="32"/>
      <c r="H285" s="95"/>
      <c r="I285" s="81"/>
      <c r="J285" s="81"/>
      <c r="K285" s="81"/>
      <c r="L285" s="81"/>
      <c r="M285" s="81"/>
      <c r="N285" s="81"/>
      <c r="O285" s="81"/>
      <c r="P285" s="81"/>
      <c r="Q285" s="81"/>
      <c r="R285" s="81"/>
      <c r="S285" s="81"/>
      <c r="T285" s="81"/>
      <c r="U285" s="81"/>
      <c r="V285" s="81"/>
      <c r="W285" s="81"/>
      <c r="X285" s="81"/>
      <c r="Y285" s="81"/>
      <c r="Z285" s="81"/>
      <c r="AA285" s="81"/>
      <c r="AB285" s="81"/>
    </row>
    <row r="286" spans="1:28" ht="12.75" customHeight="1">
      <c r="A286" s="92"/>
      <c r="B286" s="32"/>
      <c r="C286" s="31"/>
      <c r="D286" s="31"/>
      <c r="E286" s="31"/>
      <c r="F286" s="93"/>
      <c r="G286" s="32"/>
      <c r="H286" s="95"/>
      <c r="I286" s="81"/>
      <c r="J286" s="81"/>
      <c r="K286" s="81"/>
      <c r="L286" s="81"/>
      <c r="M286" s="81"/>
      <c r="N286" s="81"/>
      <c r="O286" s="81"/>
      <c r="P286" s="81"/>
      <c r="Q286" s="81"/>
      <c r="R286" s="81"/>
      <c r="S286" s="81"/>
      <c r="T286" s="81"/>
      <c r="U286" s="81"/>
      <c r="V286" s="81"/>
      <c r="W286" s="81"/>
      <c r="X286" s="81"/>
      <c r="Y286" s="81"/>
      <c r="Z286" s="81"/>
      <c r="AA286" s="81"/>
      <c r="AB286" s="81"/>
    </row>
    <row r="287" spans="1:28" ht="12.75" customHeight="1">
      <c r="A287" s="92"/>
      <c r="B287" s="32"/>
      <c r="C287" s="31"/>
      <c r="D287" s="31"/>
      <c r="E287" s="31"/>
      <c r="F287" s="93"/>
      <c r="G287" s="32"/>
      <c r="H287" s="95"/>
      <c r="I287" s="81"/>
      <c r="J287" s="81"/>
      <c r="K287" s="81"/>
      <c r="L287" s="81"/>
      <c r="M287" s="81"/>
      <c r="N287" s="81"/>
      <c r="O287" s="81"/>
      <c r="P287" s="81"/>
      <c r="Q287" s="81"/>
      <c r="R287" s="81"/>
      <c r="S287" s="81"/>
      <c r="T287" s="81"/>
      <c r="U287" s="81"/>
      <c r="V287" s="81"/>
      <c r="W287" s="81"/>
      <c r="X287" s="81"/>
      <c r="Y287" s="81"/>
      <c r="Z287" s="81"/>
      <c r="AA287" s="81"/>
      <c r="AB287" s="81"/>
    </row>
    <row r="288" spans="1:28" ht="12.75" customHeight="1">
      <c r="A288" s="92"/>
      <c r="B288" s="32"/>
      <c r="C288" s="31"/>
      <c r="D288" s="31"/>
      <c r="E288" s="31"/>
      <c r="F288" s="93"/>
      <c r="G288" s="32"/>
      <c r="H288" s="95"/>
      <c r="I288" s="81"/>
      <c r="J288" s="81"/>
      <c r="K288" s="81"/>
      <c r="L288" s="81"/>
      <c r="M288" s="81"/>
      <c r="N288" s="81"/>
      <c r="O288" s="81"/>
      <c r="P288" s="81"/>
      <c r="Q288" s="81"/>
      <c r="R288" s="81"/>
      <c r="S288" s="81"/>
      <c r="T288" s="81"/>
      <c r="U288" s="81"/>
      <c r="V288" s="81"/>
      <c r="W288" s="81"/>
      <c r="X288" s="81"/>
      <c r="Y288" s="81"/>
      <c r="Z288" s="81"/>
      <c r="AA288" s="81"/>
      <c r="AB288" s="81"/>
    </row>
    <row r="289" spans="1:28" ht="12.75" customHeight="1">
      <c r="A289" s="92"/>
      <c r="B289" s="32"/>
      <c r="C289" s="31"/>
      <c r="D289" s="31"/>
      <c r="E289" s="31"/>
      <c r="F289" s="93"/>
      <c r="G289" s="32"/>
      <c r="H289" s="95"/>
      <c r="I289" s="81"/>
      <c r="J289" s="81"/>
      <c r="K289" s="81"/>
      <c r="L289" s="81"/>
      <c r="M289" s="81"/>
      <c r="N289" s="81"/>
      <c r="O289" s="81"/>
      <c r="P289" s="81"/>
      <c r="Q289" s="81"/>
      <c r="R289" s="81"/>
      <c r="S289" s="81"/>
      <c r="T289" s="81"/>
      <c r="U289" s="81"/>
      <c r="V289" s="81"/>
      <c r="W289" s="81"/>
      <c r="X289" s="81"/>
      <c r="Y289" s="81"/>
      <c r="Z289" s="81"/>
      <c r="AA289" s="81"/>
      <c r="AB289" s="81"/>
    </row>
    <row r="290" spans="1:28" ht="12.75" customHeight="1">
      <c r="A290" s="92"/>
      <c r="B290" s="32"/>
      <c r="C290" s="31"/>
      <c r="D290" s="31"/>
      <c r="E290" s="31"/>
      <c r="F290" s="93"/>
      <c r="G290" s="32"/>
      <c r="H290" s="95"/>
      <c r="I290" s="81"/>
      <c r="J290" s="81"/>
      <c r="K290" s="81"/>
      <c r="L290" s="81"/>
      <c r="M290" s="81"/>
      <c r="N290" s="81"/>
      <c r="O290" s="81"/>
      <c r="P290" s="81"/>
      <c r="Q290" s="81"/>
      <c r="R290" s="81"/>
      <c r="S290" s="81"/>
      <c r="T290" s="81"/>
      <c r="U290" s="81"/>
      <c r="V290" s="81"/>
      <c r="W290" s="81"/>
      <c r="X290" s="81"/>
      <c r="Y290" s="81"/>
      <c r="Z290" s="81"/>
      <c r="AA290" s="81"/>
      <c r="AB290" s="81"/>
    </row>
    <row r="291" spans="1:28" ht="12.75" customHeight="1">
      <c r="A291" s="92"/>
      <c r="B291" s="32"/>
      <c r="C291" s="31"/>
      <c r="D291" s="31"/>
      <c r="E291" s="31"/>
      <c r="F291" s="93"/>
      <c r="G291" s="32"/>
      <c r="H291" s="95"/>
      <c r="I291" s="81"/>
      <c r="J291" s="81"/>
      <c r="K291" s="81"/>
      <c r="L291" s="81"/>
      <c r="M291" s="81"/>
      <c r="N291" s="81"/>
      <c r="O291" s="81"/>
      <c r="P291" s="81"/>
      <c r="Q291" s="81"/>
      <c r="R291" s="81"/>
      <c r="S291" s="81"/>
      <c r="T291" s="81"/>
      <c r="U291" s="81"/>
      <c r="V291" s="81"/>
      <c r="W291" s="81"/>
      <c r="X291" s="81"/>
      <c r="Y291" s="81"/>
      <c r="Z291" s="81"/>
      <c r="AA291" s="81"/>
      <c r="AB291" s="81"/>
    </row>
    <row r="292" spans="1:28" ht="12.75" customHeight="1">
      <c r="A292" s="92"/>
      <c r="B292" s="32"/>
      <c r="C292" s="31"/>
      <c r="D292" s="31"/>
      <c r="E292" s="31"/>
      <c r="F292" s="93"/>
      <c r="G292" s="32"/>
      <c r="H292" s="95"/>
      <c r="I292" s="81"/>
      <c r="J292" s="81"/>
      <c r="K292" s="81"/>
      <c r="L292" s="81"/>
      <c r="M292" s="81"/>
      <c r="N292" s="81"/>
      <c r="O292" s="81"/>
      <c r="P292" s="81"/>
      <c r="Q292" s="81"/>
      <c r="R292" s="81"/>
      <c r="S292" s="81"/>
      <c r="T292" s="81"/>
      <c r="U292" s="81"/>
      <c r="V292" s="81"/>
      <c r="W292" s="81"/>
      <c r="X292" s="81"/>
      <c r="Y292" s="81"/>
      <c r="Z292" s="81"/>
      <c r="AA292" s="81"/>
      <c r="AB292" s="81"/>
    </row>
    <row r="293" spans="1:28" ht="12.75" customHeight="1">
      <c r="A293" s="92"/>
      <c r="B293" s="32"/>
      <c r="C293" s="31"/>
      <c r="D293" s="31"/>
      <c r="E293" s="31"/>
      <c r="F293" s="93"/>
      <c r="G293" s="32"/>
      <c r="H293" s="95"/>
      <c r="I293" s="81"/>
      <c r="J293" s="81"/>
      <c r="K293" s="81"/>
      <c r="L293" s="81"/>
      <c r="M293" s="81"/>
      <c r="N293" s="81"/>
      <c r="O293" s="81"/>
      <c r="P293" s="81"/>
      <c r="Q293" s="81"/>
      <c r="R293" s="81"/>
      <c r="S293" s="81"/>
      <c r="T293" s="81"/>
      <c r="U293" s="81"/>
      <c r="V293" s="81"/>
      <c r="W293" s="81"/>
      <c r="X293" s="81"/>
      <c r="Y293" s="81"/>
      <c r="Z293" s="81"/>
      <c r="AA293" s="81"/>
      <c r="AB293" s="81"/>
    </row>
    <row r="294" spans="1:28" ht="12.75" customHeight="1">
      <c r="A294" s="92"/>
      <c r="B294" s="32"/>
      <c r="C294" s="31"/>
      <c r="D294" s="31"/>
      <c r="E294" s="31"/>
      <c r="F294" s="93"/>
      <c r="G294" s="32"/>
      <c r="H294" s="95"/>
      <c r="I294" s="81"/>
      <c r="J294" s="81"/>
      <c r="K294" s="81"/>
      <c r="L294" s="81"/>
      <c r="M294" s="81"/>
      <c r="N294" s="81"/>
      <c r="O294" s="81"/>
      <c r="P294" s="81"/>
      <c r="Q294" s="81"/>
      <c r="R294" s="81"/>
      <c r="S294" s="81"/>
      <c r="T294" s="81"/>
      <c r="U294" s="81"/>
      <c r="V294" s="81"/>
      <c r="W294" s="81"/>
      <c r="X294" s="81"/>
      <c r="Y294" s="81"/>
      <c r="Z294" s="81"/>
      <c r="AA294" s="81"/>
      <c r="AB294" s="81"/>
    </row>
    <row r="295" spans="1:28" ht="12.75" customHeight="1">
      <c r="A295" s="92"/>
      <c r="B295" s="32"/>
      <c r="C295" s="31"/>
      <c r="D295" s="31"/>
      <c r="E295" s="31"/>
      <c r="F295" s="93"/>
      <c r="G295" s="32"/>
      <c r="H295" s="95"/>
      <c r="I295" s="81"/>
      <c r="J295" s="81"/>
      <c r="K295" s="81"/>
      <c r="L295" s="81"/>
      <c r="M295" s="81"/>
      <c r="N295" s="81"/>
      <c r="O295" s="81"/>
      <c r="P295" s="81"/>
      <c r="Q295" s="81"/>
      <c r="R295" s="81"/>
      <c r="S295" s="81"/>
      <c r="T295" s="81"/>
      <c r="U295" s="81"/>
      <c r="V295" s="81"/>
      <c r="W295" s="81"/>
      <c r="X295" s="81"/>
      <c r="Y295" s="81"/>
      <c r="Z295" s="81"/>
      <c r="AA295" s="81"/>
      <c r="AB295" s="81"/>
    </row>
    <row r="296" spans="1:28" ht="12.75" customHeight="1">
      <c r="A296" s="92"/>
      <c r="B296" s="32"/>
      <c r="C296" s="31"/>
      <c r="D296" s="31"/>
      <c r="E296" s="31"/>
      <c r="F296" s="93"/>
      <c r="G296" s="32"/>
      <c r="H296" s="95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  <c r="Y296" s="81"/>
      <c r="Z296" s="81"/>
      <c r="AA296" s="81"/>
      <c r="AB296" s="81"/>
    </row>
    <row r="297" spans="1:28" ht="12.75" customHeight="1">
      <c r="A297" s="92"/>
      <c r="B297" s="32"/>
      <c r="C297" s="31"/>
      <c r="D297" s="31"/>
      <c r="E297" s="31"/>
      <c r="F297" s="93"/>
      <c r="G297" s="32"/>
      <c r="H297" s="95"/>
      <c r="I297" s="81"/>
      <c r="J297" s="81"/>
      <c r="K297" s="81"/>
      <c r="L297" s="81"/>
      <c r="M297" s="81"/>
      <c r="N297" s="81"/>
      <c r="O297" s="81"/>
      <c r="P297" s="81"/>
      <c r="Q297" s="81"/>
      <c r="R297" s="81"/>
      <c r="S297" s="81"/>
      <c r="T297" s="81"/>
      <c r="U297" s="81"/>
      <c r="V297" s="81"/>
      <c r="W297" s="81"/>
      <c r="X297" s="81"/>
      <c r="Y297" s="81"/>
      <c r="Z297" s="81"/>
      <c r="AA297" s="81"/>
      <c r="AB297" s="81"/>
    </row>
    <row r="298" spans="1:28" ht="12.75" customHeight="1">
      <c r="A298" s="92"/>
      <c r="B298" s="32"/>
      <c r="C298" s="31"/>
      <c r="D298" s="31"/>
      <c r="E298" s="31"/>
      <c r="F298" s="93"/>
      <c r="G298" s="32"/>
      <c r="H298" s="95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  <c r="U298" s="81"/>
      <c r="V298" s="81"/>
      <c r="W298" s="81"/>
      <c r="X298" s="81"/>
      <c r="Y298" s="81"/>
      <c r="Z298" s="81"/>
      <c r="AA298" s="81"/>
      <c r="AB298" s="81"/>
    </row>
    <row r="299" spans="1:28" ht="12.75" customHeight="1">
      <c r="A299" s="92"/>
      <c r="B299" s="32"/>
      <c r="C299" s="31"/>
      <c r="D299" s="31"/>
      <c r="E299" s="31"/>
      <c r="F299" s="93"/>
      <c r="G299" s="32"/>
      <c r="H299" s="95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1"/>
      <c r="V299" s="81"/>
      <c r="W299" s="81"/>
      <c r="X299" s="81"/>
      <c r="Y299" s="81"/>
      <c r="Z299" s="81"/>
      <c r="AA299" s="81"/>
      <c r="AB299" s="81"/>
    </row>
    <row r="300" spans="1:28" ht="12.75" customHeight="1">
      <c r="A300" s="92"/>
      <c r="B300" s="32"/>
      <c r="C300" s="31"/>
      <c r="D300" s="31"/>
      <c r="E300" s="31"/>
      <c r="F300" s="93"/>
      <c r="G300" s="32"/>
      <c r="H300" s="95"/>
      <c r="I300" s="81"/>
      <c r="J300" s="81"/>
      <c r="K300" s="81"/>
      <c r="L300" s="81"/>
      <c r="M300" s="81"/>
      <c r="N300" s="81"/>
      <c r="O300" s="81"/>
      <c r="P300" s="81"/>
      <c r="Q300" s="81"/>
      <c r="R300" s="81"/>
      <c r="S300" s="81"/>
      <c r="T300" s="81"/>
      <c r="U300" s="81"/>
      <c r="V300" s="81"/>
      <c r="W300" s="81"/>
      <c r="X300" s="81"/>
      <c r="Y300" s="81"/>
      <c r="Z300" s="81"/>
      <c r="AA300" s="81"/>
      <c r="AB300" s="81"/>
    </row>
    <row r="301" spans="1:28" ht="12.75" customHeight="1">
      <c r="A301" s="92"/>
      <c r="B301" s="32"/>
      <c r="C301" s="31"/>
      <c r="D301" s="31"/>
      <c r="E301" s="31"/>
      <c r="F301" s="93"/>
      <c r="G301" s="32"/>
      <c r="H301" s="95"/>
      <c r="I301" s="81"/>
      <c r="J301" s="81"/>
      <c r="K301" s="81"/>
      <c r="L301" s="81"/>
      <c r="M301" s="81"/>
      <c r="N301" s="81"/>
      <c r="O301" s="81"/>
      <c r="P301" s="81"/>
      <c r="Q301" s="81"/>
      <c r="R301" s="81"/>
      <c r="S301" s="81"/>
      <c r="T301" s="81"/>
      <c r="U301" s="81"/>
      <c r="V301" s="81"/>
      <c r="W301" s="81"/>
      <c r="X301" s="81"/>
      <c r="Y301" s="81"/>
      <c r="Z301" s="81"/>
      <c r="AA301" s="81"/>
      <c r="AB301" s="81"/>
    </row>
    <row r="302" spans="1:28" ht="12.75" customHeight="1">
      <c r="A302" s="92"/>
      <c r="B302" s="32"/>
      <c r="C302" s="31"/>
      <c r="D302" s="31"/>
      <c r="E302" s="31"/>
      <c r="F302" s="93"/>
      <c r="G302" s="32"/>
      <c r="H302" s="95"/>
      <c r="I302" s="81"/>
      <c r="J302" s="81"/>
      <c r="K302" s="81"/>
      <c r="L302" s="81"/>
      <c r="M302" s="81"/>
      <c r="N302" s="81"/>
      <c r="O302" s="81"/>
      <c r="P302" s="81"/>
      <c r="Q302" s="81"/>
      <c r="R302" s="81"/>
      <c r="S302" s="81"/>
      <c r="T302" s="81"/>
      <c r="U302" s="81"/>
      <c r="V302" s="81"/>
      <c r="W302" s="81"/>
      <c r="X302" s="81"/>
      <c r="Y302" s="81"/>
      <c r="Z302" s="81"/>
      <c r="AA302" s="81"/>
      <c r="AB302" s="81"/>
    </row>
    <row r="303" spans="1:28" ht="12.75" customHeight="1">
      <c r="A303" s="92"/>
      <c r="B303" s="32"/>
      <c r="C303" s="31"/>
      <c r="D303" s="31"/>
      <c r="E303" s="31"/>
      <c r="F303" s="93"/>
      <c r="G303" s="32"/>
      <c r="H303" s="95"/>
      <c r="I303" s="81"/>
      <c r="J303" s="81"/>
      <c r="K303" s="81"/>
      <c r="L303" s="81"/>
      <c r="M303" s="81"/>
      <c r="N303" s="81"/>
      <c r="O303" s="81"/>
      <c r="P303" s="81"/>
      <c r="Q303" s="81"/>
      <c r="R303" s="81"/>
      <c r="S303" s="81"/>
      <c r="T303" s="81"/>
      <c r="U303" s="81"/>
      <c r="V303" s="81"/>
      <c r="W303" s="81"/>
      <c r="X303" s="81"/>
      <c r="Y303" s="81"/>
      <c r="Z303" s="81"/>
      <c r="AA303" s="81"/>
      <c r="AB303" s="81"/>
    </row>
    <row r="304" spans="1:28" ht="12.75" customHeight="1">
      <c r="A304" s="92"/>
      <c r="B304" s="32"/>
      <c r="C304" s="31"/>
      <c r="D304" s="31"/>
      <c r="E304" s="31"/>
      <c r="F304" s="93"/>
      <c r="G304" s="32"/>
      <c r="H304" s="95"/>
      <c r="I304" s="81"/>
      <c r="J304" s="81"/>
      <c r="K304" s="81"/>
      <c r="L304" s="81"/>
      <c r="M304" s="81"/>
      <c r="N304" s="81"/>
      <c r="O304" s="81"/>
      <c r="P304" s="81"/>
      <c r="Q304" s="81"/>
      <c r="R304" s="81"/>
      <c r="S304" s="81"/>
      <c r="T304" s="81"/>
      <c r="U304" s="81"/>
      <c r="V304" s="81"/>
      <c r="W304" s="81"/>
      <c r="X304" s="81"/>
      <c r="Y304" s="81"/>
      <c r="Z304" s="81"/>
      <c r="AA304" s="81"/>
      <c r="AB304" s="81"/>
    </row>
    <row r="305" spans="1:28" ht="12.75" customHeight="1">
      <c r="A305" s="92"/>
      <c r="B305" s="32"/>
      <c r="C305" s="31"/>
      <c r="D305" s="31"/>
      <c r="E305" s="31"/>
      <c r="F305" s="93"/>
      <c r="G305" s="32"/>
      <c r="H305" s="95"/>
      <c r="I305" s="81"/>
      <c r="J305" s="81"/>
      <c r="K305" s="81"/>
      <c r="L305" s="81"/>
      <c r="M305" s="81"/>
      <c r="N305" s="81"/>
      <c r="O305" s="81"/>
      <c r="P305" s="81"/>
      <c r="Q305" s="81"/>
      <c r="R305" s="81"/>
      <c r="S305" s="81"/>
      <c r="T305" s="81"/>
      <c r="U305" s="81"/>
      <c r="V305" s="81"/>
      <c r="W305" s="81"/>
      <c r="X305" s="81"/>
      <c r="Y305" s="81"/>
      <c r="Z305" s="81"/>
      <c r="AA305" s="81"/>
      <c r="AB305" s="81"/>
    </row>
    <row r="306" spans="1:28" ht="12.75" customHeight="1">
      <c r="A306" s="92"/>
      <c r="B306" s="32"/>
      <c r="C306" s="31"/>
      <c r="D306" s="31"/>
      <c r="E306" s="31"/>
      <c r="F306" s="93"/>
      <c r="G306" s="32"/>
      <c r="H306" s="95"/>
      <c r="I306" s="81"/>
      <c r="J306" s="81"/>
      <c r="K306" s="81"/>
      <c r="L306" s="81"/>
      <c r="M306" s="81"/>
      <c r="N306" s="81"/>
      <c r="O306" s="81"/>
      <c r="P306" s="81"/>
      <c r="Q306" s="81"/>
      <c r="R306" s="81"/>
      <c r="S306" s="81"/>
      <c r="T306" s="81"/>
      <c r="U306" s="81"/>
      <c r="V306" s="81"/>
      <c r="W306" s="81"/>
      <c r="X306" s="81"/>
      <c r="Y306" s="81"/>
      <c r="Z306" s="81"/>
      <c r="AA306" s="81"/>
      <c r="AB306" s="81"/>
    </row>
    <row r="307" spans="1:28" ht="12.75" customHeight="1">
      <c r="A307" s="92"/>
      <c r="B307" s="32"/>
      <c r="C307" s="31"/>
      <c r="D307" s="31"/>
      <c r="E307" s="31"/>
      <c r="F307" s="93"/>
      <c r="G307" s="32"/>
      <c r="H307" s="95"/>
      <c r="I307" s="81"/>
      <c r="J307" s="81"/>
      <c r="K307" s="81"/>
      <c r="L307" s="81"/>
      <c r="M307" s="81"/>
      <c r="N307" s="81"/>
      <c r="O307" s="81"/>
      <c r="P307" s="81"/>
      <c r="Q307" s="81"/>
      <c r="R307" s="81"/>
      <c r="S307" s="81"/>
      <c r="T307" s="81"/>
      <c r="U307" s="81"/>
      <c r="V307" s="81"/>
      <c r="W307" s="81"/>
      <c r="X307" s="81"/>
      <c r="Y307" s="81"/>
      <c r="Z307" s="81"/>
      <c r="AA307" s="81"/>
      <c r="AB307" s="81"/>
    </row>
    <row r="308" spans="1:28" ht="12.75" customHeight="1">
      <c r="A308" s="92"/>
      <c r="B308" s="32"/>
      <c r="C308" s="31"/>
      <c r="D308" s="31"/>
      <c r="E308" s="31"/>
      <c r="F308" s="93"/>
      <c r="G308" s="32"/>
      <c r="H308" s="95"/>
      <c r="I308" s="81"/>
      <c r="J308" s="81"/>
      <c r="K308" s="81"/>
      <c r="L308" s="81"/>
      <c r="M308" s="81"/>
      <c r="N308" s="81"/>
      <c r="O308" s="81"/>
      <c r="P308" s="81"/>
      <c r="Q308" s="81"/>
      <c r="R308" s="81"/>
      <c r="S308" s="81"/>
      <c r="T308" s="81"/>
      <c r="U308" s="81"/>
      <c r="V308" s="81"/>
      <c r="W308" s="81"/>
      <c r="X308" s="81"/>
      <c r="Y308" s="81"/>
      <c r="Z308" s="81"/>
      <c r="AA308" s="81"/>
      <c r="AB308" s="81"/>
    </row>
    <row r="309" spans="1:28" ht="12.75" customHeight="1">
      <c r="A309" s="92"/>
      <c r="B309" s="32"/>
      <c r="C309" s="31"/>
      <c r="D309" s="31"/>
      <c r="E309" s="31"/>
      <c r="F309" s="93"/>
      <c r="G309" s="32"/>
      <c r="H309" s="95"/>
      <c r="I309" s="81"/>
      <c r="J309" s="81"/>
      <c r="K309" s="81"/>
      <c r="L309" s="81"/>
      <c r="M309" s="81"/>
      <c r="N309" s="81"/>
      <c r="O309" s="81"/>
      <c r="P309" s="81"/>
      <c r="Q309" s="81"/>
      <c r="R309" s="81"/>
      <c r="S309" s="81"/>
      <c r="T309" s="81"/>
      <c r="U309" s="81"/>
      <c r="V309" s="81"/>
      <c r="W309" s="81"/>
      <c r="X309" s="81"/>
      <c r="Y309" s="81"/>
      <c r="Z309" s="81"/>
      <c r="AA309" s="81"/>
      <c r="AB309" s="81"/>
    </row>
    <row r="310" spans="1:28" ht="12.75" customHeight="1">
      <c r="A310" s="92"/>
      <c r="B310" s="32"/>
      <c r="C310" s="31"/>
      <c r="D310" s="31"/>
      <c r="E310" s="31"/>
      <c r="F310" s="93"/>
      <c r="G310" s="32"/>
      <c r="H310" s="95"/>
      <c r="I310" s="81"/>
      <c r="J310" s="81"/>
      <c r="K310" s="81"/>
      <c r="L310" s="81"/>
      <c r="M310" s="81"/>
      <c r="N310" s="81"/>
      <c r="O310" s="81"/>
      <c r="P310" s="81"/>
      <c r="Q310" s="81"/>
      <c r="R310" s="81"/>
      <c r="S310" s="81"/>
      <c r="T310" s="81"/>
      <c r="U310" s="81"/>
      <c r="V310" s="81"/>
      <c r="W310" s="81"/>
      <c r="X310" s="81"/>
      <c r="Y310" s="81"/>
      <c r="Z310" s="81"/>
      <c r="AA310" s="81"/>
      <c r="AB310" s="81"/>
    </row>
    <row r="311" spans="1:28" ht="12.75" customHeight="1">
      <c r="A311" s="92"/>
      <c r="B311" s="32"/>
      <c r="C311" s="31"/>
      <c r="D311" s="31"/>
      <c r="E311" s="31"/>
      <c r="F311" s="93"/>
      <c r="G311" s="32"/>
      <c r="H311" s="95"/>
      <c r="I311" s="81"/>
      <c r="J311" s="81"/>
      <c r="K311" s="81"/>
      <c r="L311" s="81"/>
      <c r="M311" s="81"/>
      <c r="N311" s="81"/>
      <c r="O311" s="81"/>
      <c r="P311" s="81"/>
      <c r="Q311" s="81"/>
      <c r="R311" s="81"/>
      <c r="S311" s="81"/>
      <c r="T311" s="81"/>
      <c r="U311" s="81"/>
      <c r="V311" s="81"/>
      <c r="W311" s="81"/>
      <c r="X311" s="81"/>
      <c r="Y311" s="81"/>
      <c r="Z311" s="81"/>
      <c r="AA311" s="81"/>
      <c r="AB311" s="81"/>
    </row>
    <row r="312" spans="1:28" ht="12.75" customHeight="1">
      <c r="A312" s="92"/>
      <c r="B312" s="32"/>
      <c r="C312" s="31"/>
      <c r="D312" s="31"/>
      <c r="E312" s="31"/>
      <c r="F312" s="93"/>
      <c r="G312" s="32"/>
      <c r="H312" s="95"/>
      <c r="I312" s="81"/>
      <c r="J312" s="81"/>
      <c r="K312" s="81"/>
      <c r="L312" s="81"/>
      <c r="M312" s="81"/>
      <c r="N312" s="81"/>
      <c r="O312" s="81"/>
      <c r="P312" s="81"/>
      <c r="Q312" s="81"/>
      <c r="R312" s="81"/>
      <c r="S312" s="81"/>
      <c r="T312" s="81"/>
      <c r="U312" s="81"/>
      <c r="V312" s="81"/>
      <c r="W312" s="81"/>
      <c r="X312" s="81"/>
      <c r="Y312" s="81"/>
      <c r="Z312" s="81"/>
      <c r="AA312" s="81"/>
      <c r="AB312" s="81"/>
    </row>
    <row r="313" spans="1:28" ht="12.75" customHeight="1">
      <c r="A313" s="92"/>
      <c r="B313" s="32"/>
      <c r="C313" s="31"/>
      <c r="D313" s="31"/>
      <c r="E313" s="31"/>
      <c r="F313" s="93"/>
      <c r="G313" s="32"/>
      <c r="H313" s="95"/>
      <c r="I313" s="81"/>
      <c r="J313" s="81"/>
      <c r="K313" s="81"/>
      <c r="L313" s="81"/>
      <c r="M313" s="81"/>
      <c r="N313" s="81"/>
      <c r="O313" s="81"/>
      <c r="P313" s="81"/>
      <c r="Q313" s="81"/>
      <c r="R313" s="81"/>
      <c r="S313" s="81"/>
      <c r="T313" s="81"/>
      <c r="U313" s="81"/>
      <c r="V313" s="81"/>
      <c r="W313" s="81"/>
      <c r="X313" s="81"/>
      <c r="Y313" s="81"/>
      <c r="Z313" s="81"/>
      <c r="AA313" s="81"/>
      <c r="AB313" s="81"/>
    </row>
    <row r="314" spans="1:28" ht="12.75" customHeight="1">
      <c r="A314" s="92"/>
      <c r="B314" s="32"/>
      <c r="C314" s="31"/>
      <c r="D314" s="31"/>
      <c r="E314" s="31"/>
      <c r="F314" s="93"/>
      <c r="G314" s="32"/>
      <c r="H314" s="95"/>
      <c r="I314" s="81"/>
      <c r="J314" s="81"/>
      <c r="K314" s="81"/>
      <c r="L314" s="81"/>
      <c r="M314" s="81"/>
      <c r="N314" s="81"/>
      <c r="O314" s="81"/>
      <c r="P314" s="81"/>
      <c r="Q314" s="81"/>
      <c r="R314" s="81"/>
      <c r="S314" s="81"/>
      <c r="T314" s="81"/>
      <c r="U314" s="81"/>
      <c r="V314" s="81"/>
      <c r="W314" s="81"/>
      <c r="X314" s="81"/>
      <c r="Y314" s="81"/>
      <c r="Z314" s="81"/>
      <c r="AA314" s="81"/>
      <c r="AB314" s="81"/>
    </row>
    <row r="315" spans="1:28" ht="12.75" customHeight="1">
      <c r="A315" s="92"/>
      <c r="B315" s="32"/>
      <c r="C315" s="31"/>
      <c r="D315" s="31"/>
      <c r="E315" s="31"/>
      <c r="F315" s="93"/>
      <c r="G315" s="32"/>
      <c r="H315" s="95"/>
      <c r="I315" s="81"/>
      <c r="J315" s="81"/>
      <c r="K315" s="81"/>
      <c r="L315" s="81"/>
      <c r="M315" s="81"/>
      <c r="N315" s="81"/>
      <c r="O315" s="81"/>
      <c r="P315" s="81"/>
      <c r="Q315" s="81"/>
      <c r="R315" s="81"/>
      <c r="S315" s="81"/>
      <c r="T315" s="81"/>
      <c r="U315" s="81"/>
      <c r="V315" s="81"/>
      <c r="W315" s="81"/>
      <c r="X315" s="81"/>
      <c r="Y315" s="81"/>
      <c r="Z315" s="81"/>
      <c r="AA315" s="81"/>
      <c r="AB315" s="81"/>
    </row>
    <row r="316" spans="1:28" ht="12.75" customHeight="1">
      <c r="A316" s="92"/>
      <c r="B316" s="32"/>
      <c r="C316" s="31"/>
      <c r="D316" s="31"/>
      <c r="E316" s="31"/>
      <c r="F316" s="93"/>
      <c r="G316" s="32"/>
      <c r="H316" s="95"/>
      <c r="I316" s="81"/>
      <c r="J316" s="81"/>
      <c r="K316" s="81"/>
      <c r="L316" s="81"/>
      <c r="M316" s="81"/>
      <c r="N316" s="81"/>
      <c r="O316" s="81"/>
      <c r="P316" s="81"/>
      <c r="Q316" s="81"/>
      <c r="R316" s="81"/>
      <c r="S316" s="81"/>
      <c r="T316" s="81"/>
      <c r="U316" s="81"/>
      <c r="V316" s="81"/>
      <c r="W316" s="81"/>
      <c r="X316" s="81"/>
      <c r="Y316" s="81"/>
      <c r="Z316" s="81"/>
      <c r="AA316" s="81"/>
      <c r="AB316" s="81"/>
    </row>
    <row r="317" spans="1:28" ht="12.75" customHeight="1">
      <c r="A317" s="92"/>
      <c r="B317" s="32"/>
      <c r="C317" s="31"/>
      <c r="D317" s="31"/>
      <c r="E317" s="31"/>
      <c r="F317" s="93"/>
      <c r="G317" s="32"/>
      <c r="H317" s="95"/>
      <c r="I317" s="81"/>
      <c r="J317" s="81"/>
      <c r="K317" s="81"/>
      <c r="L317" s="81"/>
      <c r="M317" s="81"/>
      <c r="N317" s="81"/>
      <c r="O317" s="81"/>
      <c r="P317" s="81"/>
      <c r="Q317" s="81"/>
      <c r="R317" s="81"/>
      <c r="S317" s="81"/>
      <c r="T317" s="81"/>
      <c r="U317" s="81"/>
      <c r="V317" s="81"/>
      <c r="W317" s="81"/>
      <c r="X317" s="81"/>
      <c r="Y317" s="81"/>
      <c r="Z317" s="81"/>
      <c r="AA317" s="81"/>
      <c r="AB317" s="81"/>
    </row>
    <row r="318" spans="1:28" ht="12.75" customHeight="1">
      <c r="A318" s="92"/>
      <c r="B318" s="32"/>
      <c r="C318" s="31"/>
      <c r="D318" s="31"/>
      <c r="E318" s="31"/>
      <c r="F318" s="93"/>
      <c r="G318" s="32"/>
      <c r="H318" s="95"/>
      <c r="I318" s="81"/>
      <c r="J318" s="81"/>
      <c r="K318" s="81"/>
      <c r="L318" s="81"/>
      <c r="M318" s="81"/>
      <c r="N318" s="81"/>
      <c r="O318" s="81"/>
      <c r="P318" s="81"/>
      <c r="Q318" s="81"/>
      <c r="R318" s="81"/>
      <c r="S318" s="81"/>
      <c r="T318" s="81"/>
      <c r="U318" s="81"/>
      <c r="V318" s="81"/>
      <c r="W318" s="81"/>
      <c r="X318" s="81"/>
      <c r="Y318" s="81"/>
      <c r="Z318" s="81"/>
      <c r="AA318" s="81"/>
      <c r="AB318" s="81"/>
    </row>
    <row r="319" spans="1:28" ht="12.75" customHeight="1">
      <c r="A319" s="92"/>
      <c r="B319" s="32"/>
      <c r="C319" s="31"/>
      <c r="D319" s="31"/>
      <c r="E319" s="31"/>
      <c r="F319" s="93"/>
      <c r="G319" s="32"/>
      <c r="H319" s="95"/>
      <c r="I319" s="81"/>
      <c r="J319" s="81"/>
      <c r="K319" s="81"/>
      <c r="L319" s="81"/>
      <c r="M319" s="81"/>
      <c r="N319" s="81"/>
      <c r="O319" s="81"/>
      <c r="P319" s="81"/>
      <c r="Q319" s="81"/>
      <c r="R319" s="81"/>
      <c r="S319" s="81"/>
      <c r="T319" s="81"/>
      <c r="U319" s="81"/>
      <c r="V319" s="81"/>
      <c r="W319" s="81"/>
      <c r="X319" s="81"/>
      <c r="Y319" s="81"/>
      <c r="Z319" s="81"/>
      <c r="AA319" s="81"/>
      <c r="AB319" s="81"/>
    </row>
    <row r="320" spans="1:28" ht="12.75" customHeight="1">
      <c r="A320" s="92"/>
      <c r="B320" s="32"/>
      <c r="C320" s="31"/>
      <c r="D320" s="31"/>
      <c r="E320" s="31"/>
      <c r="F320" s="93"/>
      <c r="G320" s="32"/>
      <c r="H320" s="95"/>
      <c r="I320" s="81"/>
      <c r="J320" s="81"/>
      <c r="K320" s="81"/>
      <c r="L320" s="81"/>
      <c r="M320" s="81"/>
      <c r="N320" s="81"/>
      <c r="O320" s="81"/>
      <c r="P320" s="81"/>
      <c r="Q320" s="81"/>
      <c r="R320" s="81"/>
      <c r="S320" s="81"/>
      <c r="T320" s="81"/>
      <c r="U320" s="81"/>
      <c r="V320" s="81"/>
      <c r="W320" s="81"/>
      <c r="X320" s="81"/>
      <c r="Y320" s="81"/>
      <c r="Z320" s="81"/>
      <c r="AA320" s="81"/>
      <c r="AB320" s="81"/>
    </row>
    <row r="321" spans="1:28" ht="12.75" customHeight="1">
      <c r="A321" s="92"/>
      <c r="B321" s="32"/>
      <c r="C321" s="31"/>
      <c r="D321" s="31"/>
      <c r="E321" s="31"/>
      <c r="F321" s="93"/>
      <c r="G321" s="32"/>
      <c r="H321" s="95"/>
      <c r="I321" s="81"/>
      <c r="J321" s="81"/>
      <c r="K321" s="81"/>
      <c r="L321" s="81"/>
      <c r="M321" s="81"/>
      <c r="N321" s="81"/>
      <c r="O321" s="81"/>
      <c r="P321" s="81"/>
      <c r="Q321" s="81"/>
      <c r="R321" s="81"/>
      <c r="S321" s="81"/>
      <c r="T321" s="81"/>
      <c r="U321" s="81"/>
      <c r="V321" s="81"/>
      <c r="W321" s="81"/>
      <c r="X321" s="81"/>
      <c r="Y321" s="81"/>
      <c r="Z321" s="81"/>
      <c r="AA321" s="81"/>
      <c r="AB321" s="81"/>
    </row>
    <row r="322" spans="1:28" ht="12.75" customHeight="1">
      <c r="A322" s="92"/>
      <c r="B322" s="32"/>
      <c r="C322" s="31"/>
      <c r="D322" s="31"/>
      <c r="E322" s="31"/>
      <c r="F322" s="93"/>
      <c r="G322" s="32"/>
      <c r="H322" s="95"/>
      <c r="I322" s="81"/>
      <c r="J322" s="81"/>
      <c r="K322" s="81"/>
      <c r="L322" s="81"/>
      <c r="M322" s="81"/>
      <c r="N322" s="81"/>
      <c r="O322" s="81"/>
      <c r="P322" s="81"/>
      <c r="Q322" s="81"/>
      <c r="R322" s="81"/>
      <c r="S322" s="81"/>
      <c r="T322" s="81"/>
      <c r="U322" s="81"/>
      <c r="V322" s="81"/>
      <c r="W322" s="81"/>
      <c r="X322" s="81"/>
      <c r="Y322" s="81"/>
      <c r="Z322" s="81"/>
      <c r="AA322" s="81"/>
      <c r="AB322" s="81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19"/>
  <sheetViews>
    <sheetView zoomScale="90" zoomScaleNormal="90" workbookViewId="0">
      <selection activeCell="D20" sqref="D20"/>
    </sheetView>
  </sheetViews>
  <sheetFormatPr defaultColWidth="14.425781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6"/>
      <c r="G2" s="96"/>
      <c r="H2" s="96"/>
      <c r="I2" s="96"/>
      <c r="J2" s="22"/>
      <c r="K2" s="96"/>
      <c r="L2" s="96"/>
      <c r="M2" s="96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7"/>
      <c r="L3" s="96"/>
      <c r="M3" s="96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8"/>
      <c r="J4" s="3"/>
      <c r="K4" s="97"/>
      <c r="L4" s="96"/>
      <c r="M4" s="96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2"/>
      <c r="M5" s="99" t="s">
        <v>311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100" t="s">
        <v>953</v>
      </c>
      <c r="D6" s="1"/>
      <c r="E6" s="1"/>
      <c r="F6" s="6"/>
      <c r="G6" s="6"/>
      <c r="H6" s="6"/>
      <c r="I6" s="6"/>
      <c r="J6" s="1"/>
      <c r="K6" s="6"/>
      <c r="L6" s="6"/>
      <c r="M6" s="10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101">
        <f>Main!B10</f>
        <v>45125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2" t="s">
        <v>580</v>
      </c>
      <c r="C8" s="102"/>
      <c r="D8" s="102"/>
      <c r="E8" s="10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3" t="s">
        <v>16</v>
      </c>
      <c r="B9" s="104" t="s">
        <v>568</v>
      </c>
      <c r="C9" s="104"/>
      <c r="D9" s="105" t="s">
        <v>581</v>
      </c>
      <c r="E9" s="104" t="s">
        <v>582</v>
      </c>
      <c r="F9" s="104" t="s">
        <v>583</v>
      </c>
      <c r="G9" s="104" t="s">
        <v>584</v>
      </c>
      <c r="H9" s="104" t="s">
        <v>585</v>
      </c>
      <c r="I9" s="104" t="s">
        <v>586</v>
      </c>
      <c r="J9" s="103" t="s">
        <v>587</v>
      </c>
      <c r="K9" s="104" t="s">
        <v>588</v>
      </c>
      <c r="L9" s="106" t="s">
        <v>589</v>
      </c>
      <c r="M9" s="106" t="s">
        <v>590</v>
      </c>
      <c r="N9" s="104" t="s">
        <v>591</v>
      </c>
      <c r="O9" s="105" t="s">
        <v>592</v>
      </c>
      <c r="P9" s="104" t="s">
        <v>593</v>
      </c>
      <c r="Q9" s="1"/>
      <c r="R9" s="6"/>
      <c r="S9" s="1"/>
      <c r="T9" s="1"/>
      <c r="U9" s="1"/>
      <c r="V9" s="1"/>
      <c r="W9" s="1"/>
      <c r="X9" s="1"/>
    </row>
    <row r="10" spans="1:38" ht="13.5" customHeight="1">
      <c r="A10" s="264">
        <v>1</v>
      </c>
      <c r="B10" s="268">
        <v>45058</v>
      </c>
      <c r="C10" s="274"/>
      <c r="D10" s="281" t="s">
        <v>215</v>
      </c>
      <c r="E10" s="278" t="s">
        <v>594</v>
      </c>
      <c r="F10" s="264">
        <v>568</v>
      </c>
      <c r="G10" s="264">
        <v>538</v>
      </c>
      <c r="H10" s="264">
        <v>599</v>
      </c>
      <c r="I10" s="282" t="s">
        <v>595</v>
      </c>
      <c r="J10" s="118" t="s">
        <v>995</v>
      </c>
      <c r="K10" s="118">
        <f>H10-F10</f>
        <v>31</v>
      </c>
      <c r="L10" s="119">
        <f>(F10*-0.7)/100</f>
        <v>-3.9759999999999995</v>
      </c>
      <c r="M10" s="120">
        <f>(K10+L10)/F10</f>
        <v>4.7577464788732399E-2</v>
      </c>
      <c r="N10" s="329" t="s">
        <v>598</v>
      </c>
      <c r="O10" s="335">
        <v>45117</v>
      </c>
      <c r="P10" s="334" t="s">
        <v>312</v>
      </c>
      <c r="Q10" s="41"/>
      <c r="R10" s="41" t="s">
        <v>597</v>
      </c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</row>
    <row r="11" spans="1:38" ht="13.5" customHeight="1">
      <c r="A11" s="107">
        <v>2</v>
      </c>
      <c r="B11" s="108">
        <v>45084</v>
      </c>
      <c r="C11" s="109"/>
      <c r="D11" s="110" t="s">
        <v>235</v>
      </c>
      <c r="E11" s="111" t="s">
        <v>594</v>
      </c>
      <c r="F11" s="107" t="s">
        <v>599</v>
      </c>
      <c r="G11" s="107">
        <v>1385</v>
      </c>
      <c r="H11" s="107"/>
      <c r="I11" s="112" t="s">
        <v>600</v>
      </c>
      <c r="J11" s="113" t="s">
        <v>596</v>
      </c>
      <c r="K11" s="113"/>
      <c r="L11" s="114"/>
      <c r="M11" s="115"/>
      <c r="N11" s="113"/>
      <c r="O11" s="301"/>
      <c r="P11" s="122">
        <f>VLOOKUP(D11,'MidCap Intra'!B43:C542,2,0)</f>
        <v>1515.65</v>
      </c>
      <c r="Q11" s="41"/>
      <c r="R11" s="41" t="s">
        <v>597</v>
      </c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</row>
    <row r="12" spans="1:38" ht="14.25" customHeight="1">
      <c r="A12" s="264">
        <v>3</v>
      </c>
      <c r="B12" s="268">
        <v>45090</v>
      </c>
      <c r="C12" s="274"/>
      <c r="D12" s="281" t="s">
        <v>338</v>
      </c>
      <c r="E12" s="278" t="s">
        <v>594</v>
      </c>
      <c r="F12" s="264">
        <v>4215</v>
      </c>
      <c r="G12" s="264">
        <v>3900</v>
      </c>
      <c r="H12" s="264">
        <v>4515</v>
      </c>
      <c r="I12" s="282" t="s">
        <v>601</v>
      </c>
      <c r="J12" s="118" t="s">
        <v>951</v>
      </c>
      <c r="K12" s="118">
        <f>H12-F12</f>
        <v>300</v>
      </c>
      <c r="L12" s="119">
        <f>(F12*-0.7)/100</f>
        <v>-29.504999999999999</v>
      </c>
      <c r="M12" s="120">
        <f>(K12+L12)/F12</f>
        <v>6.4174377224199289E-2</v>
      </c>
      <c r="N12" s="118" t="s">
        <v>598</v>
      </c>
      <c r="O12" s="121">
        <v>45111</v>
      </c>
      <c r="P12" s="118"/>
      <c r="Q12" s="41"/>
      <c r="R12" s="41" t="s">
        <v>597</v>
      </c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</row>
    <row r="13" spans="1:38" ht="14.25" customHeight="1">
      <c r="A13" s="123">
        <v>4</v>
      </c>
      <c r="B13" s="124">
        <v>45092</v>
      </c>
      <c r="C13" s="125"/>
      <c r="D13" s="273" t="s">
        <v>62</v>
      </c>
      <c r="E13" s="270" t="s">
        <v>594</v>
      </c>
      <c r="F13" s="107" t="s">
        <v>865</v>
      </c>
      <c r="G13" s="113">
        <v>6400</v>
      </c>
      <c r="H13" s="126"/>
      <c r="I13" s="271" t="s">
        <v>866</v>
      </c>
      <c r="J13" s="272" t="s">
        <v>596</v>
      </c>
      <c r="K13" s="127"/>
      <c r="L13" s="128"/>
      <c r="M13" s="129"/>
      <c r="N13" s="130"/>
      <c r="O13" s="131"/>
      <c r="P13" s="122">
        <f>VLOOKUP(D13,'MidCap Intra'!B47:C546,2,0)</f>
        <v>6601.8</v>
      </c>
      <c r="Q13" s="41"/>
      <c r="R13" s="41" t="s">
        <v>597</v>
      </c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</row>
    <row r="14" spans="1:38" ht="14.25" customHeight="1">
      <c r="A14" s="264">
        <v>5</v>
      </c>
      <c r="B14" s="268">
        <v>45092</v>
      </c>
      <c r="C14" s="274"/>
      <c r="D14" s="281" t="s">
        <v>192</v>
      </c>
      <c r="E14" s="278" t="s">
        <v>594</v>
      </c>
      <c r="F14" s="264">
        <v>1010</v>
      </c>
      <c r="G14" s="264">
        <v>930</v>
      </c>
      <c r="H14" s="264">
        <v>1072.5</v>
      </c>
      <c r="I14" s="282" t="s">
        <v>867</v>
      </c>
      <c r="J14" s="118" t="s">
        <v>1139</v>
      </c>
      <c r="K14" s="118">
        <f t="shared" ref="K14:K19" si="0">H14-F14</f>
        <v>62.5</v>
      </c>
      <c r="L14" s="119">
        <f t="shared" ref="L14:L19" si="1">(F14*-0.7)/100</f>
        <v>-7.07</v>
      </c>
      <c r="M14" s="120">
        <f t="shared" ref="M14:M19" si="2">(K14+L14)/F14</f>
        <v>5.4881188118811881E-2</v>
      </c>
      <c r="N14" s="118" t="s">
        <v>598</v>
      </c>
      <c r="O14" s="121">
        <v>45124</v>
      </c>
      <c r="P14" s="118">
        <f>VLOOKUP(D14,'MidCap Intra'!B48:C547,2,0)</f>
        <v>1069.7</v>
      </c>
      <c r="Q14" s="41"/>
      <c r="R14" s="41" t="s">
        <v>597</v>
      </c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</row>
    <row r="15" spans="1:38" ht="14.25" customHeight="1">
      <c r="A15" s="264">
        <v>6</v>
      </c>
      <c r="B15" s="268">
        <v>45096</v>
      </c>
      <c r="C15" s="274"/>
      <c r="D15" s="281" t="s">
        <v>510</v>
      </c>
      <c r="E15" s="278" t="s">
        <v>594</v>
      </c>
      <c r="F15" s="264">
        <v>537.5</v>
      </c>
      <c r="G15" s="264">
        <v>489</v>
      </c>
      <c r="H15" s="264">
        <v>569.5</v>
      </c>
      <c r="I15" s="282" t="s">
        <v>869</v>
      </c>
      <c r="J15" s="118" t="s">
        <v>961</v>
      </c>
      <c r="K15" s="118">
        <f t="shared" si="0"/>
        <v>32</v>
      </c>
      <c r="L15" s="119">
        <f t="shared" si="1"/>
        <v>-3.7625000000000002</v>
      </c>
      <c r="M15" s="120">
        <f t="shared" si="2"/>
        <v>5.2534883720930237E-2</v>
      </c>
      <c r="N15" s="118" t="s">
        <v>598</v>
      </c>
      <c r="O15" s="121">
        <v>45110</v>
      </c>
      <c r="P15" s="118"/>
      <c r="Q15" s="41"/>
      <c r="R15" s="41" t="s">
        <v>597</v>
      </c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</row>
    <row r="16" spans="1:38" ht="14.25" customHeight="1">
      <c r="A16" s="264">
        <v>7</v>
      </c>
      <c r="B16" s="268">
        <v>45098</v>
      </c>
      <c r="C16" s="274"/>
      <c r="D16" s="281" t="s">
        <v>431</v>
      </c>
      <c r="E16" s="278" t="s">
        <v>594</v>
      </c>
      <c r="F16" s="264">
        <v>102</v>
      </c>
      <c r="G16" s="264">
        <v>94</v>
      </c>
      <c r="H16" s="264">
        <v>107.5</v>
      </c>
      <c r="I16" s="282" t="s">
        <v>870</v>
      </c>
      <c r="J16" s="118" t="s">
        <v>964</v>
      </c>
      <c r="K16" s="118">
        <f t="shared" si="0"/>
        <v>5.5</v>
      </c>
      <c r="L16" s="119">
        <f t="shared" si="1"/>
        <v>-0.71399999999999997</v>
      </c>
      <c r="M16" s="120">
        <f t="shared" si="2"/>
        <v>4.6921568627450977E-2</v>
      </c>
      <c r="N16" s="118" t="s">
        <v>598</v>
      </c>
      <c r="O16" s="121">
        <v>45113</v>
      </c>
      <c r="P16" s="118"/>
      <c r="Q16" s="41"/>
      <c r="R16" s="41" t="s">
        <v>597</v>
      </c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38" ht="14.25" customHeight="1">
      <c r="A17" s="336">
        <v>8</v>
      </c>
      <c r="B17" s="337">
        <v>45099</v>
      </c>
      <c r="C17" s="338"/>
      <c r="D17" s="339" t="s">
        <v>403</v>
      </c>
      <c r="E17" s="340" t="s">
        <v>594</v>
      </c>
      <c r="F17" s="260">
        <v>3050</v>
      </c>
      <c r="G17" s="261">
        <v>2840</v>
      </c>
      <c r="H17" s="261">
        <v>2800</v>
      </c>
      <c r="I17" s="341" t="s">
        <v>872</v>
      </c>
      <c r="J17" s="342" t="s">
        <v>996</v>
      </c>
      <c r="K17" s="342">
        <f t="shared" si="0"/>
        <v>-250</v>
      </c>
      <c r="L17" s="343">
        <f t="shared" si="1"/>
        <v>-21.35</v>
      </c>
      <c r="M17" s="344">
        <f t="shared" si="2"/>
        <v>-8.8967213114754112E-2</v>
      </c>
      <c r="N17" s="345" t="s">
        <v>612</v>
      </c>
      <c r="O17" s="346">
        <v>45117</v>
      </c>
      <c r="P17" s="347"/>
      <c r="Q17" s="41"/>
      <c r="R17" s="41" t="s">
        <v>597</v>
      </c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4.25" customHeight="1">
      <c r="A18" s="264">
        <v>9</v>
      </c>
      <c r="B18" s="268">
        <v>45105</v>
      </c>
      <c r="C18" s="274"/>
      <c r="D18" s="281" t="s">
        <v>130</v>
      </c>
      <c r="E18" s="278" t="s">
        <v>594</v>
      </c>
      <c r="F18" s="264">
        <v>640</v>
      </c>
      <c r="G18" s="264">
        <v>597</v>
      </c>
      <c r="H18" s="264">
        <v>689.5</v>
      </c>
      <c r="I18" s="282" t="s">
        <v>893</v>
      </c>
      <c r="J18" s="118" t="s">
        <v>1075</v>
      </c>
      <c r="K18" s="118">
        <f t="shared" si="0"/>
        <v>49.5</v>
      </c>
      <c r="L18" s="119">
        <f t="shared" si="1"/>
        <v>-4.4800000000000004</v>
      </c>
      <c r="M18" s="120">
        <f t="shared" si="2"/>
        <v>7.0343749999999997E-2</v>
      </c>
      <c r="N18" s="118" t="s">
        <v>598</v>
      </c>
      <c r="O18" s="121">
        <v>45120</v>
      </c>
      <c r="P18" s="118"/>
      <c r="Q18" s="41"/>
      <c r="R18" s="41" t="s">
        <v>597</v>
      </c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4.25" customHeight="1">
      <c r="A19" s="336">
        <v>10</v>
      </c>
      <c r="B19" s="337">
        <v>45110</v>
      </c>
      <c r="C19" s="338"/>
      <c r="D19" s="339" t="s">
        <v>127</v>
      </c>
      <c r="E19" s="340" t="s">
        <v>594</v>
      </c>
      <c r="F19" s="260">
        <v>1152.5</v>
      </c>
      <c r="G19" s="261">
        <v>1095</v>
      </c>
      <c r="H19" s="261">
        <v>1100</v>
      </c>
      <c r="I19" s="341" t="s">
        <v>919</v>
      </c>
      <c r="J19" s="342" t="s">
        <v>1068</v>
      </c>
      <c r="K19" s="342">
        <f t="shared" si="0"/>
        <v>-52.5</v>
      </c>
      <c r="L19" s="343">
        <f t="shared" si="1"/>
        <v>-8.0675000000000008</v>
      </c>
      <c r="M19" s="344">
        <f t="shared" si="2"/>
        <v>-5.2553145336225598E-2</v>
      </c>
      <c r="N19" s="345" t="s">
        <v>612</v>
      </c>
      <c r="O19" s="346">
        <v>45120</v>
      </c>
      <c r="P19" s="347"/>
      <c r="Q19" s="41"/>
      <c r="R19" s="41" t="s">
        <v>597</v>
      </c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4.25" customHeight="1">
      <c r="A20" s="298">
        <v>11</v>
      </c>
      <c r="B20" s="108">
        <v>45111</v>
      </c>
      <c r="C20" s="299"/>
      <c r="D20" s="300" t="s">
        <v>114</v>
      </c>
      <c r="E20" s="111" t="s">
        <v>594</v>
      </c>
      <c r="F20" s="107" t="s">
        <v>1063</v>
      </c>
      <c r="G20" s="113">
        <v>119</v>
      </c>
      <c r="H20" s="107"/>
      <c r="I20" s="107" t="s">
        <v>937</v>
      </c>
      <c r="J20" s="113" t="s">
        <v>596</v>
      </c>
      <c r="K20" s="113"/>
      <c r="L20" s="259"/>
      <c r="M20" s="325"/>
      <c r="N20" s="269"/>
      <c r="O20" s="322"/>
      <c r="P20" s="122">
        <f>VLOOKUP(D20,'MidCap Intra'!B57:C556,2,0)</f>
        <v>132.6</v>
      </c>
      <c r="Q20" s="41"/>
      <c r="R20" s="41" t="s">
        <v>597</v>
      </c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4.25" customHeight="1">
      <c r="A21" s="298">
        <v>12</v>
      </c>
      <c r="B21" s="108">
        <v>45111</v>
      </c>
      <c r="C21" s="299"/>
      <c r="D21" s="300" t="s">
        <v>82</v>
      </c>
      <c r="E21" s="111" t="s">
        <v>594</v>
      </c>
      <c r="F21" s="107" t="s">
        <v>1064</v>
      </c>
      <c r="G21" s="113">
        <v>234</v>
      </c>
      <c r="H21" s="107"/>
      <c r="I21" s="107" t="s">
        <v>940</v>
      </c>
      <c r="J21" s="113" t="s">
        <v>596</v>
      </c>
      <c r="K21" s="113"/>
      <c r="L21" s="114"/>
      <c r="M21" s="115"/>
      <c r="N21" s="113"/>
      <c r="O21" s="322"/>
      <c r="P21" s="122">
        <f>VLOOKUP(D21,'MidCap Intra'!B58:C557,2,0)</f>
        <v>264.60000000000002</v>
      </c>
      <c r="Q21" s="41"/>
      <c r="R21" s="41" t="s">
        <v>597</v>
      </c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4.25" customHeight="1">
      <c r="A22" s="298">
        <v>13</v>
      </c>
      <c r="B22" s="108">
        <v>45112</v>
      </c>
      <c r="C22" s="299"/>
      <c r="D22" s="300" t="s">
        <v>388</v>
      </c>
      <c r="E22" s="111" t="s">
        <v>594</v>
      </c>
      <c r="F22" s="107" t="s">
        <v>1065</v>
      </c>
      <c r="G22" s="113">
        <v>1395</v>
      </c>
      <c r="H22" s="107"/>
      <c r="I22" s="107" t="s">
        <v>958</v>
      </c>
      <c r="J22" s="113" t="s">
        <v>596</v>
      </c>
      <c r="K22" s="113"/>
      <c r="L22" s="114"/>
      <c r="M22" s="115"/>
      <c r="N22" s="113"/>
      <c r="O22" s="322"/>
      <c r="P22" s="122">
        <f>VLOOKUP(D22,'MidCap Intra'!B59:C558,2,0)</f>
        <v>1488.5</v>
      </c>
      <c r="Q22" s="41"/>
      <c r="R22" s="41" t="s">
        <v>613</v>
      </c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4.25" customHeight="1">
      <c r="A23" s="298">
        <v>14</v>
      </c>
      <c r="B23" s="108">
        <v>45113</v>
      </c>
      <c r="C23" s="299"/>
      <c r="D23" s="328" t="s">
        <v>322</v>
      </c>
      <c r="E23" s="111" t="s">
        <v>594</v>
      </c>
      <c r="F23" s="107" t="s">
        <v>1066</v>
      </c>
      <c r="G23" s="113">
        <v>1295</v>
      </c>
      <c r="H23" s="107"/>
      <c r="I23" s="107" t="s">
        <v>967</v>
      </c>
      <c r="J23" s="113" t="s">
        <v>596</v>
      </c>
      <c r="K23" s="113"/>
      <c r="L23" s="114"/>
      <c r="M23" s="115"/>
      <c r="N23" s="113"/>
      <c r="O23" s="322"/>
      <c r="P23" s="122" t="e">
        <f>VLOOKUP(D23,'MidCap Intra'!B60:C559,2,0)</f>
        <v>#N/A</v>
      </c>
      <c r="Q23" s="41"/>
      <c r="R23" s="41" t="s">
        <v>597</v>
      </c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4.25" customHeight="1">
      <c r="A24" s="336">
        <v>15</v>
      </c>
      <c r="B24" s="337">
        <v>45113</v>
      </c>
      <c r="C24" s="338"/>
      <c r="D24" s="339" t="s">
        <v>104</v>
      </c>
      <c r="E24" s="340" t="s">
        <v>594</v>
      </c>
      <c r="F24" s="260">
        <v>2095</v>
      </c>
      <c r="G24" s="261">
        <v>1990</v>
      </c>
      <c r="H24" s="261">
        <v>1970</v>
      </c>
      <c r="I24" s="341" t="s">
        <v>968</v>
      </c>
      <c r="J24" s="342" t="s">
        <v>1038</v>
      </c>
      <c r="K24" s="342">
        <f>H24-F24</f>
        <v>-125</v>
      </c>
      <c r="L24" s="343">
        <f>(F24*-0.7)/100</f>
        <v>-14.664999999999999</v>
      </c>
      <c r="M24" s="344">
        <f>(K24+L24)/F24</f>
        <v>-6.6665871121718373E-2</v>
      </c>
      <c r="N24" s="345" t="s">
        <v>612</v>
      </c>
      <c r="O24" s="346">
        <v>45118</v>
      </c>
      <c r="P24" s="347"/>
      <c r="Q24" s="41"/>
      <c r="R24" s="41" t="s">
        <v>597</v>
      </c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4.25" customHeight="1">
      <c r="A25" s="348">
        <v>16</v>
      </c>
      <c r="B25" s="349">
        <v>45117</v>
      </c>
      <c r="C25" s="350"/>
      <c r="D25" s="351" t="s">
        <v>218</v>
      </c>
      <c r="E25" s="352" t="s">
        <v>594</v>
      </c>
      <c r="F25" s="353" t="s">
        <v>1018</v>
      </c>
      <c r="G25" s="324">
        <v>1980</v>
      </c>
      <c r="H25" s="353"/>
      <c r="I25" s="353" t="s">
        <v>1019</v>
      </c>
      <c r="J25" s="324" t="s">
        <v>596</v>
      </c>
      <c r="K25" s="327"/>
      <c r="L25" s="327"/>
      <c r="M25" s="327"/>
      <c r="N25" s="327"/>
      <c r="O25" s="327"/>
      <c r="P25" s="122">
        <f>VLOOKUP(D25,'MidCap Intra'!B62:C561,2,0)</f>
        <v>2239.15</v>
      </c>
      <c r="Q25" s="41"/>
      <c r="R25" s="41" t="s">
        <v>597</v>
      </c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4.25" customHeight="1">
      <c r="A26" s="354">
        <v>17</v>
      </c>
      <c r="B26" s="292">
        <v>45119</v>
      </c>
      <c r="C26" s="355"/>
      <c r="D26" s="356" t="s">
        <v>129</v>
      </c>
      <c r="E26" s="357" t="s">
        <v>594</v>
      </c>
      <c r="F26" s="291" t="s">
        <v>1067</v>
      </c>
      <c r="G26" s="293">
        <v>1540</v>
      </c>
      <c r="H26" s="291"/>
      <c r="I26" s="291" t="s">
        <v>1043</v>
      </c>
      <c r="J26" s="293" t="s">
        <v>596</v>
      </c>
      <c r="K26" s="293"/>
      <c r="L26" s="326"/>
      <c r="M26" s="358"/>
      <c r="N26" s="293"/>
      <c r="O26" s="359"/>
      <c r="P26" s="122">
        <f>VLOOKUP(D26,'MidCap Intra'!B63:C562,2,0)</f>
        <v>1678.9</v>
      </c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4.25" customHeight="1">
      <c r="A27" s="354">
        <v>18</v>
      </c>
      <c r="B27" s="292">
        <v>45120</v>
      </c>
      <c r="C27" s="355"/>
      <c r="D27" s="385" t="s">
        <v>431</v>
      </c>
      <c r="E27" s="357" t="s">
        <v>594</v>
      </c>
      <c r="F27" s="291" t="s">
        <v>1077</v>
      </c>
      <c r="G27" s="293">
        <v>102</v>
      </c>
      <c r="H27" s="291"/>
      <c r="I27" s="291" t="s">
        <v>1078</v>
      </c>
      <c r="J27" s="293" t="s">
        <v>596</v>
      </c>
      <c r="K27" s="293"/>
      <c r="L27" s="326"/>
      <c r="M27" s="358"/>
      <c r="N27" s="293"/>
      <c r="O27" s="359"/>
      <c r="P27" s="122">
        <f>VLOOKUP(D27,'MidCap Intra'!B64:C563,2,0)</f>
        <v>112</v>
      </c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4.25" customHeight="1">
      <c r="A28" s="264">
        <v>19</v>
      </c>
      <c r="B28" s="268">
        <v>45120</v>
      </c>
      <c r="C28" s="274"/>
      <c r="D28" s="281" t="s">
        <v>518</v>
      </c>
      <c r="E28" s="278" t="s">
        <v>594</v>
      </c>
      <c r="F28" s="264">
        <v>281</v>
      </c>
      <c r="G28" s="264">
        <v>255</v>
      </c>
      <c r="H28" s="264">
        <v>309.5</v>
      </c>
      <c r="I28" s="282" t="s">
        <v>1082</v>
      </c>
      <c r="J28" s="118" t="s">
        <v>1136</v>
      </c>
      <c r="K28" s="118">
        <f>H28-F28</f>
        <v>28.5</v>
      </c>
      <c r="L28" s="119">
        <f>(F28*-0.7)/100</f>
        <v>-1.9669999999999999</v>
      </c>
      <c r="M28" s="120">
        <f>(K28+L28)/F28</f>
        <v>9.4423487544483986E-2</v>
      </c>
      <c r="N28" s="118" t="s">
        <v>598</v>
      </c>
      <c r="O28" s="121">
        <v>45124</v>
      </c>
      <c r="P28" s="118">
        <f>VLOOKUP(D28,'MidCap Intra'!B65:C564,2,0)</f>
        <v>333.5</v>
      </c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4.25" customHeight="1">
      <c r="A29" s="354"/>
      <c r="B29" s="292"/>
      <c r="C29" s="355"/>
      <c r="D29" s="356"/>
      <c r="E29" s="357"/>
      <c r="F29" s="291"/>
      <c r="G29" s="293"/>
      <c r="H29" s="291"/>
      <c r="I29" s="291"/>
      <c r="J29" s="293"/>
      <c r="K29" s="293"/>
      <c r="L29" s="326"/>
      <c r="M29" s="358"/>
      <c r="N29" s="293"/>
      <c r="O29" s="359"/>
      <c r="P29" s="326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4.25" customHeight="1">
      <c r="A30" s="354"/>
      <c r="B30" s="292"/>
      <c r="C30" s="355"/>
      <c r="D30" s="356"/>
      <c r="E30" s="357"/>
      <c r="F30" s="291"/>
      <c r="G30" s="293"/>
      <c r="H30" s="291"/>
      <c r="I30" s="291"/>
      <c r="J30" s="293"/>
      <c r="K30" s="293"/>
      <c r="L30" s="326"/>
      <c r="M30" s="358"/>
      <c r="N30" s="293"/>
      <c r="O30" s="359"/>
      <c r="P30" s="326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ht="14.25" customHeight="1">
      <c r="A31" s="354"/>
      <c r="B31" s="292"/>
      <c r="C31" s="355"/>
      <c r="D31" s="356"/>
      <c r="E31" s="357"/>
      <c r="F31" s="291"/>
      <c r="G31" s="293"/>
      <c r="H31" s="291"/>
      <c r="I31" s="291"/>
      <c r="J31" s="293"/>
      <c r="K31" s="293"/>
      <c r="L31" s="326"/>
      <c r="M31" s="358"/>
      <c r="N31" s="293"/>
      <c r="O31" s="359"/>
      <c r="P31" s="326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8" spans="1:38" ht="14.25" customHeight="1">
      <c r="A38" s="132"/>
      <c r="B38" s="133"/>
      <c r="C38" s="134"/>
      <c r="D38" s="135"/>
      <c r="E38" s="136"/>
      <c r="F38" s="136"/>
      <c r="G38" s="132"/>
      <c r="H38" s="136"/>
      <c r="I38" s="137"/>
      <c r="J38" s="138"/>
      <c r="K38" s="138"/>
      <c r="L38" s="139"/>
      <c r="M38" s="140"/>
      <c r="N38" s="141"/>
      <c r="O38" s="142"/>
      <c r="P38" s="143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ht="12" customHeight="1">
      <c r="A39" s="144" t="s">
        <v>602</v>
      </c>
      <c r="B39" s="145"/>
      <c r="C39" s="146"/>
      <c r="E39" s="147"/>
      <c r="F39" s="147"/>
      <c r="G39" s="147"/>
      <c r="H39" s="147"/>
      <c r="I39" s="147"/>
      <c r="J39" s="148"/>
      <c r="K39" s="147"/>
      <c r="L39" s="149"/>
      <c r="M39" s="62"/>
      <c r="N39" s="148"/>
      <c r="O39" s="146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ht="12" customHeight="1">
      <c r="A40" s="150" t="s">
        <v>603</v>
      </c>
      <c r="B40" s="144"/>
      <c r="C40" s="144"/>
      <c r="D40" s="144"/>
      <c r="E40" s="41"/>
      <c r="F40" s="151" t="s">
        <v>604</v>
      </c>
      <c r="G40" s="6"/>
      <c r="H40" s="6"/>
      <c r="I40" s="6"/>
      <c r="J40" s="152"/>
      <c r="K40" s="153"/>
      <c r="L40" s="153"/>
      <c r="M40" s="154"/>
      <c r="N40" s="1"/>
      <c r="O40" s="155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38" ht="12" customHeight="1">
      <c r="A41" s="144" t="s">
        <v>605</v>
      </c>
      <c r="B41" s="144"/>
      <c r="C41" s="144"/>
      <c r="D41" s="144" t="s">
        <v>606</v>
      </c>
      <c r="E41" s="6"/>
      <c r="F41" s="151" t="s">
        <v>607</v>
      </c>
      <c r="G41" s="6"/>
      <c r="H41" s="6"/>
      <c r="I41" s="6"/>
      <c r="J41" s="152"/>
      <c r="K41" s="153"/>
      <c r="L41" s="153"/>
      <c r="M41" s="154"/>
      <c r="N41" s="1"/>
      <c r="O41" s="155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38" ht="12" customHeight="1">
      <c r="A42" s="144"/>
      <c r="B42" s="144"/>
      <c r="C42" s="144"/>
      <c r="D42" s="144"/>
      <c r="E42" s="6"/>
      <c r="F42" s="6"/>
      <c r="G42" s="6"/>
      <c r="H42" s="6"/>
      <c r="I42" s="6"/>
      <c r="J42" s="156"/>
      <c r="K42" s="153"/>
      <c r="L42" s="153"/>
      <c r="M42" s="6"/>
      <c r="N42" s="157"/>
      <c r="O42" s="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38" ht="12.75" customHeight="1">
      <c r="A43" s="1"/>
      <c r="B43" s="158" t="s">
        <v>608</v>
      </c>
      <c r="C43" s="158"/>
      <c r="D43" s="158"/>
      <c r="E43" s="158"/>
      <c r="F43" s="159"/>
      <c r="G43" s="6"/>
      <c r="H43" s="6"/>
      <c r="I43" s="160"/>
      <c r="J43" s="161"/>
      <c r="K43" s="162"/>
      <c r="L43" s="161"/>
      <c r="M43" s="6"/>
      <c r="N43" s="1"/>
      <c r="O43" s="1"/>
      <c r="P43" s="41"/>
      <c r="R43" s="62"/>
      <c r="S43" s="1"/>
      <c r="T43" s="1"/>
      <c r="U43" s="1"/>
      <c r="V43" s="1"/>
      <c r="W43" s="1"/>
      <c r="X43" s="1"/>
      <c r="Y43" s="1"/>
      <c r="Z43" s="1"/>
    </row>
    <row r="44" spans="1:38" ht="38.25" customHeight="1">
      <c r="A44" s="163" t="s">
        <v>16</v>
      </c>
      <c r="B44" s="163" t="s">
        <v>568</v>
      </c>
      <c r="C44" s="163"/>
      <c r="D44" s="91" t="s">
        <v>581</v>
      </c>
      <c r="E44" s="163" t="s">
        <v>582</v>
      </c>
      <c r="F44" s="163" t="s">
        <v>583</v>
      </c>
      <c r="G44" s="163" t="s">
        <v>609</v>
      </c>
      <c r="H44" s="163" t="s">
        <v>585</v>
      </c>
      <c r="I44" s="163" t="s">
        <v>586</v>
      </c>
      <c r="J44" s="106" t="s">
        <v>587</v>
      </c>
      <c r="K44" s="104" t="s">
        <v>610</v>
      </c>
      <c r="L44" s="164" t="s">
        <v>589</v>
      </c>
      <c r="M44" s="106" t="s">
        <v>590</v>
      </c>
      <c r="N44" s="103" t="s">
        <v>591</v>
      </c>
      <c r="O44" s="91" t="s">
        <v>592</v>
      </c>
      <c r="P44" s="41"/>
      <c r="Q44" s="1"/>
      <c r="R44" s="62"/>
      <c r="S44" s="62"/>
      <c r="T44" s="62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ht="13.5" customHeight="1">
      <c r="A45" s="264">
        <v>1</v>
      </c>
      <c r="B45" s="265">
        <v>45110</v>
      </c>
      <c r="C45" s="266"/>
      <c r="D45" s="266" t="s">
        <v>220</v>
      </c>
      <c r="E45" s="264" t="s">
        <v>611</v>
      </c>
      <c r="F45" s="264">
        <v>1032.5</v>
      </c>
      <c r="G45" s="264">
        <v>999</v>
      </c>
      <c r="H45" s="267">
        <v>1060.5</v>
      </c>
      <c r="I45" s="267" t="s">
        <v>925</v>
      </c>
      <c r="J45" s="118" t="s">
        <v>1039</v>
      </c>
      <c r="K45" s="118">
        <f t="shared" ref="K45:K50" si="3">H45-F45</f>
        <v>28</v>
      </c>
      <c r="L45" s="119">
        <f>(F45*-0.7)/100</f>
        <v>-7.2275</v>
      </c>
      <c r="M45" s="120">
        <f t="shared" ref="M45:M50" si="4">(K45+L45)/F45</f>
        <v>2.011864406779661E-2</v>
      </c>
      <c r="N45" s="329" t="s">
        <v>598</v>
      </c>
      <c r="O45" s="330">
        <v>45118</v>
      </c>
      <c r="P45" s="41"/>
      <c r="Q45" s="310"/>
      <c r="R45" s="41" t="s">
        <v>597</v>
      </c>
      <c r="S45" s="41"/>
      <c r="T45" s="311"/>
      <c r="U45" s="311"/>
      <c r="V45" s="311"/>
      <c r="W45" s="311"/>
      <c r="X45" s="311"/>
      <c r="Y45" s="311"/>
      <c r="Z45" s="311"/>
      <c r="AA45" s="311"/>
      <c r="AB45" s="311"/>
      <c r="AC45" s="311"/>
      <c r="AD45" s="311"/>
      <c r="AE45" s="311"/>
      <c r="AF45" s="311"/>
      <c r="AG45" s="311"/>
      <c r="AH45" s="311"/>
      <c r="AI45" s="311"/>
      <c r="AJ45" s="311"/>
      <c r="AK45" s="311"/>
      <c r="AL45" s="311"/>
    </row>
    <row r="46" spans="1:38" ht="13.5" customHeight="1">
      <c r="A46" s="264">
        <v>2</v>
      </c>
      <c r="B46" s="265">
        <v>45110</v>
      </c>
      <c r="C46" s="266"/>
      <c r="D46" s="266" t="s">
        <v>490</v>
      </c>
      <c r="E46" s="264" t="s">
        <v>611</v>
      </c>
      <c r="F46" s="264">
        <v>369.5</v>
      </c>
      <c r="G46" s="264">
        <v>358</v>
      </c>
      <c r="H46" s="267">
        <v>378.5</v>
      </c>
      <c r="I46" s="267" t="s">
        <v>922</v>
      </c>
      <c r="J46" s="118" t="s">
        <v>824</v>
      </c>
      <c r="K46" s="118">
        <f t="shared" si="3"/>
        <v>9</v>
      </c>
      <c r="L46" s="119">
        <f>(F46*-0.7)/100</f>
        <v>-2.5864999999999996</v>
      </c>
      <c r="M46" s="120">
        <f t="shared" si="4"/>
        <v>1.7357239512855213E-2</v>
      </c>
      <c r="N46" s="329" t="s">
        <v>598</v>
      </c>
      <c r="O46" s="330">
        <v>45114</v>
      </c>
      <c r="P46" s="41"/>
      <c r="Q46" s="310"/>
      <c r="R46" s="41" t="s">
        <v>597</v>
      </c>
      <c r="S46" s="41"/>
      <c r="T46" s="311"/>
      <c r="U46" s="311"/>
      <c r="V46" s="311"/>
      <c r="W46" s="311"/>
      <c r="X46" s="311"/>
      <c r="Y46" s="311"/>
      <c r="Z46" s="311"/>
      <c r="AA46" s="311"/>
      <c r="AB46" s="311"/>
      <c r="AC46" s="311"/>
      <c r="AD46" s="311"/>
      <c r="AE46" s="311"/>
      <c r="AF46" s="311"/>
      <c r="AG46" s="311"/>
      <c r="AH46" s="311"/>
      <c r="AI46" s="311"/>
      <c r="AJ46" s="311"/>
      <c r="AK46" s="311"/>
      <c r="AL46" s="311"/>
    </row>
    <row r="47" spans="1:38" ht="13.5" customHeight="1">
      <c r="A47" s="336">
        <v>3</v>
      </c>
      <c r="B47" s="337">
        <v>45114</v>
      </c>
      <c r="C47" s="338"/>
      <c r="D47" s="339" t="s">
        <v>1040</v>
      </c>
      <c r="E47" s="340" t="s">
        <v>611</v>
      </c>
      <c r="F47" s="260">
        <v>5010</v>
      </c>
      <c r="G47" s="261">
        <v>4900</v>
      </c>
      <c r="H47" s="261">
        <v>4850</v>
      </c>
      <c r="I47" s="341" t="s">
        <v>994</v>
      </c>
      <c r="J47" s="342" t="s">
        <v>1061</v>
      </c>
      <c r="K47" s="342">
        <f t="shared" si="3"/>
        <v>-160</v>
      </c>
      <c r="L47" s="343">
        <f>(F47*-0.7)/100</f>
        <v>-35.07</v>
      </c>
      <c r="M47" s="344">
        <f t="shared" si="4"/>
        <v>-3.8936127744510975E-2</v>
      </c>
      <c r="N47" s="345" t="s">
        <v>612</v>
      </c>
      <c r="O47" s="346">
        <v>45119</v>
      </c>
      <c r="P47" s="41"/>
      <c r="Q47" s="310"/>
      <c r="R47" s="41" t="s">
        <v>597</v>
      </c>
      <c r="S47" s="41"/>
      <c r="T47" s="360"/>
      <c r="U47" s="360"/>
      <c r="V47" s="360"/>
      <c r="W47" s="360"/>
      <c r="X47" s="360"/>
      <c r="Y47" s="360"/>
      <c r="Z47" s="360"/>
      <c r="AA47" s="360"/>
      <c r="AB47" s="360"/>
      <c r="AC47" s="360"/>
      <c r="AD47" s="360"/>
      <c r="AE47" s="360"/>
      <c r="AF47" s="360"/>
      <c r="AG47" s="360"/>
      <c r="AH47" s="360"/>
      <c r="AI47" s="360"/>
      <c r="AJ47" s="360"/>
      <c r="AK47" s="360"/>
      <c r="AL47" s="360"/>
    </row>
    <row r="48" spans="1:38" ht="13.5" customHeight="1">
      <c r="A48" s="336">
        <v>4</v>
      </c>
      <c r="B48" s="337">
        <v>45117</v>
      </c>
      <c r="C48" s="338"/>
      <c r="D48" s="339" t="s">
        <v>122</v>
      </c>
      <c r="E48" s="340" t="s">
        <v>611</v>
      </c>
      <c r="F48" s="260">
        <v>313.5</v>
      </c>
      <c r="G48" s="261">
        <v>304</v>
      </c>
      <c r="H48" s="261">
        <v>304</v>
      </c>
      <c r="I48" s="341" t="s">
        <v>1007</v>
      </c>
      <c r="J48" s="342" t="s">
        <v>955</v>
      </c>
      <c r="K48" s="342">
        <f t="shared" si="3"/>
        <v>-9.5</v>
      </c>
      <c r="L48" s="343">
        <f>(F48*-0.7)/100</f>
        <v>-2.1944999999999997</v>
      </c>
      <c r="M48" s="344">
        <f t="shared" si="4"/>
        <v>-3.7303030303030303E-2</v>
      </c>
      <c r="N48" s="345" t="s">
        <v>612</v>
      </c>
      <c r="O48" s="346">
        <v>45120</v>
      </c>
      <c r="P48" s="41"/>
      <c r="Q48" s="310"/>
      <c r="R48" s="41" t="s">
        <v>597</v>
      </c>
      <c r="S48" s="41"/>
      <c r="T48" s="360"/>
      <c r="U48" s="360"/>
      <c r="V48" s="360"/>
      <c r="W48" s="360"/>
      <c r="X48" s="360"/>
      <c r="Y48" s="360"/>
      <c r="Z48" s="360"/>
      <c r="AA48" s="360"/>
      <c r="AB48" s="360"/>
      <c r="AC48" s="360"/>
      <c r="AD48" s="360"/>
      <c r="AE48" s="360"/>
      <c r="AF48" s="360"/>
      <c r="AG48" s="360"/>
      <c r="AH48" s="360"/>
      <c r="AI48" s="360"/>
      <c r="AJ48" s="360"/>
      <c r="AK48" s="360"/>
      <c r="AL48" s="360"/>
    </row>
    <row r="49" spans="1:38" ht="13.5" customHeight="1">
      <c r="A49" s="264">
        <v>5</v>
      </c>
      <c r="B49" s="265">
        <v>45117</v>
      </c>
      <c r="C49" s="266"/>
      <c r="D49" s="266" t="s">
        <v>303</v>
      </c>
      <c r="E49" s="264" t="s">
        <v>611</v>
      </c>
      <c r="F49" s="264">
        <v>81</v>
      </c>
      <c r="G49" s="264">
        <v>78.5</v>
      </c>
      <c r="H49" s="267">
        <v>83.1</v>
      </c>
      <c r="I49" s="267" t="s">
        <v>1008</v>
      </c>
      <c r="J49" s="118" t="s">
        <v>1050</v>
      </c>
      <c r="K49" s="118">
        <f t="shared" si="3"/>
        <v>2.0999999999999943</v>
      </c>
      <c r="L49" s="119">
        <f>(F49*-0.7)/100</f>
        <v>-0.56699999999999995</v>
      </c>
      <c r="M49" s="120">
        <f t="shared" si="4"/>
        <v>1.8925925925925857E-2</v>
      </c>
      <c r="N49" s="329" t="s">
        <v>598</v>
      </c>
      <c r="O49" s="335">
        <v>45119</v>
      </c>
      <c r="P49" s="41"/>
      <c r="Q49" s="310"/>
      <c r="R49" s="41" t="s">
        <v>597</v>
      </c>
      <c r="S49" s="41"/>
      <c r="T49" s="360"/>
      <c r="U49" s="360"/>
      <c r="V49" s="360"/>
      <c r="W49" s="360"/>
      <c r="X49" s="360"/>
      <c r="Y49" s="360"/>
      <c r="Z49" s="360"/>
      <c r="AA49" s="360"/>
      <c r="AB49" s="360"/>
      <c r="AC49" s="360"/>
      <c r="AD49" s="360"/>
      <c r="AE49" s="360"/>
      <c r="AF49" s="360"/>
      <c r="AG49" s="360"/>
      <c r="AH49" s="360"/>
      <c r="AI49" s="360"/>
      <c r="AJ49" s="360"/>
      <c r="AK49" s="360"/>
      <c r="AL49" s="360"/>
    </row>
    <row r="50" spans="1:38" ht="13.5" customHeight="1">
      <c r="A50" s="379">
        <v>6</v>
      </c>
      <c r="B50" s="268">
        <v>45117</v>
      </c>
      <c r="C50" s="380"/>
      <c r="D50" s="381" t="s">
        <v>241</v>
      </c>
      <c r="E50" s="278" t="s">
        <v>611</v>
      </c>
      <c r="F50" s="264">
        <v>200.5</v>
      </c>
      <c r="G50" s="267">
        <v>194</v>
      </c>
      <c r="H50" s="264">
        <v>205</v>
      </c>
      <c r="I50" s="264" t="s">
        <v>1013</v>
      </c>
      <c r="J50" s="118" t="s">
        <v>1017</v>
      </c>
      <c r="K50" s="118">
        <f t="shared" si="3"/>
        <v>4.5</v>
      </c>
      <c r="L50" s="119">
        <f>(F50*-0.07)/100</f>
        <v>-0.14035000000000003</v>
      </c>
      <c r="M50" s="120">
        <f t="shared" si="4"/>
        <v>2.1743890274314216E-2</v>
      </c>
      <c r="N50" s="329" t="s">
        <v>598</v>
      </c>
      <c r="O50" s="335">
        <v>45117</v>
      </c>
      <c r="P50" s="41"/>
      <c r="Q50" s="310"/>
      <c r="R50" s="41" t="s">
        <v>597</v>
      </c>
      <c r="S50" s="41"/>
      <c r="T50" s="311"/>
      <c r="U50" s="311"/>
      <c r="V50" s="311"/>
      <c r="W50" s="311"/>
      <c r="X50" s="311"/>
      <c r="Y50" s="311"/>
      <c r="Z50" s="311"/>
      <c r="AA50" s="311"/>
      <c r="AB50" s="311"/>
      <c r="AC50" s="311"/>
      <c r="AD50" s="311"/>
      <c r="AE50" s="311"/>
      <c r="AF50" s="311"/>
      <c r="AG50" s="311"/>
      <c r="AH50" s="311"/>
      <c r="AI50" s="311"/>
      <c r="AJ50" s="311"/>
      <c r="AK50" s="311"/>
      <c r="AL50" s="311"/>
    </row>
    <row r="51" spans="1:38" ht="13.5" customHeight="1">
      <c r="A51" s="298">
        <v>7</v>
      </c>
      <c r="B51" s="108">
        <v>45118</v>
      </c>
      <c r="C51" s="299"/>
      <c r="D51" s="300" t="s">
        <v>470</v>
      </c>
      <c r="E51" s="111" t="s">
        <v>611</v>
      </c>
      <c r="F51" s="107" t="s">
        <v>1029</v>
      </c>
      <c r="G51" s="113">
        <v>203</v>
      </c>
      <c r="H51" s="107"/>
      <c r="I51" s="107" t="s">
        <v>679</v>
      </c>
      <c r="J51" s="113" t="s">
        <v>596</v>
      </c>
      <c r="K51" s="113"/>
      <c r="L51" s="114"/>
      <c r="M51" s="115"/>
      <c r="N51" s="323"/>
      <c r="O51" s="359"/>
      <c r="P51" s="41"/>
      <c r="Q51" s="310"/>
      <c r="R51" s="41"/>
      <c r="S51" s="41"/>
      <c r="T51" s="360"/>
      <c r="U51" s="360"/>
      <c r="V51" s="360"/>
      <c r="W51" s="360"/>
      <c r="X51" s="360"/>
      <c r="Y51" s="360"/>
      <c r="Z51" s="360"/>
      <c r="AA51" s="360"/>
      <c r="AB51" s="360"/>
      <c r="AC51" s="360"/>
      <c r="AD51" s="360"/>
      <c r="AE51" s="360"/>
      <c r="AF51" s="360"/>
      <c r="AG51" s="360"/>
      <c r="AH51" s="360"/>
      <c r="AI51" s="360"/>
      <c r="AJ51" s="360"/>
      <c r="AK51" s="360"/>
      <c r="AL51" s="360"/>
    </row>
    <row r="52" spans="1:38" ht="13.5" customHeight="1">
      <c r="A52" s="298">
        <v>8</v>
      </c>
      <c r="B52" s="108">
        <v>45119</v>
      </c>
      <c r="C52" s="299"/>
      <c r="D52" s="300" t="s">
        <v>89</v>
      </c>
      <c r="E52" s="111" t="s">
        <v>611</v>
      </c>
      <c r="F52" s="107" t="s">
        <v>1053</v>
      </c>
      <c r="G52" s="113">
        <v>319</v>
      </c>
      <c r="H52" s="107"/>
      <c r="I52" s="107" t="s">
        <v>1054</v>
      </c>
      <c r="J52" s="113" t="s">
        <v>596</v>
      </c>
      <c r="K52" s="113"/>
      <c r="L52" s="114"/>
      <c r="M52" s="115"/>
      <c r="N52" s="323"/>
      <c r="O52" s="359"/>
      <c r="P52" s="41"/>
      <c r="Q52" s="310"/>
      <c r="R52" s="41"/>
      <c r="S52" s="41"/>
      <c r="T52" s="360"/>
      <c r="U52" s="360"/>
      <c r="V52" s="360"/>
      <c r="W52" s="360"/>
      <c r="X52" s="360"/>
      <c r="Y52" s="360"/>
      <c r="Z52" s="360"/>
      <c r="AA52" s="360"/>
      <c r="AB52" s="360"/>
      <c r="AC52" s="360"/>
      <c r="AD52" s="360"/>
      <c r="AE52" s="360"/>
      <c r="AF52" s="360"/>
      <c r="AG52" s="360"/>
      <c r="AH52" s="360"/>
      <c r="AI52" s="360"/>
      <c r="AJ52" s="360"/>
      <c r="AK52" s="360"/>
      <c r="AL52" s="360"/>
    </row>
    <row r="53" spans="1:38" ht="13.5" customHeight="1">
      <c r="A53" s="379">
        <v>9</v>
      </c>
      <c r="B53" s="268">
        <v>45121</v>
      </c>
      <c r="C53" s="380"/>
      <c r="D53" s="381" t="s">
        <v>840</v>
      </c>
      <c r="E53" s="278" t="s">
        <v>611</v>
      </c>
      <c r="F53" s="264">
        <v>312</v>
      </c>
      <c r="G53" s="267">
        <v>303</v>
      </c>
      <c r="H53" s="264">
        <v>320.5</v>
      </c>
      <c r="I53" s="264" t="s">
        <v>1105</v>
      </c>
      <c r="J53" s="118" t="s">
        <v>1137</v>
      </c>
      <c r="K53" s="118">
        <f t="shared" ref="K53" si="5">H53-F53</f>
        <v>8.5</v>
      </c>
      <c r="L53" s="119">
        <f>(F53*-0.07)/100</f>
        <v>-0.21840000000000004</v>
      </c>
      <c r="M53" s="120">
        <f t="shared" ref="M53" si="6">(K53+L53)/F53</f>
        <v>2.6543589743589741E-2</v>
      </c>
      <c r="N53" s="329" t="s">
        <v>598</v>
      </c>
      <c r="O53" s="335">
        <v>45124</v>
      </c>
      <c r="P53" s="41"/>
      <c r="Q53" s="310"/>
      <c r="R53" s="41"/>
      <c r="S53" s="41"/>
      <c r="T53" s="360"/>
      <c r="U53" s="360"/>
      <c r="V53" s="360"/>
      <c r="W53" s="360"/>
      <c r="X53" s="360"/>
      <c r="Y53" s="360"/>
      <c r="Z53" s="360"/>
      <c r="AA53" s="360"/>
      <c r="AB53" s="360"/>
      <c r="AC53" s="360"/>
      <c r="AD53" s="360"/>
      <c r="AE53" s="360"/>
      <c r="AF53" s="360"/>
      <c r="AG53" s="360"/>
      <c r="AH53" s="360"/>
      <c r="AI53" s="360"/>
      <c r="AJ53" s="360"/>
      <c r="AK53" s="360"/>
      <c r="AL53" s="360"/>
    </row>
    <row r="54" spans="1:38" ht="13.5" customHeight="1">
      <c r="A54" s="298"/>
      <c r="B54" s="108"/>
      <c r="C54" s="299"/>
      <c r="D54" s="300"/>
      <c r="E54" s="111"/>
      <c r="F54" s="107"/>
      <c r="G54" s="113"/>
      <c r="H54" s="107"/>
      <c r="I54" s="107"/>
      <c r="J54" s="113"/>
      <c r="K54" s="113"/>
      <c r="L54" s="114"/>
      <c r="M54" s="115"/>
      <c r="N54" s="323"/>
      <c r="O54" s="359"/>
      <c r="P54" s="41"/>
      <c r="Q54" s="310"/>
      <c r="R54" s="41"/>
      <c r="S54" s="41"/>
      <c r="T54" s="360"/>
      <c r="U54" s="360"/>
      <c r="V54" s="360"/>
      <c r="W54" s="360"/>
      <c r="X54" s="360"/>
      <c r="Y54" s="360"/>
      <c r="Z54" s="360"/>
      <c r="AA54" s="360"/>
      <c r="AB54" s="360"/>
      <c r="AC54" s="360"/>
      <c r="AD54" s="360"/>
      <c r="AE54" s="360"/>
      <c r="AF54" s="360"/>
      <c r="AG54" s="360"/>
      <c r="AH54" s="360"/>
      <c r="AI54" s="360"/>
      <c r="AJ54" s="360"/>
      <c r="AK54" s="360"/>
      <c r="AL54" s="360"/>
    </row>
    <row r="55" spans="1:38" ht="13.5" customHeight="1">
      <c r="A55" s="298"/>
      <c r="B55" s="108"/>
      <c r="C55" s="299"/>
      <c r="D55" s="300"/>
      <c r="E55" s="111"/>
      <c r="F55" s="107"/>
      <c r="G55" s="113"/>
      <c r="H55" s="107"/>
      <c r="I55" s="107"/>
      <c r="J55" s="113"/>
      <c r="K55" s="113"/>
      <c r="L55" s="114"/>
      <c r="M55" s="115"/>
      <c r="N55" s="323"/>
      <c r="O55" s="359"/>
      <c r="P55" s="41"/>
      <c r="Q55" s="310"/>
      <c r="R55" s="41"/>
      <c r="S55" s="41"/>
      <c r="T55" s="360"/>
      <c r="U55" s="360"/>
      <c r="V55" s="360"/>
      <c r="W55" s="360"/>
      <c r="X55" s="360"/>
      <c r="Y55" s="360"/>
      <c r="Z55" s="360"/>
      <c r="AA55" s="360"/>
      <c r="AB55" s="360"/>
      <c r="AC55" s="360"/>
      <c r="AD55" s="360"/>
      <c r="AE55" s="360"/>
      <c r="AF55" s="360"/>
      <c r="AG55" s="360"/>
      <c r="AH55" s="360"/>
      <c r="AI55" s="360"/>
      <c r="AJ55" s="360"/>
      <c r="AK55" s="360"/>
      <c r="AL55" s="360"/>
    </row>
    <row r="57" spans="1:38" ht="44.25" customHeight="1">
      <c r="A57" s="144" t="s">
        <v>602</v>
      </c>
      <c r="B57" s="165"/>
      <c r="C57" s="165"/>
      <c r="D57" s="1"/>
      <c r="E57" s="6"/>
      <c r="F57" s="6"/>
      <c r="G57" s="6"/>
      <c r="H57" s="6" t="s">
        <v>614</v>
      </c>
      <c r="I57" s="6"/>
      <c r="J57" s="6"/>
      <c r="K57" s="140"/>
      <c r="L57" s="166"/>
      <c r="M57" s="140"/>
      <c r="N57" s="141"/>
      <c r="O57" s="140"/>
      <c r="P57" s="41"/>
      <c r="Q57" s="1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38" ht="12.75" customHeight="1">
      <c r="A58" s="150" t="s">
        <v>603</v>
      </c>
      <c r="B58" s="144"/>
      <c r="C58" s="144"/>
      <c r="D58" s="144"/>
      <c r="E58" s="41"/>
      <c r="F58" s="151" t="s">
        <v>604</v>
      </c>
      <c r="G58" s="62"/>
      <c r="H58" s="41"/>
      <c r="I58" s="62"/>
      <c r="J58" s="6"/>
      <c r="K58" s="167"/>
      <c r="L58" s="168"/>
      <c r="M58" s="6"/>
      <c r="N58" s="134"/>
      <c r="O58" s="169"/>
      <c r="P58" s="41"/>
      <c r="Q58" s="41"/>
      <c r="R58" s="6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</row>
    <row r="59" spans="1:38" ht="14.25" customHeight="1">
      <c r="A59" s="150"/>
      <c r="B59" s="144"/>
      <c r="C59" s="144"/>
      <c r="D59" s="144"/>
      <c r="E59" s="6"/>
      <c r="F59" s="151" t="s">
        <v>607</v>
      </c>
      <c r="G59" s="62"/>
      <c r="H59" s="41"/>
      <c r="I59" s="62"/>
      <c r="J59" s="6"/>
      <c r="K59" s="167"/>
      <c r="L59" s="168"/>
      <c r="M59" s="6"/>
      <c r="N59" s="134"/>
      <c r="O59" s="169"/>
      <c r="P59" s="41"/>
      <c r="Q59" s="41"/>
      <c r="R59" s="6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</row>
    <row r="60" spans="1:38" ht="14.25" customHeight="1">
      <c r="A60" s="144"/>
      <c r="B60" s="144"/>
      <c r="C60" s="144"/>
      <c r="D60" s="144"/>
      <c r="E60" s="6"/>
      <c r="F60" s="6"/>
      <c r="G60" s="6"/>
      <c r="H60" s="6"/>
      <c r="I60" s="6"/>
      <c r="J60" s="156"/>
      <c r="K60" s="153"/>
      <c r="L60" s="154"/>
      <c r="M60" s="6"/>
      <c r="N60" s="157"/>
      <c r="O60" s="1"/>
      <c r="P60" s="41"/>
      <c r="Q60" s="41"/>
      <c r="R60" s="6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</row>
    <row r="61" spans="1:38" ht="12.75" customHeight="1">
      <c r="A61" s="170" t="s">
        <v>615</v>
      </c>
      <c r="B61" s="170"/>
      <c r="C61" s="170"/>
      <c r="D61" s="170"/>
      <c r="E61" s="6"/>
      <c r="F61" s="6"/>
      <c r="G61" s="6"/>
      <c r="H61" s="6"/>
      <c r="I61" s="6"/>
      <c r="J61" s="6"/>
      <c r="K61" s="6"/>
      <c r="L61" s="6"/>
      <c r="M61" s="6"/>
      <c r="N61" s="6"/>
      <c r="O61" s="24"/>
      <c r="Q61" s="41"/>
      <c r="R61" s="6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</row>
    <row r="62" spans="1:38" ht="38.25" customHeight="1">
      <c r="A62" s="104" t="s">
        <v>16</v>
      </c>
      <c r="B62" s="104" t="s">
        <v>568</v>
      </c>
      <c r="C62" s="104"/>
      <c r="D62" s="105" t="s">
        <v>581</v>
      </c>
      <c r="E62" s="104" t="s">
        <v>582</v>
      </c>
      <c r="F62" s="104" t="s">
        <v>583</v>
      </c>
      <c r="G62" s="104" t="s">
        <v>609</v>
      </c>
      <c r="H62" s="104" t="s">
        <v>585</v>
      </c>
      <c r="I62" s="104" t="s">
        <v>586</v>
      </c>
      <c r="J62" s="103" t="s">
        <v>587</v>
      </c>
      <c r="K62" s="171" t="s">
        <v>616</v>
      </c>
      <c r="L62" s="106" t="s">
        <v>589</v>
      </c>
      <c r="M62" s="171" t="s">
        <v>617</v>
      </c>
      <c r="N62" s="104" t="s">
        <v>618</v>
      </c>
      <c r="O62" s="103" t="s">
        <v>591</v>
      </c>
      <c r="P62" s="105" t="s">
        <v>592</v>
      </c>
      <c r="Q62" s="41"/>
      <c r="R62" s="6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</row>
    <row r="63" spans="1:38" ht="12.75" customHeight="1">
      <c r="A63" s="264">
        <v>1</v>
      </c>
      <c r="B63" s="265">
        <v>45105</v>
      </c>
      <c r="C63" s="266"/>
      <c r="D63" s="266" t="s">
        <v>894</v>
      </c>
      <c r="E63" s="264" t="s">
        <v>611</v>
      </c>
      <c r="F63" s="264">
        <v>1687</v>
      </c>
      <c r="G63" s="264">
        <v>1645</v>
      </c>
      <c r="H63" s="267">
        <v>1713.5</v>
      </c>
      <c r="I63" s="267" t="s">
        <v>895</v>
      </c>
      <c r="J63" s="118" t="s">
        <v>948</v>
      </c>
      <c r="K63" s="116">
        <f>H63-F63</f>
        <v>26.5</v>
      </c>
      <c r="L63" s="119">
        <f t="shared" ref="L63" si="7">(H63*N63)*0.07%</f>
        <v>419.80750000000006</v>
      </c>
      <c r="M63" s="172">
        <f t="shared" ref="M63" si="8">(K63*N63)-L63</f>
        <v>8855.1924999999992</v>
      </c>
      <c r="N63" s="116">
        <v>350</v>
      </c>
      <c r="O63" s="118" t="s">
        <v>598</v>
      </c>
      <c r="P63" s="117">
        <v>45111</v>
      </c>
      <c r="Q63" s="173"/>
      <c r="R63" s="62" t="s">
        <v>613</v>
      </c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174"/>
      <c r="AG63" s="175"/>
      <c r="AH63" s="173"/>
      <c r="AI63" s="173"/>
      <c r="AJ63" s="174"/>
      <c r="AK63" s="174"/>
      <c r="AL63" s="174"/>
    </row>
    <row r="64" spans="1:38" ht="12.75" customHeight="1">
      <c r="A64" s="264">
        <v>2</v>
      </c>
      <c r="B64" s="265">
        <v>45105</v>
      </c>
      <c r="C64" s="266"/>
      <c r="D64" s="266" t="s">
        <v>896</v>
      </c>
      <c r="E64" s="264" t="s">
        <v>611</v>
      </c>
      <c r="F64" s="264">
        <v>2680</v>
      </c>
      <c r="G64" s="264">
        <v>2635</v>
      </c>
      <c r="H64" s="267">
        <v>2715</v>
      </c>
      <c r="I64" s="267" t="s">
        <v>897</v>
      </c>
      <c r="J64" s="118" t="s">
        <v>926</v>
      </c>
      <c r="K64" s="116">
        <f>H64-F64</f>
        <v>35</v>
      </c>
      <c r="L64" s="119">
        <f t="shared" ref="L64" si="9">(H64*N64)*0.07%</f>
        <v>570.15000000000009</v>
      </c>
      <c r="M64" s="172">
        <f t="shared" ref="M64" si="10">(K64*N64)-L64</f>
        <v>9929.85</v>
      </c>
      <c r="N64" s="116">
        <v>300</v>
      </c>
      <c r="O64" s="118" t="s">
        <v>598</v>
      </c>
      <c r="P64" s="117">
        <v>45110</v>
      </c>
      <c r="Q64" s="173"/>
      <c r="R64" s="62" t="s">
        <v>613</v>
      </c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174"/>
      <c r="AG64" s="175"/>
      <c r="AH64" s="173"/>
      <c r="AI64" s="173"/>
      <c r="AJ64" s="174"/>
      <c r="AK64" s="174"/>
      <c r="AL64" s="174"/>
    </row>
    <row r="65" spans="1:38" ht="15" customHeight="1">
      <c r="A65" s="264">
        <v>3</v>
      </c>
      <c r="B65" s="265">
        <v>45105</v>
      </c>
      <c r="C65" s="266"/>
      <c r="D65" s="266" t="s">
        <v>898</v>
      </c>
      <c r="E65" s="264" t="s">
        <v>611</v>
      </c>
      <c r="F65" s="264" t="s">
        <v>911</v>
      </c>
      <c r="G65" s="264">
        <v>564</v>
      </c>
      <c r="H65" s="267">
        <v>578.5</v>
      </c>
      <c r="I65" s="267" t="s">
        <v>899</v>
      </c>
      <c r="J65" s="118" t="s">
        <v>624</v>
      </c>
      <c r="K65" s="116">
        <f>H65-F65</f>
        <v>6</v>
      </c>
      <c r="L65" s="119">
        <f t="shared" ref="L65" si="11">(H65*N65)*0.07%</f>
        <v>607.42500000000007</v>
      </c>
      <c r="M65" s="172">
        <f t="shared" ref="M65" si="12">(K65*N65)-L65</f>
        <v>8392.5750000000007</v>
      </c>
      <c r="N65" s="116">
        <v>1500</v>
      </c>
      <c r="O65" s="118" t="s">
        <v>598</v>
      </c>
      <c r="P65" s="117">
        <v>45110</v>
      </c>
      <c r="Q65" s="174"/>
      <c r="R65" s="174" t="s">
        <v>597</v>
      </c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74"/>
      <c r="AF65" s="174"/>
      <c r="AG65" s="174"/>
      <c r="AH65" s="174"/>
      <c r="AI65" s="174"/>
      <c r="AJ65" s="174"/>
      <c r="AK65" s="174"/>
      <c r="AL65" s="174"/>
    </row>
    <row r="66" spans="1:38" ht="12.75" customHeight="1">
      <c r="A66" s="264">
        <v>4</v>
      </c>
      <c r="B66" s="265">
        <v>45110</v>
      </c>
      <c r="C66" s="266"/>
      <c r="D66" s="266" t="s">
        <v>912</v>
      </c>
      <c r="E66" s="264" t="s">
        <v>611</v>
      </c>
      <c r="F66" s="264">
        <v>231.25</v>
      </c>
      <c r="G66" s="264">
        <v>228</v>
      </c>
      <c r="H66" s="267">
        <v>233.75</v>
      </c>
      <c r="I66" s="267" t="s">
        <v>913</v>
      </c>
      <c r="J66" s="118" t="s">
        <v>917</v>
      </c>
      <c r="K66" s="116">
        <f>H66-F66</f>
        <v>2.5</v>
      </c>
      <c r="L66" s="119">
        <f t="shared" ref="L66" si="13">(H66*N66)*0.07%</f>
        <v>687.22500000000014</v>
      </c>
      <c r="M66" s="172">
        <f t="shared" ref="M66" si="14">(K66*N66)-L66</f>
        <v>9812.7749999999996</v>
      </c>
      <c r="N66" s="116">
        <v>4200</v>
      </c>
      <c r="O66" s="118" t="s">
        <v>598</v>
      </c>
      <c r="P66" s="117">
        <v>45110</v>
      </c>
      <c r="Q66" s="173"/>
      <c r="R66" s="174" t="s">
        <v>597</v>
      </c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174"/>
      <c r="AG66" s="175"/>
      <c r="AH66" s="173"/>
      <c r="AI66" s="173"/>
      <c r="AJ66" s="174"/>
      <c r="AK66" s="174"/>
      <c r="AL66" s="174"/>
    </row>
    <row r="67" spans="1:38" ht="12.75" customHeight="1">
      <c r="A67" s="264">
        <v>5</v>
      </c>
      <c r="B67" s="265">
        <v>45110</v>
      </c>
      <c r="C67" s="266"/>
      <c r="D67" s="266" t="s">
        <v>914</v>
      </c>
      <c r="E67" s="264" t="s">
        <v>619</v>
      </c>
      <c r="F67" s="264">
        <v>19400</v>
      </c>
      <c r="G67" s="264">
        <v>19530</v>
      </c>
      <c r="H67" s="267">
        <v>19350</v>
      </c>
      <c r="I67" s="267" t="s">
        <v>915</v>
      </c>
      <c r="J67" s="118" t="s">
        <v>626</v>
      </c>
      <c r="K67" s="116">
        <f>F67-H67</f>
        <v>50</v>
      </c>
      <c r="L67" s="119">
        <f t="shared" ref="L67" si="15">(H67*N67)*0.07%</f>
        <v>677.25000000000011</v>
      </c>
      <c r="M67" s="172">
        <f t="shared" ref="M67" si="16">(K67*N67)-L67</f>
        <v>1822.75</v>
      </c>
      <c r="N67" s="116">
        <v>50</v>
      </c>
      <c r="O67" s="118" t="s">
        <v>598</v>
      </c>
      <c r="P67" s="117">
        <v>45110</v>
      </c>
      <c r="Q67" s="173"/>
      <c r="R67" s="174" t="s">
        <v>597</v>
      </c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174"/>
      <c r="AG67" s="175"/>
      <c r="AH67" s="173"/>
      <c r="AI67" s="173"/>
      <c r="AJ67" s="174"/>
      <c r="AK67" s="174"/>
      <c r="AL67" s="174"/>
    </row>
    <row r="68" spans="1:38" ht="12.75" customHeight="1">
      <c r="A68" s="264">
        <v>6</v>
      </c>
      <c r="B68" s="265">
        <v>45110</v>
      </c>
      <c r="C68" s="266"/>
      <c r="D68" s="266" t="s">
        <v>920</v>
      </c>
      <c r="E68" s="264" t="s">
        <v>611</v>
      </c>
      <c r="F68" s="264">
        <v>3289</v>
      </c>
      <c r="G68" s="264">
        <v>3230</v>
      </c>
      <c r="H68" s="267">
        <v>3342.5</v>
      </c>
      <c r="I68" s="267">
        <v>3400</v>
      </c>
      <c r="J68" s="118" t="s">
        <v>954</v>
      </c>
      <c r="K68" s="116">
        <f>H68-F68</f>
        <v>53.5</v>
      </c>
      <c r="L68" s="119">
        <f t="shared" ref="L68:L69" si="17">(H68*N68)*0.07%</f>
        <v>409.45625000000007</v>
      </c>
      <c r="M68" s="172">
        <f t="shared" ref="M68:M69" si="18">(K68*N68)-L68</f>
        <v>8953.0437500000007</v>
      </c>
      <c r="N68" s="116">
        <v>175</v>
      </c>
      <c r="O68" s="118" t="s">
        <v>598</v>
      </c>
      <c r="P68" s="117">
        <v>45112</v>
      </c>
      <c r="Q68" s="173"/>
      <c r="R68" s="174" t="s">
        <v>597</v>
      </c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174"/>
      <c r="AG68" s="175"/>
      <c r="AH68" s="173"/>
      <c r="AI68" s="173"/>
      <c r="AJ68" s="174"/>
      <c r="AK68" s="174"/>
      <c r="AL68" s="174"/>
    </row>
    <row r="69" spans="1:38" ht="12.75" customHeight="1">
      <c r="A69" s="260">
        <v>7</v>
      </c>
      <c r="B69" s="374">
        <v>45110</v>
      </c>
      <c r="C69" s="375"/>
      <c r="D69" s="375" t="s">
        <v>923</v>
      </c>
      <c r="E69" s="260" t="s">
        <v>611</v>
      </c>
      <c r="F69" s="260">
        <v>681.5</v>
      </c>
      <c r="G69" s="260">
        <v>672</v>
      </c>
      <c r="H69" s="261">
        <v>672</v>
      </c>
      <c r="I69" s="261" t="s">
        <v>924</v>
      </c>
      <c r="J69" s="342" t="s">
        <v>955</v>
      </c>
      <c r="K69" s="376">
        <f>H69-F69</f>
        <v>-9.5</v>
      </c>
      <c r="L69" s="343">
        <f t="shared" si="17"/>
        <v>611.5200000000001</v>
      </c>
      <c r="M69" s="377">
        <f t="shared" si="18"/>
        <v>-12961.52</v>
      </c>
      <c r="N69" s="376">
        <v>1300</v>
      </c>
      <c r="O69" s="342" t="s">
        <v>612</v>
      </c>
      <c r="P69" s="378">
        <v>45112</v>
      </c>
      <c r="Q69" s="173"/>
      <c r="R69" s="62" t="s">
        <v>597</v>
      </c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174"/>
      <c r="AG69" s="175"/>
      <c r="AH69" s="173"/>
      <c r="AI69" s="173"/>
      <c r="AJ69" s="174"/>
      <c r="AK69" s="174"/>
      <c r="AL69" s="174"/>
    </row>
    <row r="70" spans="1:38" ht="12.75" customHeight="1">
      <c r="A70" s="260">
        <v>8</v>
      </c>
      <c r="B70" s="374">
        <v>45110</v>
      </c>
      <c r="C70" s="375"/>
      <c r="D70" s="375" t="s">
        <v>927</v>
      </c>
      <c r="E70" s="260" t="s">
        <v>611</v>
      </c>
      <c r="F70" s="260">
        <v>762.5</v>
      </c>
      <c r="G70" s="260">
        <v>750</v>
      </c>
      <c r="H70" s="261">
        <v>750</v>
      </c>
      <c r="I70" s="261" t="s">
        <v>928</v>
      </c>
      <c r="J70" s="342" t="s">
        <v>949</v>
      </c>
      <c r="K70" s="376">
        <f>H70-F70</f>
        <v>-12.5</v>
      </c>
      <c r="L70" s="343">
        <f t="shared" ref="L70:L73" si="19">(H70*N70)*0.07%</f>
        <v>525.00000000000011</v>
      </c>
      <c r="M70" s="377">
        <f t="shared" ref="M70:M73" si="20">(K70*N70)-L70</f>
        <v>-13025</v>
      </c>
      <c r="N70" s="376">
        <v>1000</v>
      </c>
      <c r="O70" s="342" t="s">
        <v>612</v>
      </c>
      <c r="P70" s="378">
        <v>45111</v>
      </c>
      <c r="Q70" s="173"/>
      <c r="R70" s="62" t="s">
        <v>613</v>
      </c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174"/>
      <c r="AG70" s="175"/>
      <c r="AH70" s="173"/>
      <c r="AI70" s="173"/>
      <c r="AJ70" s="174"/>
      <c r="AK70" s="174"/>
      <c r="AL70" s="174"/>
    </row>
    <row r="71" spans="1:38" ht="12.75" customHeight="1">
      <c r="A71" s="264">
        <v>9</v>
      </c>
      <c r="B71" s="265">
        <v>45113</v>
      </c>
      <c r="C71" s="266"/>
      <c r="D71" s="266" t="s">
        <v>962</v>
      </c>
      <c r="E71" s="264" t="s">
        <v>611</v>
      </c>
      <c r="F71" s="264">
        <v>4720</v>
      </c>
      <c r="G71" s="264">
        <v>4640</v>
      </c>
      <c r="H71" s="267">
        <v>4775</v>
      </c>
      <c r="I71" s="267" t="s">
        <v>963</v>
      </c>
      <c r="J71" s="118" t="s">
        <v>747</v>
      </c>
      <c r="K71" s="116">
        <f>H71-F71</f>
        <v>55</v>
      </c>
      <c r="L71" s="119">
        <f t="shared" si="19"/>
        <v>501.37500000000006</v>
      </c>
      <c r="M71" s="172">
        <f t="shared" si="20"/>
        <v>7748.625</v>
      </c>
      <c r="N71" s="116">
        <v>150</v>
      </c>
      <c r="O71" s="118" t="s">
        <v>598</v>
      </c>
      <c r="P71" s="117">
        <v>45113</v>
      </c>
      <c r="Q71" s="173"/>
      <c r="R71" s="62" t="s">
        <v>613</v>
      </c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174"/>
      <c r="AG71" s="175"/>
      <c r="AH71" s="173"/>
      <c r="AI71" s="173"/>
      <c r="AJ71" s="174"/>
      <c r="AK71" s="174"/>
      <c r="AL71" s="174"/>
    </row>
    <row r="72" spans="1:38" ht="12.75" customHeight="1">
      <c r="A72" s="260">
        <v>10</v>
      </c>
      <c r="B72" s="374">
        <v>45114</v>
      </c>
      <c r="C72" s="375"/>
      <c r="D72" s="375" t="s">
        <v>962</v>
      </c>
      <c r="E72" s="260" t="s">
        <v>611</v>
      </c>
      <c r="F72" s="260">
        <v>4695</v>
      </c>
      <c r="G72" s="260">
        <v>4615</v>
      </c>
      <c r="H72" s="261">
        <v>4615</v>
      </c>
      <c r="I72" s="261" t="s">
        <v>992</v>
      </c>
      <c r="J72" s="342" t="s">
        <v>1037</v>
      </c>
      <c r="K72" s="376">
        <f t="shared" ref="K72:K73" si="21">H72-F72</f>
        <v>-80</v>
      </c>
      <c r="L72" s="343">
        <f t="shared" si="19"/>
        <v>484.57500000000005</v>
      </c>
      <c r="M72" s="377">
        <f t="shared" si="20"/>
        <v>-12484.575000000001</v>
      </c>
      <c r="N72" s="376">
        <v>150</v>
      </c>
      <c r="O72" s="342" t="s">
        <v>612</v>
      </c>
      <c r="P72" s="378">
        <v>45117</v>
      </c>
      <c r="Q72" s="173"/>
      <c r="R72" s="62" t="s">
        <v>613</v>
      </c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174"/>
      <c r="AG72" s="175"/>
      <c r="AH72" s="173"/>
      <c r="AI72" s="173"/>
      <c r="AJ72" s="174"/>
      <c r="AK72" s="174"/>
      <c r="AL72" s="174"/>
    </row>
    <row r="73" spans="1:38" ht="12.75" customHeight="1">
      <c r="A73" s="260">
        <v>11</v>
      </c>
      <c r="B73" s="374">
        <v>45114</v>
      </c>
      <c r="C73" s="375"/>
      <c r="D73" s="375" t="s">
        <v>896</v>
      </c>
      <c r="E73" s="260" t="s">
        <v>611</v>
      </c>
      <c r="F73" s="260">
        <v>2727.5</v>
      </c>
      <c r="G73" s="260">
        <v>2685</v>
      </c>
      <c r="H73" s="261">
        <v>2685</v>
      </c>
      <c r="I73" s="261" t="s">
        <v>993</v>
      </c>
      <c r="J73" s="342" t="s">
        <v>1016</v>
      </c>
      <c r="K73" s="376">
        <f t="shared" si="21"/>
        <v>-42.5</v>
      </c>
      <c r="L73" s="343">
        <f t="shared" si="19"/>
        <v>563.85000000000014</v>
      </c>
      <c r="M73" s="377">
        <f t="shared" si="20"/>
        <v>-13313.85</v>
      </c>
      <c r="N73" s="376">
        <v>300</v>
      </c>
      <c r="O73" s="342" t="s">
        <v>612</v>
      </c>
      <c r="P73" s="378">
        <v>45117</v>
      </c>
      <c r="Q73" s="173"/>
      <c r="R73" s="62" t="s">
        <v>613</v>
      </c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174"/>
      <c r="AG73" s="175"/>
      <c r="AH73" s="173"/>
      <c r="AI73" s="173"/>
      <c r="AJ73" s="174"/>
      <c r="AK73" s="174"/>
      <c r="AL73" s="174"/>
    </row>
    <row r="74" spans="1:38" ht="12.75" customHeight="1">
      <c r="A74" s="260">
        <v>12</v>
      </c>
      <c r="B74" s="374">
        <v>45117</v>
      </c>
      <c r="C74" s="375"/>
      <c r="D74" s="375" t="s">
        <v>1014</v>
      </c>
      <c r="E74" s="260" t="s">
        <v>611</v>
      </c>
      <c r="F74" s="260">
        <v>809</v>
      </c>
      <c r="G74" s="260">
        <v>799</v>
      </c>
      <c r="H74" s="261">
        <v>799</v>
      </c>
      <c r="I74" s="261" t="s">
        <v>1015</v>
      </c>
      <c r="J74" s="342" t="s">
        <v>1032</v>
      </c>
      <c r="K74" s="376">
        <f t="shared" ref="K74" si="22">H74-F74</f>
        <v>-10</v>
      </c>
      <c r="L74" s="343">
        <f t="shared" ref="L74:L75" si="23">(H74*N74)*0.07%</f>
        <v>755.05500000000006</v>
      </c>
      <c r="M74" s="377">
        <f t="shared" ref="M74:M75" si="24">(K74*N74)-L74</f>
        <v>-14255.055</v>
      </c>
      <c r="N74" s="376">
        <v>1350</v>
      </c>
      <c r="O74" s="342" t="s">
        <v>612</v>
      </c>
      <c r="P74" s="378">
        <v>45118</v>
      </c>
      <c r="Q74" s="173"/>
      <c r="R74" s="62" t="s">
        <v>597</v>
      </c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174"/>
      <c r="AG74" s="175"/>
      <c r="AH74" s="173"/>
      <c r="AI74" s="173"/>
      <c r="AJ74" s="174"/>
      <c r="AK74" s="174"/>
      <c r="AL74" s="174"/>
    </row>
    <row r="75" spans="1:38" ht="15" customHeight="1">
      <c r="A75" s="264">
        <v>13</v>
      </c>
      <c r="B75" s="265">
        <v>45121</v>
      </c>
      <c r="C75" s="266"/>
      <c r="D75" s="266" t="s">
        <v>923</v>
      </c>
      <c r="E75" s="264" t="s">
        <v>611</v>
      </c>
      <c r="F75" s="264" t="s">
        <v>1130</v>
      </c>
      <c r="G75" s="264">
        <v>624</v>
      </c>
      <c r="H75" s="267">
        <v>643</v>
      </c>
      <c r="I75" s="267" t="s">
        <v>1104</v>
      </c>
      <c r="J75" s="118" t="s">
        <v>824</v>
      </c>
      <c r="K75" s="116">
        <f>H75-F75</f>
        <v>9</v>
      </c>
      <c r="L75" s="119">
        <f t="shared" si="23"/>
        <v>585.13000000000011</v>
      </c>
      <c r="M75" s="172">
        <f t="shared" si="24"/>
        <v>11114.869999999999</v>
      </c>
      <c r="N75" s="116">
        <v>1300</v>
      </c>
      <c r="O75" s="118" t="s">
        <v>598</v>
      </c>
      <c r="P75" s="117">
        <v>45124</v>
      </c>
      <c r="Q75" s="174"/>
      <c r="R75" s="174"/>
      <c r="S75" s="174"/>
      <c r="T75" s="174"/>
      <c r="U75" s="174"/>
      <c r="V75" s="174"/>
      <c r="W75" s="174"/>
      <c r="X75" s="174"/>
      <c r="Y75" s="174"/>
      <c r="Z75" s="174"/>
      <c r="AA75" s="174"/>
      <c r="AB75" s="174"/>
      <c r="AC75" s="174"/>
      <c r="AD75" s="174"/>
      <c r="AE75" s="174"/>
      <c r="AF75" s="174"/>
      <c r="AG75" s="174"/>
      <c r="AH75" s="174"/>
      <c r="AI75" s="174"/>
      <c r="AJ75" s="174"/>
      <c r="AK75" s="174"/>
      <c r="AL75" s="174"/>
    </row>
    <row r="76" spans="1:38" ht="12.75" customHeight="1">
      <c r="A76" s="264">
        <v>14</v>
      </c>
      <c r="B76" s="265">
        <v>45121</v>
      </c>
      <c r="C76" s="266"/>
      <c r="D76" s="266" t="s">
        <v>1108</v>
      </c>
      <c r="E76" s="264" t="s">
        <v>611</v>
      </c>
      <c r="F76" s="264">
        <v>185.5</v>
      </c>
      <c r="G76" s="264">
        <v>181</v>
      </c>
      <c r="H76" s="267">
        <v>188.5</v>
      </c>
      <c r="I76" s="267" t="s">
        <v>1109</v>
      </c>
      <c r="J76" s="118" t="s">
        <v>1135</v>
      </c>
      <c r="K76" s="116">
        <f>H76-F76</f>
        <v>3</v>
      </c>
      <c r="L76" s="119">
        <f t="shared" ref="L76" si="25">(H76*N76)*0.07%</f>
        <v>395.85000000000008</v>
      </c>
      <c r="M76" s="172">
        <f t="shared" ref="M76" si="26">(K76*N76)-L76</f>
        <v>8604.15</v>
      </c>
      <c r="N76" s="116">
        <v>3000</v>
      </c>
      <c r="O76" s="118" t="s">
        <v>598</v>
      </c>
      <c r="P76" s="117">
        <v>45124</v>
      </c>
      <c r="Q76" s="173"/>
      <c r="R76" s="62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174"/>
      <c r="AG76" s="175"/>
      <c r="AH76" s="173"/>
      <c r="AI76" s="173"/>
      <c r="AJ76" s="174"/>
      <c r="AK76" s="174"/>
      <c r="AL76" s="174"/>
    </row>
    <row r="77" spans="1:38" ht="12.75" customHeight="1">
      <c r="A77" s="107"/>
      <c r="B77" s="176"/>
      <c r="C77" s="177"/>
      <c r="D77" s="177"/>
      <c r="E77" s="107"/>
      <c r="F77" s="107"/>
      <c r="G77" s="107"/>
      <c r="H77" s="113"/>
      <c r="I77" s="113"/>
      <c r="J77" s="269"/>
      <c r="K77" s="107"/>
      <c r="L77" s="114"/>
      <c r="M77" s="179"/>
      <c r="N77" s="107"/>
      <c r="O77" s="113"/>
      <c r="P77" s="108"/>
      <c r="Q77" s="173"/>
      <c r="R77" s="62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174"/>
      <c r="AG77" s="175"/>
      <c r="AH77" s="173"/>
      <c r="AI77" s="173"/>
      <c r="AJ77" s="174"/>
      <c r="AK77" s="174"/>
      <c r="AL77" s="174"/>
    </row>
    <row r="78" spans="1:38" ht="12.75" customHeight="1">
      <c r="A78" s="107"/>
      <c r="B78" s="176"/>
      <c r="C78" s="177"/>
      <c r="D78" s="177"/>
      <c r="E78" s="107"/>
      <c r="F78" s="107"/>
      <c r="G78" s="107"/>
      <c r="H78" s="113"/>
      <c r="I78" s="113"/>
      <c r="J78" s="269"/>
      <c r="K78" s="107"/>
      <c r="L78" s="114"/>
      <c r="M78" s="179"/>
      <c r="N78" s="107"/>
      <c r="O78" s="113"/>
      <c r="P78" s="108"/>
      <c r="Q78" s="173"/>
      <c r="R78" s="62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174"/>
      <c r="AG78" s="175"/>
      <c r="AH78" s="173"/>
      <c r="AI78" s="173"/>
      <c r="AJ78" s="174"/>
      <c r="AK78" s="174"/>
      <c r="AL78" s="174"/>
    </row>
    <row r="79" spans="1:38" ht="12.75" customHeight="1">
      <c r="A79" s="174"/>
      <c r="B79" s="180"/>
      <c r="C79" s="173"/>
      <c r="D79" s="173"/>
      <c r="E79" s="174"/>
      <c r="F79" s="174"/>
      <c r="G79" s="174"/>
      <c r="H79" s="181"/>
      <c r="I79" s="181"/>
      <c r="J79" s="181"/>
      <c r="K79" s="173"/>
      <c r="L79" s="174"/>
      <c r="M79" s="174"/>
      <c r="N79" s="174"/>
      <c r="O79" s="181"/>
      <c r="P79" s="181"/>
      <c r="Q79" s="173"/>
      <c r="R79" s="62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174"/>
      <c r="AG79" s="175"/>
      <c r="AH79" s="173"/>
      <c r="AI79" s="173"/>
      <c r="AJ79" s="174"/>
      <c r="AK79" s="174"/>
      <c r="AL79" s="174"/>
    </row>
    <row r="80" spans="1:38">
      <c r="A80" s="182" t="s">
        <v>620</v>
      </c>
      <c r="B80" s="182"/>
      <c r="C80" s="182"/>
      <c r="D80" s="182"/>
      <c r="E80" s="183"/>
      <c r="F80" s="137"/>
      <c r="G80" s="137"/>
      <c r="H80" s="137"/>
      <c r="I80" s="137"/>
      <c r="J80" s="1"/>
      <c r="K80" s="6"/>
      <c r="L80" s="6"/>
      <c r="M80" s="6"/>
      <c r="N80" s="1"/>
      <c r="O80" s="1"/>
      <c r="P80" s="41"/>
      <c r="Q80" s="41"/>
      <c r="R80" s="6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41"/>
      <c r="AG80" s="41"/>
      <c r="AH80" s="41"/>
      <c r="AI80" s="41"/>
      <c r="AJ80" s="41"/>
      <c r="AK80" s="41"/>
      <c r="AL80" s="41"/>
    </row>
    <row r="81" spans="1:38" ht="38.25">
      <c r="A81" s="104" t="s">
        <v>16</v>
      </c>
      <c r="B81" s="104" t="s">
        <v>568</v>
      </c>
      <c r="C81" s="104"/>
      <c r="D81" s="105" t="s">
        <v>581</v>
      </c>
      <c r="E81" s="104" t="s">
        <v>582</v>
      </c>
      <c r="F81" s="104" t="s">
        <v>583</v>
      </c>
      <c r="G81" s="104" t="s">
        <v>609</v>
      </c>
      <c r="H81" s="104" t="s">
        <v>585</v>
      </c>
      <c r="I81" s="104" t="s">
        <v>586</v>
      </c>
      <c r="J81" s="103" t="s">
        <v>587</v>
      </c>
      <c r="K81" s="103" t="s">
        <v>621</v>
      </c>
      <c r="L81" s="106" t="s">
        <v>589</v>
      </c>
      <c r="M81" s="171" t="s">
        <v>617</v>
      </c>
      <c r="N81" s="104" t="s">
        <v>618</v>
      </c>
      <c r="O81" s="104" t="s">
        <v>591</v>
      </c>
      <c r="P81" s="105" t="s">
        <v>592</v>
      </c>
      <c r="Q81" s="41"/>
      <c r="R81" s="6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41"/>
      <c r="AG81" s="41"/>
      <c r="AH81" s="41"/>
      <c r="AI81" s="41"/>
      <c r="AJ81" s="41"/>
      <c r="AK81" s="41"/>
      <c r="AL81" s="41"/>
    </row>
    <row r="82" spans="1:38" ht="15" customHeight="1">
      <c r="A82" s="403">
        <v>1</v>
      </c>
      <c r="B82" s="407">
        <v>45107</v>
      </c>
      <c r="C82" s="262"/>
      <c r="D82" s="263" t="s">
        <v>905</v>
      </c>
      <c r="E82" s="262" t="s">
        <v>611</v>
      </c>
      <c r="F82" s="279" t="s">
        <v>998</v>
      </c>
      <c r="G82" s="262"/>
      <c r="H82" s="262">
        <v>31</v>
      </c>
      <c r="I82" s="262"/>
      <c r="J82" s="414" t="s">
        <v>1035</v>
      </c>
      <c r="K82" s="287">
        <f t="shared" ref="K82" si="27">H82-F82</f>
        <v>7</v>
      </c>
      <c r="L82" s="288">
        <v>100</v>
      </c>
      <c r="M82" s="382">
        <f t="shared" ref="M82" si="28">(K82*N82)-100</f>
        <v>4800</v>
      </c>
      <c r="N82" s="384">
        <v>700</v>
      </c>
      <c r="O82" s="409" t="s">
        <v>598</v>
      </c>
      <c r="P82" s="411">
        <v>45118</v>
      </c>
      <c r="Q82" s="174"/>
      <c r="R82" s="174" t="s">
        <v>613</v>
      </c>
      <c r="S82" s="174"/>
      <c r="T82" s="174"/>
      <c r="U82" s="174"/>
      <c r="V82" s="174"/>
      <c r="W82" s="174"/>
      <c r="X82" s="174"/>
      <c r="Y82" s="174"/>
      <c r="Z82" s="174"/>
      <c r="AA82" s="174"/>
      <c r="AB82" s="174"/>
      <c r="AC82" s="174"/>
      <c r="AD82" s="174"/>
      <c r="AE82" s="174"/>
      <c r="AF82" s="174"/>
      <c r="AG82" s="174"/>
      <c r="AH82" s="174"/>
      <c r="AI82" s="174"/>
      <c r="AJ82" s="174"/>
      <c r="AK82" s="174"/>
      <c r="AL82" s="174"/>
    </row>
    <row r="83" spans="1:38" ht="15" customHeight="1">
      <c r="A83" s="404"/>
      <c r="B83" s="413"/>
      <c r="C83" s="262"/>
      <c r="D83" s="263" t="s">
        <v>906</v>
      </c>
      <c r="E83" s="262" t="s">
        <v>619</v>
      </c>
      <c r="F83" s="279" t="s">
        <v>1021</v>
      </c>
      <c r="G83" s="262"/>
      <c r="H83" s="262">
        <v>22.5</v>
      </c>
      <c r="I83" s="262"/>
      <c r="J83" s="415"/>
      <c r="K83" s="332">
        <f>F83-H83</f>
        <v>-5</v>
      </c>
      <c r="L83" s="288">
        <v>100</v>
      </c>
      <c r="M83" s="382">
        <f t="shared" ref="M83" si="29">(K83*N83)-100</f>
        <v>-3600</v>
      </c>
      <c r="N83" s="384">
        <v>700</v>
      </c>
      <c r="O83" s="410"/>
      <c r="P83" s="412"/>
      <c r="Q83" s="174"/>
      <c r="R83" s="174"/>
      <c r="S83" s="174"/>
      <c r="T83" s="174"/>
      <c r="U83" s="174"/>
      <c r="V83" s="174"/>
      <c r="W83" s="174"/>
      <c r="X83" s="174"/>
      <c r="Y83" s="174"/>
      <c r="Z83" s="174"/>
      <c r="AA83" s="174"/>
      <c r="AB83" s="174"/>
      <c r="AC83" s="174"/>
      <c r="AD83" s="174"/>
      <c r="AE83" s="174"/>
      <c r="AF83" s="174"/>
      <c r="AG83" s="174"/>
      <c r="AH83" s="174"/>
      <c r="AI83" s="174"/>
      <c r="AJ83" s="174"/>
      <c r="AK83" s="174"/>
      <c r="AL83" s="174"/>
    </row>
    <row r="84" spans="1:38" ht="15" customHeight="1">
      <c r="A84" s="305">
        <v>2</v>
      </c>
      <c r="B84" s="304">
        <v>45107</v>
      </c>
      <c r="C84" s="275"/>
      <c r="D84" s="276" t="s">
        <v>900</v>
      </c>
      <c r="E84" s="275" t="s">
        <v>619</v>
      </c>
      <c r="F84" s="280" t="s">
        <v>908</v>
      </c>
      <c r="G84" s="275">
        <v>115</v>
      </c>
      <c r="H84" s="275">
        <v>115</v>
      </c>
      <c r="I84" s="275" t="s">
        <v>902</v>
      </c>
      <c r="J84" s="261" t="s">
        <v>909</v>
      </c>
      <c r="K84" s="297">
        <f>F84-H84</f>
        <v>-30.5</v>
      </c>
      <c r="L84" s="283">
        <v>100</v>
      </c>
      <c r="M84" s="284">
        <f t="shared" ref="M84" si="30">(K84*N84)-100</f>
        <v>-1625</v>
      </c>
      <c r="N84" s="383">
        <v>50</v>
      </c>
      <c r="O84" s="277" t="s">
        <v>612</v>
      </c>
      <c r="P84" s="285">
        <v>45110</v>
      </c>
      <c r="Q84" s="174"/>
      <c r="R84" s="174" t="s">
        <v>597</v>
      </c>
      <c r="S84" s="174"/>
      <c r="T84" s="174"/>
      <c r="U84" s="174"/>
      <c r="V84" s="174"/>
      <c r="W84" s="174"/>
      <c r="X84" s="174"/>
      <c r="Y84" s="174"/>
      <c r="Z84" s="174"/>
      <c r="AA84" s="174"/>
      <c r="AB84" s="174"/>
      <c r="AC84" s="174"/>
      <c r="AD84" s="174"/>
      <c r="AE84" s="174"/>
      <c r="AF84" s="174"/>
      <c r="AG84" s="174"/>
      <c r="AH84" s="174"/>
      <c r="AI84" s="174"/>
      <c r="AJ84" s="174"/>
      <c r="AK84" s="174"/>
      <c r="AL84" s="174"/>
    </row>
    <row r="85" spans="1:38" ht="15" customHeight="1">
      <c r="A85" s="305">
        <v>3</v>
      </c>
      <c r="B85" s="304">
        <v>45107</v>
      </c>
      <c r="C85" s="275"/>
      <c r="D85" s="276" t="s">
        <v>901</v>
      </c>
      <c r="E85" s="275" t="s">
        <v>611</v>
      </c>
      <c r="F85" s="280" t="s">
        <v>907</v>
      </c>
      <c r="G85" s="275">
        <v>30</v>
      </c>
      <c r="H85" s="275">
        <v>30</v>
      </c>
      <c r="I85" s="275" t="s">
        <v>903</v>
      </c>
      <c r="J85" s="261" t="s">
        <v>910</v>
      </c>
      <c r="K85" s="260">
        <f t="shared" ref="K85:K86" si="31">H85-F85</f>
        <v>-39</v>
      </c>
      <c r="L85" s="283">
        <v>100</v>
      </c>
      <c r="M85" s="284">
        <f t="shared" ref="M85:M86" si="32">(K85*N85)-100</f>
        <v>-1660</v>
      </c>
      <c r="N85" s="260">
        <v>40</v>
      </c>
      <c r="O85" s="277" t="s">
        <v>612</v>
      </c>
      <c r="P85" s="285">
        <v>45110</v>
      </c>
      <c r="Q85" s="174"/>
      <c r="R85" s="174" t="s">
        <v>613</v>
      </c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  <c r="AF85" s="174"/>
      <c r="AG85" s="174"/>
      <c r="AH85" s="174"/>
      <c r="AI85" s="174"/>
      <c r="AJ85" s="174"/>
      <c r="AK85" s="174"/>
      <c r="AL85" s="174"/>
    </row>
    <row r="86" spans="1:38" ht="15" customHeight="1">
      <c r="A86" s="302">
        <v>4</v>
      </c>
      <c r="B86" s="303">
        <v>45110</v>
      </c>
      <c r="C86" s="262"/>
      <c r="D86" s="263" t="s">
        <v>916</v>
      </c>
      <c r="E86" s="262" t="s">
        <v>611</v>
      </c>
      <c r="F86" s="279" t="s">
        <v>918</v>
      </c>
      <c r="G86" s="262">
        <v>75</v>
      </c>
      <c r="H86" s="262">
        <v>220</v>
      </c>
      <c r="I86" s="262" t="s">
        <v>868</v>
      </c>
      <c r="J86" s="286" t="s">
        <v>626</v>
      </c>
      <c r="K86" s="287">
        <f t="shared" si="31"/>
        <v>50</v>
      </c>
      <c r="L86" s="288">
        <v>100</v>
      </c>
      <c r="M86" s="289">
        <f t="shared" si="32"/>
        <v>1150</v>
      </c>
      <c r="N86" s="287">
        <v>25</v>
      </c>
      <c r="O86" s="286" t="s">
        <v>598</v>
      </c>
      <c r="P86" s="290">
        <v>45110</v>
      </c>
      <c r="Q86" s="174"/>
      <c r="R86" s="174" t="s">
        <v>597</v>
      </c>
      <c r="S86" s="174"/>
      <c r="T86" s="174"/>
      <c r="U86" s="174"/>
      <c r="V86" s="174"/>
      <c r="W86" s="174"/>
      <c r="X86" s="174"/>
      <c r="Y86" s="174"/>
      <c r="Z86" s="174"/>
      <c r="AA86" s="174"/>
      <c r="AB86" s="174"/>
      <c r="AC86" s="174"/>
      <c r="AD86" s="174"/>
      <c r="AE86" s="174"/>
      <c r="AF86" s="174"/>
      <c r="AG86" s="174"/>
      <c r="AH86" s="174"/>
      <c r="AI86" s="174"/>
      <c r="AJ86" s="174"/>
      <c r="AK86" s="174"/>
      <c r="AL86" s="174"/>
    </row>
    <row r="87" spans="1:38" ht="15" customHeight="1">
      <c r="A87" s="305">
        <v>5</v>
      </c>
      <c r="B87" s="304">
        <v>45110</v>
      </c>
      <c r="C87" s="275"/>
      <c r="D87" s="276" t="s">
        <v>921</v>
      </c>
      <c r="E87" s="275" t="s">
        <v>611</v>
      </c>
      <c r="F87" s="280" t="s">
        <v>932</v>
      </c>
      <c r="G87" s="275">
        <v>40</v>
      </c>
      <c r="H87" s="275">
        <v>40</v>
      </c>
      <c r="I87" s="275" t="s">
        <v>904</v>
      </c>
      <c r="J87" s="317" t="s">
        <v>933</v>
      </c>
      <c r="K87" s="260">
        <f t="shared" ref="K87" si="33">H87-F87</f>
        <v>-30</v>
      </c>
      <c r="L87" s="283">
        <v>100</v>
      </c>
      <c r="M87" s="284">
        <f t="shared" ref="M87" si="34">(K87*N87)-100</f>
        <v>-1300</v>
      </c>
      <c r="N87" s="260">
        <v>40</v>
      </c>
      <c r="O87" s="318" t="s">
        <v>612</v>
      </c>
      <c r="P87" s="319">
        <v>45111</v>
      </c>
      <c r="Q87" s="174"/>
      <c r="R87" s="174" t="s">
        <v>597</v>
      </c>
      <c r="S87" s="174"/>
      <c r="T87" s="174"/>
      <c r="U87" s="174"/>
      <c r="V87" s="174"/>
      <c r="W87" s="174"/>
      <c r="X87" s="174"/>
      <c r="Y87" s="174"/>
      <c r="Z87" s="174"/>
      <c r="AA87" s="174"/>
      <c r="AB87" s="174"/>
      <c r="AC87" s="174"/>
      <c r="AD87" s="174"/>
      <c r="AE87" s="174"/>
      <c r="AF87" s="174"/>
      <c r="AG87" s="174"/>
      <c r="AH87" s="174"/>
      <c r="AI87" s="174"/>
      <c r="AJ87" s="174"/>
      <c r="AK87" s="174"/>
      <c r="AL87" s="174"/>
    </row>
    <row r="88" spans="1:38" ht="15" customHeight="1">
      <c r="A88" s="312">
        <v>6</v>
      </c>
      <c r="B88" s="313">
        <v>45110</v>
      </c>
      <c r="C88" s="314"/>
      <c r="D88" s="315" t="s">
        <v>916</v>
      </c>
      <c r="E88" s="314" t="s">
        <v>611</v>
      </c>
      <c r="F88" s="316" t="s">
        <v>929</v>
      </c>
      <c r="G88" s="314">
        <v>65</v>
      </c>
      <c r="H88" s="314">
        <v>165</v>
      </c>
      <c r="I88" s="314" t="s">
        <v>868</v>
      </c>
      <c r="J88" s="314" t="s">
        <v>931</v>
      </c>
      <c r="K88" s="312">
        <f t="shared" ref="K88:K89" si="35">H88-F88</f>
        <v>5</v>
      </c>
      <c r="L88" s="320">
        <v>100</v>
      </c>
      <c r="M88" s="321">
        <f t="shared" ref="M88:M89" si="36">(K88*N88)-100</f>
        <v>25</v>
      </c>
      <c r="N88" s="312">
        <v>25</v>
      </c>
      <c r="O88" s="314" t="s">
        <v>622</v>
      </c>
      <c r="P88" s="313">
        <v>45110</v>
      </c>
      <c r="Q88" s="174"/>
      <c r="R88" s="174" t="s">
        <v>597</v>
      </c>
      <c r="S88" s="174"/>
      <c r="T88" s="174"/>
      <c r="U88" s="174"/>
      <c r="V88" s="174"/>
      <c r="W88" s="174"/>
      <c r="X88" s="174"/>
      <c r="Y88" s="174"/>
      <c r="Z88" s="174"/>
      <c r="AA88" s="174"/>
      <c r="AB88" s="174"/>
      <c r="AC88" s="174"/>
      <c r="AD88" s="174"/>
      <c r="AE88" s="174"/>
      <c r="AF88" s="174"/>
      <c r="AG88" s="174"/>
      <c r="AH88" s="174"/>
      <c r="AI88" s="174"/>
      <c r="AJ88" s="174"/>
      <c r="AK88" s="174"/>
      <c r="AL88" s="174"/>
    </row>
    <row r="89" spans="1:38" ht="15" customHeight="1">
      <c r="A89" s="302">
        <v>7</v>
      </c>
      <c r="B89" s="303">
        <v>45111</v>
      </c>
      <c r="C89" s="262"/>
      <c r="D89" s="263" t="s">
        <v>916</v>
      </c>
      <c r="E89" s="262" t="s">
        <v>611</v>
      </c>
      <c r="F89" s="279" t="s">
        <v>936</v>
      </c>
      <c r="G89" s="262">
        <v>0</v>
      </c>
      <c r="H89" s="262">
        <v>160</v>
      </c>
      <c r="I89" s="262" t="s">
        <v>868</v>
      </c>
      <c r="J89" s="286" t="s">
        <v>652</v>
      </c>
      <c r="K89" s="287">
        <f t="shared" si="35"/>
        <v>40</v>
      </c>
      <c r="L89" s="288">
        <v>100</v>
      </c>
      <c r="M89" s="289">
        <f t="shared" si="36"/>
        <v>900</v>
      </c>
      <c r="N89" s="287">
        <v>25</v>
      </c>
      <c r="O89" s="286" t="s">
        <v>598</v>
      </c>
      <c r="P89" s="290">
        <v>45111</v>
      </c>
      <c r="Q89" s="174"/>
      <c r="R89" s="174" t="s">
        <v>597</v>
      </c>
      <c r="S89" s="174"/>
      <c r="T89" s="174"/>
      <c r="U89" s="174"/>
      <c r="V89" s="174"/>
      <c r="W89" s="174"/>
      <c r="X89" s="174"/>
      <c r="Y89" s="174"/>
      <c r="Z89" s="174"/>
      <c r="AA89" s="174"/>
      <c r="AB89" s="174"/>
      <c r="AC89" s="174"/>
      <c r="AD89" s="174"/>
      <c r="AE89" s="174"/>
      <c r="AF89" s="174"/>
      <c r="AG89" s="174"/>
      <c r="AH89" s="174"/>
      <c r="AI89" s="174"/>
      <c r="AJ89" s="174"/>
      <c r="AK89" s="174"/>
      <c r="AL89" s="174"/>
    </row>
    <row r="90" spans="1:38" ht="15" customHeight="1">
      <c r="A90" s="302">
        <v>8</v>
      </c>
      <c r="B90" s="303">
        <v>45111</v>
      </c>
      <c r="C90" s="262"/>
      <c r="D90" s="263" t="s">
        <v>934</v>
      </c>
      <c r="E90" s="262" t="s">
        <v>611</v>
      </c>
      <c r="F90" s="279" t="s">
        <v>938</v>
      </c>
      <c r="G90" s="262">
        <v>0</v>
      </c>
      <c r="H90" s="262">
        <v>51</v>
      </c>
      <c r="I90" s="262" t="s">
        <v>935</v>
      </c>
      <c r="J90" s="286" t="s">
        <v>623</v>
      </c>
      <c r="K90" s="287">
        <f t="shared" ref="K90:K91" si="37">H90-F90</f>
        <v>21</v>
      </c>
      <c r="L90" s="288">
        <v>100</v>
      </c>
      <c r="M90" s="289">
        <f t="shared" ref="M90:M91" si="38">(K90*N90)-100</f>
        <v>740</v>
      </c>
      <c r="N90" s="287">
        <v>40</v>
      </c>
      <c r="O90" s="286" t="s">
        <v>598</v>
      </c>
      <c r="P90" s="290">
        <v>45111</v>
      </c>
      <c r="Q90" s="174"/>
      <c r="R90" s="174" t="s">
        <v>613</v>
      </c>
      <c r="S90" s="174"/>
      <c r="T90" s="174"/>
      <c r="U90" s="174"/>
      <c r="V90" s="174"/>
      <c r="W90" s="174"/>
      <c r="X90" s="174"/>
      <c r="Y90" s="174"/>
      <c r="Z90" s="174"/>
      <c r="AA90" s="174"/>
      <c r="AB90" s="174"/>
      <c r="AC90" s="174"/>
      <c r="AD90" s="174"/>
      <c r="AE90" s="174"/>
      <c r="AF90" s="174"/>
      <c r="AG90" s="174"/>
      <c r="AH90" s="174"/>
      <c r="AI90" s="174"/>
      <c r="AJ90" s="174"/>
      <c r="AK90" s="174"/>
      <c r="AL90" s="174"/>
    </row>
    <row r="91" spans="1:38" ht="15" customHeight="1">
      <c r="A91" s="302">
        <v>9</v>
      </c>
      <c r="B91" s="303">
        <v>45111</v>
      </c>
      <c r="C91" s="262"/>
      <c r="D91" s="263" t="s">
        <v>916</v>
      </c>
      <c r="E91" s="262" t="s">
        <v>611</v>
      </c>
      <c r="F91" s="279" t="s">
        <v>945</v>
      </c>
      <c r="G91" s="262">
        <v>0</v>
      </c>
      <c r="H91" s="262">
        <v>122.5</v>
      </c>
      <c r="I91" s="262" t="s">
        <v>939</v>
      </c>
      <c r="J91" s="286" t="s">
        <v>946</v>
      </c>
      <c r="K91" s="287">
        <f t="shared" si="37"/>
        <v>20</v>
      </c>
      <c r="L91" s="288">
        <v>100</v>
      </c>
      <c r="M91" s="289">
        <f t="shared" si="38"/>
        <v>400</v>
      </c>
      <c r="N91" s="287">
        <v>25</v>
      </c>
      <c r="O91" s="286" t="s">
        <v>598</v>
      </c>
      <c r="P91" s="290">
        <v>45111</v>
      </c>
      <c r="Q91" s="174"/>
      <c r="R91" s="174" t="s">
        <v>597</v>
      </c>
      <c r="S91" s="174"/>
      <c r="T91" s="174"/>
      <c r="U91" s="174"/>
      <c r="V91" s="174"/>
      <c r="W91" s="174"/>
      <c r="X91" s="174"/>
      <c r="Y91" s="174"/>
      <c r="Z91" s="174"/>
      <c r="AA91" s="174"/>
      <c r="AB91" s="174"/>
      <c r="AC91" s="174"/>
      <c r="AD91" s="174"/>
      <c r="AE91" s="174"/>
      <c r="AF91" s="174"/>
      <c r="AG91" s="174"/>
      <c r="AH91" s="174"/>
      <c r="AI91" s="174"/>
      <c r="AJ91" s="174"/>
      <c r="AK91" s="174"/>
      <c r="AL91" s="174"/>
    </row>
    <row r="92" spans="1:38" ht="15" customHeight="1">
      <c r="A92" s="302">
        <v>10</v>
      </c>
      <c r="B92" s="303">
        <v>45111</v>
      </c>
      <c r="C92" s="262"/>
      <c r="D92" s="263" t="s">
        <v>941</v>
      </c>
      <c r="E92" s="262" t="s">
        <v>611</v>
      </c>
      <c r="F92" s="279" t="s">
        <v>943</v>
      </c>
      <c r="G92" s="262">
        <v>0</v>
      </c>
      <c r="H92" s="262">
        <v>51</v>
      </c>
      <c r="I92" s="262" t="s">
        <v>942</v>
      </c>
      <c r="J92" s="286" t="s">
        <v>944</v>
      </c>
      <c r="K92" s="287">
        <f t="shared" ref="K92" si="39">H92-F92</f>
        <v>15</v>
      </c>
      <c r="L92" s="288">
        <v>100</v>
      </c>
      <c r="M92" s="289">
        <f t="shared" ref="M92" si="40">(K92*N92)-100</f>
        <v>500</v>
      </c>
      <c r="N92" s="287">
        <v>40</v>
      </c>
      <c r="O92" s="286" t="s">
        <v>598</v>
      </c>
      <c r="P92" s="290">
        <v>45111</v>
      </c>
      <c r="Q92" s="174"/>
      <c r="R92" s="174" t="s">
        <v>613</v>
      </c>
      <c r="S92" s="174"/>
      <c r="T92" s="174"/>
      <c r="U92" s="174"/>
      <c r="V92" s="174"/>
      <c r="W92" s="174"/>
      <c r="X92" s="174"/>
      <c r="Y92" s="174"/>
      <c r="Z92" s="174"/>
      <c r="AA92" s="174"/>
      <c r="AB92" s="174"/>
      <c r="AC92" s="174"/>
      <c r="AD92" s="174"/>
      <c r="AE92" s="174"/>
      <c r="AF92" s="174"/>
      <c r="AG92" s="174"/>
      <c r="AH92" s="174"/>
      <c r="AI92" s="174"/>
      <c r="AJ92" s="174"/>
      <c r="AK92" s="174"/>
      <c r="AL92" s="174"/>
    </row>
    <row r="93" spans="1:38" ht="15" customHeight="1">
      <c r="A93" s="302">
        <v>11</v>
      </c>
      <c r="B93" s="303">
        <v>45111</v>
      </c>
      <c r="C93" s="262"/>
      <c r="D93" s="263" t="s">
        <v>934</v>
      </c>
      <c r="E93" s="262" t="s">
        <v>611</v>
      </c>
      <c r="F93" s="279" t="s">
        <v>947</v>
      </c>
      <c r="G93" s="262">
        <v>0</v>
      </c>
      <c r="H93" s="262">
        <v>46.5</v>
      </c>
      <c r="I93" s="262" t="s">
        <v>935</v>
      </c>
      <c r="J93" s="286" t="s">
        <v>950</v>
      </c>
      <c r="K93" s="287">
        <f t="shared" ref="K93:K94" si="41">H93-F93</f>
        <v>19.5</v>
      </c>
      <c r="L93" s="288">
        <v>100</v>
      </c>
      <c r="M93" s="289">
        <f t="shared" ref="M93:M94" si="42">(K93*N93)-100</f>
        <v>680</v>
      </c>
      <c r="N93" s="287">
        <v>40</v>
      </c>
      <c r="O93" s="286" t="s">
        <v>598</v>
      </c>
      <c r="P93" s="290">
        <v>45111</v>
      </c>
      <c r="Q93" s="174"/>
      <c r="R93" s="174" t="s">
        <v>613</v>
      </c>
      <c r="S93" s="174"/>
      <c r="T93" s="174"/>
      <c r="U93" s="174"/>
      <c r="V93" s="174"/>
      <c r="W93" s="174"/>
      <c r="X93" s="174"/>
      <c r="Y93" s="174"/>
      <c r="Z93" s="174"/>
      <c r="AA93" s="174"/>
      <c r="AB93" s="174"/>
      <c r="AC93" s="174"/>
      <c r="AD93" s="174"/>
      <c r="AE93" s="174"/>
      <c r="AF93" s="174"/>
      <c r="AG93" s="174"/>
      <c r="AH93" s="174"/>
      <c r="AI93" s="174"/>
      <c r="AJ93" s="174"/>
      <c r="AK93" s="174"/>
      <c r="AL93" s="174"/>
    </row>
    <row r="94" spans="1:38" ht="15" customHeight="1">
      <c r="A94" s="305">
        <v>12</v>
      </c>
      <c r="B94" s="304">
        <v>45112</v>
      </c>
      <c r="C94" s="275"/>
      <c r="D94" s="276" t="s">
        <v>956</v>
      </c>
      <c r="E94" s="275" t="s">
        <v>611</v>
      </c>
      <c r="F94" s="280" t="s">
        <v>965</v>
      </c>
      <c r="G94" s="275">
        <v>15</v>
      </c>
      <c r="H94" s="275">
        <v>15</v>
      </c>
      <c r="I94" s="275" t="s">
        <v>957</v>
      </c>
      <c r="J94" s="317" t="s">
        <v>966</v>
      </c>
      <c r="K94" s="260">
        <f t="shared" si="41"/>
        <v>-39.5</v>
      </c>
      <c r="L94" s="283">
        <v>100</v>
      </c>
      <c r="M94" s="284">
        <f t="shared" si="42"/>
        <v>-1680</v>
      </c>
      <c r="N94" s="260">
        <v>40</v>
      </c>
      <c r="O94" s="318" t="s">
        <v>612</v>
      </c>
      <c r="P94" s="319">
        <v>45113</v>
      </c>
      <c r="Q94" s="174"/>
      <c r="R94" s="174" t="s">
        <v>597</v>
      </c>
      <c r="S94" s="174"/>
      <c r="T94" s="174"/>
      <c r="U94" s="174"/>
      <c r="V94" s="174"/>
      <c r="W94" s="174"/>
      <c r="X94" s="174"/>
      <c r="Y94" s="174"/>
      <c r="Z94" s="174"/>
      <c r="AA94" s="174"/>
      <c r="AB94" s="174"/>
      <c r="AC94" s="174"/>
      <c r="AD94" s="174"/>
      <c r="AE94" s="174"/>
      <c r="AF94" s="174"/>
      <c r="AG94" s="174"/>
      <c r="AH94" s="174"/>
      <c r="AI94" s="174"/>
      <c r="AJ94" s="174"/>
      <c r="AK94" s="174"/>
      <c r="AL94" s="174"/>
    </row>
    <row r="95" spans="1:38" ht="15" customHeight="1">
      <c r="A95" s="403">
        <v>13</v>
      </c>
      <c r="B95" s="407">
        <v>45112</v>
      </c>
      <c r="C95" s="262"/>
      <c r="D95" s="263" t="s">
        <v>959</v>
      </c>
      <c r="E95" s="262" t="s">
        <v>611</v>
      </c>
      <c r="F95" s="279" t="s">
        <v>984</v>
      </c>
      <c r="G95" s="262">
        <v>120</v>
      </c>
      <c r="H95" s="262">
        <v>370</v>
      </c>
      <c r="I95" s="262" t="s">
        <v>960</v>
      </c>
      <c r="J95" s="414" t="s">
        <v>986</v>
      </c>
      <c r="K95" s="287">
        <f t="shared" ref="K95" si="43">H95-F95</f>
        <v>10</v>
      </c>
      <c r="L95" s="288">
        <v>100</v>
      </c>
      <c r="M95" s="289">
        <f t="shared" ref="M95" si="44">(K95*N95)-100</f>
        <v>150</v>
      </c>
      <c r="N95" s="287">
        <v>25</v>
      </c>
      <c r="O95" s="286" t="s">
        <v>598</v>
      </c>
      <c r="P95" s="290">
        <v>45114</v>
      </c>
      <c r="Q95" s="174"/>
      <c r="R95" s="174" t="s">
        <v>597</v>
      </c>
      <c r="S95" s="174"/>
      <c r="T95" s="174"/>
      <c r="U95" s="174"/>
      <c r="V95" s="174"/>
      <c r="W95" s="174"/>
      <c r="X95" s="174"/>
      <c r="Y95" s="174"/>
      <c r="Z95" s="174"/>
      <c r="AA95" s="174"/>
      <c r="AB95" s="174"/>
      <c r="AC95" s="174"/>
      <c r="AD95" s="174"/>
      <c r="AE95" s="174"/>
      <c r="AF95" s="174"/>
      <c r="AG95" s="174"/>
      <c r="AH95" s="174"/>
      <c r="AI95" s="174"/>
      <c r="AJ95" s="174"/>
      <c r="AK95" s="174"/>
      <c r="AL95" s="174"/>
    </row>
    <row r="96" spans="1:38" ht="15" customHeight="1">
      <c r="A96" s="404"/>
      <c r="B96" s="413"/>
      <c r="C96" s="262"/>
      <c r="D96" s="263" t="s">
        <v>916</v>
      </c>
      <c r="E96" s="262" t="s">
        <v>619</v>
      </c>
      <c r="F96" s="279" t="s">
        <v>985</v>
      </c>
      <c r="G96" s="262"/>
      <c r="H96" s="262">
        <v>0</v>
      </c>
      <c r="I96" s="262">
        <v>0</v>
      </c>
      <c r="J96" s="415"/>
      <c r="K96" s="332">
        <f>F96-H96</f>
        <v>100</v>
      </c>
      <c r="L96" s="288">
        <v>100</v>
      </c>
      <c r="M96" s="289">
        <f t="shared" ref="M96:M97" si="45">(K96*N96)-100</f>
        <v>2400</v>
      </c>
      <c r="N96" s="287">
        <v>25</v>
      </c>
      <c r="O96" s="286" t="s">
        <v>598</v>
      </c>
      <c r="P96" s="290">
        <v>45113</v>
      </c>
      <c r="Q96" s="174"/>
      <c r="R96" s="174"/>
      <c r="S96" s="174"/>
      <c r="T96" s="174"/>
      <c r="U96" s="174"/>
      <c r="V96" s="174"/>
      <c r="W96" s="174"/>
      <c r="X96" s="174"/>
      <c r="Y96" s="174"/>
      <c r="Z96" s="174"/>
      <c r="AA96" s="174"/>
      <c r="AB96" s="174"/>
      <c r="AC96" s="174"/>
      <c r="AD96" s="174"/>
      <c r="AE96" s="174"/>
      <c r="AF96" s="174"/>
      <c r="AG96" s="174"/>
      <c r="AH96" s="174"/>
      <c r="AI96" s="174"/>
      <c r="AJ96" s="174"/>
      <c r="AK96" s="174"/>
      <c r="AL96" s="174"/>
    </row>
    <row r="97" spans="1:38" ht="15" customHeight="1">
      <c r="A97" s="305">
        <v>14</v>
      </c>
      <c r="B97" s="304">
        <v>45113</v>
      </c>
      <c r="C97" s="275"/>
      <c r="D97" s="276" t="s">
        <v>969</v>
      </c>
      <c r="E97" s="275" t="s">
        <v>611</v>
      </c>
      <c r="F97" s="280" t="s">
        <v>979</v>
      </c>
      <c r="G97" s="275">
        <v>0</v>
      </c>
      <c r="H97" s="275">
        <v>0</v>
      </c>
      <c r="I97" s="275" t="s">
        <v>970</v>
      </c>
      <c r="J97" s="317" t="s">
        <v>980</v>
      </c>
      <c r="K97" s="260">
        <f t="shared" ref="K97" si="46">H97-F97</f>
        <v>-16</v>
      </c>
      <c r="L97" s="283">
        <v>100</v>
      </c>
      <c r="M97" s="284">
        <f t="shared" si="45"/>
        <v>-740</v>
      </c>
      <c r="N97" s="260">
        <v>40</v>
      </c>
      <c r="O97" s="318" t="s">
        <v>612</v>
      </c>
      <c r="P97" s="319">
        <v>45113</v>
      </c>
      <c r="Q97" s="174"/>
      <c r="R97" s="174" t="s">
        <v>597</v>
      </c>
      <c r="S97" s="174"/>
      <c r="T97" s="174"/>
      <c r="U97" s="174"/>
      <c r="V97" s="174"/>
      <c r="W97" s="174"/>
      <c r="X97" s="174"/>
      <c r="Y97" s="174"/>
      <c r="Z97" s="174"/>
      <c r="AA97" s="174"/>
      <c r="AB97" s="174"/>
      <c r="AC97" s="174"/>
      <c r="AD97" s="174"/>
      <c r="AE97" s="174"/>
      <c r="AF97" s="174"/>
      <c r="AG97" s="174"/>
      <c r="AH97" s="174"/>
      <c r="AI97" s="174"/>
      <c r="AJ97" s="174"/>
      <c r="AK97" s="174"/>
      <c r="AL97" s="174"/>
    </row>
    <row r="98" spans="1:38" ht="15" customHeight="1">
      <c r="A98" s="312">
        <v>15</v>
      </c>
      <c r="B98" s="313">
        <v>45113</v>
      </c>
      <c r="C98" s="314"/>
      <c r="D98" s="315" t="s">
        <v>971</v>
      </c>
      <c r="E98" s="314" t="s">
        <v>611</v>
      </c>
      <c r="F98" s="316" t="s">
        <v>977</v>
      </c>
      <c r="G98" s="314">
        <v>40</v>
      </c>
      <c r="H98" s="314">
        <v>86.5</v>
      </c>
      <c r="I98" s="314" t="s">
        <v>972</v>
      </c>
      <c r="J98" s="314" t="s">
        <v>978</v>
      </c>
      <c r="K98" s="312">
        <f t="shared" ref="K98:K104" si="47">H98-F98</f>
        <v>4</v>
      </c>
      <c r="L98" s="320">
        <v>100</v>
      </c>
      <c r="M98" s="321">
        <f t="shared" ref="M98:M104" si="48">(K98*N98)-100</f>
        <v>60</v>
      </c>
      <c r="N98" s="312">
        <v>40</v>
      </c>
      <c r="O98" s="314" t="s">
        <v>622</v>
      </c>
      <c r="P98" s="313">
        <v>45113</v>
      </c>
      <c r="Q98" s="174"/>
      <c r="R98" s="174" t="s">
        <v>597</v>
      </c>
      <c r="S98" s="174"/>
      <c r="T98" s="174"/>
      <c r="U98" s="174"/>
      <c r="V98" s="174"/>
      <c r="W98" s="174"/>
      <c r="X98" s="174"/>
      <c r="Y98" s="174"/>
      <c r="Z98" s="174"/>
      <c r="AA98" s="174"/>
      <c r="AB98" s="174"/>
      <c r="AC98" s="174"/>
      <c r="AD98" s="174"/>
      <c r="AE98" s="174"/>
      <c r="AF98" s="174"/>
      <c r="AG98" s="174"/>
      <c r="AH98" s="174"/>
      <c r="AI98" s="174"/>
      <c r="AJ98" s="174"/>
      <c r="AK98" s="174"/>
      <c r="AL98" s="174"/>
    </row>
    <row r="99" spans="1:38" ht="15" customHeight="1">
      <c r="A99" s="302">
        <v>16</v>
      </c>
      <c r="B99" s="303">
        <v>45113</v>
      </c>
      <c r="C99" s="262"/>
      <c r="D99" s="263" t="s">
        <v>973</v>
      </c>
      <c r="E99" s="262" t="s">
        <v>611</v>
      </c>
      <c r="F99" s="279" t="s">
        <v>981</v>
      </c>
      <c r="G99" s="262">
        <v>19</v>
      </c>
      <c r="H99" s="262">
        <v>41</v>
      </c>
      <c r="I99" s="262" t="s">
        <v>974</v>
      </c>
      <c r="J99" s="262" t="s">
        <v>982</v>
      </c>
      <c r="K99" s="331">
        <f t="shared" si="47"/>
        <v>8</v>
      </c>
      <c r="L99" s="288">
        <v>100</v>
      </c>
      <c r="M99" s="289">
        <f t="shared" si="48"/>
        <v>2300</v>
      </c>
      <c r="N99" s="287">
        <v>300</v>
      </c>
      <c r="O99" s="286" t="s">
        <v>598</v>
      </c>
      <c r="P99" s="290">
        <v>45114</v>
      </c>
      <c r="Q99" s="174"/>
      <c r="R99" s="174" t="s">
        <v>613</v>
      </c>
      <c r="S99" s="174"/>
      <c r="T99" s="174"/>
      <c r="U99" s="174"/>
      <c r="V99" s="174"/>
      <c r="W99" s="174"/>
      <c r="X99" s="174"/>
      <c r="Y99" s="174"/>
      <c r="Z99" s="174"/>
      <c r="AA99" s="174"/>
      <c r="AB99" s="174"/>
      <c r="AC99" s="174"/>
      <c r="AD99" s="174"/>
      <c r="AE99" s="174"/>
      <c r="AF99" s="174"/>
      <c r="AG99" s="174"/>
      <c r="AH99" s="174"/>
      <c r="AI99" s="174"/>
      <c r="AJ99" s="174"/>
      <c r="AK99" s="174"/>
      <c r="AL99" s="174"/>
    </row>
    <row r="100" spans="1:38" ht="15" customHeight="1">
      <c r="A100" s="361">
        <v>17</v>
      </c>
      <c r="B100" s="362">
        <v>45113</v>
      </c>
      <c r="C100" s="275"/>
      <c r="D100" s="276" t="s">
        <v>975</v>
      </c>
      <c r="E100" s="275" t="s">
        <v>611</v>
      </c>
      <c r="F100" s="280" t="s">
        <v>981</v>
      </c>
      <c r="G100" s="275">
        <v>22</v>
      </c>
      <c r="H100" s="275">
        <v>22</v>
      </c>
      <c r="I100" s="275" t="s">
        <v>976</v>
      </c>
      <c r="J100" s="317" t="s">
        <v>1001</v>
      </c>
      <c r="K100" s="260">
        <f t="shared" si="47"/>
        <v>-11</v>
      </c>
      <c r="L100" s="283">
        <v>100</v>
      </c>
      <c r="M100" s="284">
        <f t="shared" si="48"/>
        <v>-4775</v>
      </c>
      <c r="N100" s="260">
        <v>425</v>
      </c>
      <c r="O100" s="318" t="s">
        <v>612</v>
      </c>
      <c r="P100" s="319">
        <v>45117</v>
      </c>
      <c r="Q100" s="174"/>
      <c r="R100" s="174" t="s">
        <v>613</v>
      </c>
      <c r="S100" s="174"/>
      <c r="T100" s="174"/>
      <c r="U100" s="174"/>
      <c r="V100" s="174"/>
      <c r="W100" s="174"/>
      <c r="X100" s="174"/>
      <c r="Y100" s="174"/>
      <c r="Z100" s="174"/>
      <c r="AA100" s="174"/>
      <c r="AB100" s="174"/>
      <c r="AC100" s="174"/>
      <c r="AD100" s="174"/>
      <c r="AE100" s="174"/>
      <c r="AF100" s="174"/>
      <c r="AG100" s="174"/>
      <c r="AH100" s="174"/>
      <c r="AI100" s="174"/>
      <c r="AJ100" s="174"/>
      <c r="AK100" s="174"/>
      <c r="AL100" s="174"/>
    </row>
    <row r="101" spans="1:38" ht="15" customHeight="1">
      <c r="A101" s="361">
        <v>18</v>
      </c>
      <c r="B101" s="362">
        <v>45114</v>
      </c>
      <c r="C101" s="275"/>
      <c r="D101" s="276" t="s">
        <v>973</v>
      </c>
      <c r="E101" s="275" t="s">
        <v>611</v>
      </c>
      <c r="F101" s="280" t="s">
        <v>1000</v>
      </c>
      <c r="G101" s="275">
        <v>15</v>
      </c>
      <c r="H101" s="275">
        <v>15</v>
      </c>
      <c r="I101" s="275" t="s">
        <v>983</v>
      </c>
      <c r="J101" s="317" t="s">
        <v>1002</v>
      </c>
      <c r="K101" s="260">
        <f t="shared" si="47"/>
        <v>-13.5</v>
      </c>
      <c r="L101" s="283">
        <v>100</v>
      </c>
      <c r="M101" s="284">
        <f t="shared" si="48"/>
        <v>-4150</v>
      </c>
      <c r="N101" s="260">
        <v>300</v>
      </c>
      <c r="O101" s="318" t="s">
        <v>612</v>
      </c>
      <c r="P101" s="319">
        <v>45117</v>
      </c>
      <c r="Q101" s="174"/>
      <c r="R101" s="174" t="s">
        <v>613</v>
      </c>
      <c r="S101" s="174"/>
      <c r="T101" s="174"/>
      <c r="U101" s="174"/>
      <c r="V101" s="174"/>
      <c r="W101" s="174"/>
      <c r="X101" s="174"/>
      <c r="Y101" s="174"/>
      <c r="Z101" s="174"/>
      <c r="AA101" s="174"/>
      <c r="AB101" s="174"/>
      <c r="AC101" s="174"/>
      <c r="AD101" s="174"/>
      <c r="AE101" s="174"/>
      <c r="AF101" s="174"/>
      <c r="AG101" s="174"/>
      <c r="AH101" s="174"/>
      <c r="AI101" s="174"/>
      <c r="AJ101" s="174"/>
      <c r="AK101" s="174"/>
      <c r="AL101" s="174"/>
    </row>
    <row r="102" spans="1:38" ht="15" customHeight="1">
      <c r="A102" s="361">
        <v>19</v>
      </c>
      <c r="B102" s="362">
        <v>45114</v>
      </c>
      <c r="C102" s="275"/>
      <c r="D102" s="276" t="s">
        <v>987</v>
      </c>
      <c r="E102" s="275" t="s">
        <v>611</v>
      </c>
      <c r="F102" s="280" t="s">
        <v>997</v>
      </c>
      <c r="G102" s="275">
        <v>35</v>
      </c>
      <c r="H102" s="275">
        <v>47.5</v>
      </c>
      <c r="I102" s="275" t="s">
        <v>972</v>
      </c>
      <c r="J102" s="317" t="s">
        <v>909</v>
      </c>
      <c r="K102" s="260">
        <f t="shared" si="47"/>
        <v>-30.5</v>
      </c>
      <c r="L102" s="283">
        <v>100</v>
      </c>
      <c r="M102" s="284">
        <f t="shared" si="48"/>
        <v>-1320</v>
      </c>
      <c r="N102" s="260">
        <v>40</v>
      </c>
      <c r="O102" s="318" t="s">
        <v>612</v>
      </c>
      <c r="P102" s="319">
        <v>45117</v>
      </c>
      <c r="Q102" s="174"/>
      <c r="R102" s="174" t="s">
        <v>613</v>
      </c>
      <c r="S102" s="174"/>
      <c r="T102" s="174"/>
      <c r="U102" s="174"/>
      <c r="V102" s="174"/>
      <c r="W102" s="174"/>
      <c r="X102" s="174"/>
      <c r="Y102" s="174"/>
      <c r="Z102" s="174"/>
      <c r="AA102" s="174"/>
      <c r="AB102" s="174"/>
      <c r="AC102" s="174"/>
      <c r="AD102" s="174"/>
      <c r="AE102" s="174"/>
      <c r="AF102" s="174"/>
      <c r="AG102" s="174"/>
      <c r="AH102" s="174"/>
      <c r="AI102" s="174"/>
      <c r="AJ102" s="174"/>
      <c r="AK102" s="174"/>
      <c r="AL102" s="174"/>
    </row>
    <row r="103" spans="1:38" ht="15" customHeight="1">
      <c r="A103" s="361">
        <v>20</v>
      </c>
      <c r="B103" s="362">
        <v>45114</v>
      </c>
      <c r="C103" s="275"/>
      <c r="D103" s="276" t="s">
        <v>988</v>
      </c>
      <c r="E103" s="275" t="s">
        <v>611</v>
      </c>
      <c r="F103" s="280" t="s">
        <v>999</v>
      </c>
      <c r="G103" s="275">
        <v>35</v>
      </c>
      <c r="H103" s="275">
        <v>35</v>
      </c>
      <c r="I103" s="275" t="s">
        <v>989</v>
      </c>
      <c r="J103" s="317" t="s">
        <v>980</v>
      </c>
      <c r="K103" s="260">
        <f t="shared" si="47"/>
        <v>-16</v>
      </c>
      <c r="L103" s="283">
        <v>100</v>
      </c>
      <c r="M103" s="284">
        <f t="shared" si="48"/>
        <v>-6100</v>
      </c>
      <c r="N103" s="260">
        <v>375</v>
      </c>
      <c r="O103" s="318" t="s">
        <v>612</v>
      </c>
      <c r="P103" s="319">
        <v>45117</v>
      </c>
      <c r="Q103" s="174"/>
      <c r="R103" s="174" t="s">
        <v>597</v>
      </c>
      <c r="S103" s="174"/>
      <c r="T103" s="174"/>
      <c r="U103" s="174"/>
      <c r="V103" s="174"/>
      <c r="W103" s="174"/>
      <c r="X103" s="174"/>
      <c r="Y103" s="174"/>
      <c r="Z103" s="174"/>
      <c r="AA103" s="174"/>
      <c r="AB103" s="174"/>
      <c r="AC103" s="174"/>
      <c r="AD103" s="174"/>
      <c r="AE103" s="174"/>
      <c r="AF103" s="174"/>
      <c r="AG103" s="174"/>
      <c r="AH103" s="174"/>
      <c r="AI103" s="174"/>
      <c r="AJ103" s="174"/>
      <c r="AK103" s="174"/>
      <c r="AL103" s="174"/>
    </row>
    <row r="104" spans="1:38" ht="15" customHeight="1">
      <c r="A104" s="361">
        <v>21</v>
      </c>
      <c r="B104" s="362">
        <v>45114</v>
      </c>
      <c r="C104" s="275"/>
      <c r="D104" s="276" t="s">
        <v>990</v>
      </c>
      <c r="E104" s="275" t="s">
        <v>611</v>
      </c>
      <c r="F104" s="280" t="s">
        <v>998</v>
      </c>
      <c r="G104" s="275">
        <v>14</v>
      </c>
      <c r="H104" s="275">
        <v>17</v>
      </c>
      <c r="I104" s="275" t="s">
        <v>991</v>
      </c>
      <c r="J104" s="317" t="s">
        <v>1004</v>
      </c>
      <c r="K104" s="260">
        <f t="shared" si="47"/>
        <v>-7</v>
      </c>
      <c r="L104" s="283">
        <v>100</v>
      </c>
      <c r="M104" s="284">
        <f t="shared" si="48"/>
        <v>-5000</v>
      </c>
      <c r="N104" s="260">
        <v>700</v>
      </c>
      <c r="O104" s="318" t="s">
        <v>612</v>
      </c>
      <c r="P104" s="319">
        <v>45117</v>
      </c>
      <c r="Q104" s="174"/>
      <c r="R104" s="174" t="s">
        <v>597</v>
      </c>
      <c r="S104" s="174"/>
      <c r="T104" s="174"/>
      <c r="U104" s="174"/>
      <c r="V104" s="174"/>
      <c r="W104" s="174"/>
      <c r="X104" s="174"/>
      <c r="Y104" s="174"/>
      <c r="Z104" s="174"/>
      <c r="AA104" s="174"/>
      <c r="AB104" s="174"/>
      <c r="AC104" s="174"/>
      <c r="AD104" s="174"/>
      <c r="AE104" s="174"/>
      <c r="AF104" s="174"/>
      <c r="AG104" s="174"/>
      <c r="AH104" s="174"/>
      <c r="AI104" s="174"/>
      <c r="AJ104" s="174"/>
      <c r="AK104" s="174"/>
      <c r="AL104" s="174"/>
    </row>
    <row r="105" spans="1:38" ht="15" customHeight="1">
      <c r="A105" s="333">
        <v>22</v>
      </c>
      <c r="B105" s="268">
        <v>45117</v>
      </c>
      <c r="C105" s="262"/>
      <c r="D105" s="263" t="s">
        <v>1003</v>
      </c>
      <c r="E105" s="262" t="s">
        <v>1006</v>
      </c>
      <c r="F105" s="279" t="s">
        <v>1005</v>
      </c>
      <c r="G105" s="262">
        <v>19</v>
      </c>
      <c r="H105" s="262">
        <v>49</v>
      </c>
      <c r="I105" s="262" t="s">
        <v>935</v>
      </c>
      <c r="J105" s="262" t="s">
        <v>1036</v>
      </c>
      <c r="K105" s="331">
        <f t="shared" ref="K105" si="49">H105-F105</f>
        <v>10</v>
      </c>
      <c r="L105" s="288">
        <v>100</v>
      </c>
      <c r="M105" s="289">
        <f t="shared" ref="M105" si="50">(K105*N105)-100</f>
        <v>2900</v>
      </c>
      <c r="N105" s="287">
        <v>300</v>
      </c>
      <c r="O105" s="286" t="s">
        <v>598</v>
      </c>
      <c r="P105" s="290">
        <v>45117</v>
      </c>
      <c r="Q105" s="174"/>
      <c r="R105" s="174" t="s">
        <v>613</v>
      </c>
      <c r="S105" s="174"/>
      <c r="T105" s="174"/>
      <c r="U105" s="174"/>
      <c r="V105" s="174"/>
      <c r="W105" s="174"/>
      <c r="X105" s="174"/>
      <c r="Y105" s="174"/>
      <c r="Z105" s="174"/>
      <c r="AA105" s="174"/>
      <c r="AB105" s="174"/>
      <c r="AC105" s="174"/>
      <c r="AD105" s="174"/>
      <c r="AE105" s="174"/>
      <c r="AF105" s="174"/>
      <c r="AG105" s="174"/>
      <c r="AH105" s="174"/>
      <c r="AI105" s="174"/>
      <c r="AJ105" s="174"/>
      <c r="AK105" s="174"/>
      <c r="AL105" s="174"/>
    </row>
    <row r="106" spans="1:38" ht="15" customHeight="1">
      <c r="A106" s="333">
        <v>23</v>
      </c>
      <c r="B106" s="268">
        <v>45117</v>
      </c>
      <c r="C106" s="262"/>
      <c r="D106" s="263" t="s">
        <v>1009</v>
      </c>
      <c r="E106" s="262" t="s">
        <v>611</v>
      </c>
      <c r="F106" s="279" t="s">
        <v>1010</v>
      </c>
      <c r="G106" s="262">
        <v>34</v>
      </c>
      <c r="H106" s="262">
        <v>70</v>
      </c>
      <c r="I106" s="262" t="s">
        <v>1011</v>
      </c>
      <c r="J106" s="262" t="s">
        <v>1012</v>
      </c>
      <c r="K106" s="331">
        <f t="shared" ref="K106" si="51">H106-F106</f>
        <v>12</v>
      </c>
      <c r="L106" s="288">
        <v>100</v>
      </c>
      <c r="M106" s="289">
        <f t="shared" ref="M106" si="52">(K106*N106)-100</f>
        <v>2000</v>
      </c>
      <c r="N106" s="287">
        <v>175</v>
      </c>
      <c r="O106" s="286" t="s">
        <v>598</v>
      </c>
      <c r="P106" s="290">
        <v>45117</v>
      </c>
      <c r="Q106" s="174"/>
      <c r="R106" s="174" t="s">
        <v>597</v>
      </c>
      <c r="S106" s="174"/>
      <c r="T106" s="174"/>
      <c r="U106" s="174"/>
      <c r="V106" s="174"/>
      <c r="W106" s="174"/>
      <c r="X106" s="174"/>
      <c r="Y106" s="174"/>
      <c r="Z106" s="174"/>
      <c r="AA106" s="174"/>
      <c r="AB106" s="174"/>
      <c r="AC106" s="174"/>
      <c r="AD106" s="174"/>
      <c r="AE106" s="174"/>
      <c r="AF106" s="174"/>
      <c r="AG106" s="174"/>
      <c r="AH106" s="174"/>
      <c r="AI106" s="174"/>
      <c r="AJ106" s="174"/>
      <c r="AK106" s="174"/>
      <c r="AL106" s="174"/>
    </row>
    <row r="107" spans="1:38" ht="15" customHeight="1">
      <c r="A107" s="333">
        <v>24</v>
      </c>
      <c r="B107" s="268">
        <v>45117</v>
      </c>
      <c r="C107" s="262"/>
      <c r="D107" s="263" t="s">
        <v>1020</v>
      </c>
      <c r="E107" s="262" t="s">
        <v>611</v>
      </c>
      <c r="F107" s="279" t="s">
        <v>1022</v>
      </c>
      <c r="G107" s="262">
        <v>0</v>
      </c>
      <c r="H107" s="262">
        <v>68.5</v>
      </c>
      <c r="I107" s="262">
        <v>120</v>
      </c>
      <c r="J107" s="262" t="s">
        <v>1023</v>
      </c>
      <c r="K107" s="331">
        <f t="shared" ref="K107" si="53">H107-F107</f>
        <v>22</v>
      </c>
      <c r="L107" s="288">
        <v>100</v>
      </c>
      <c r="M107" s="289">
        <f t="shared" ref="M107" si="54">(K107*N107)-100</f>
        <v>780</v>
      </c>
      <c r="N107" s="287">
        <v>40</v>
      </c>
      <c r="O107" s="286" t="s">
        <v>598</v>
      </c>
      <c r="P107" s="290">
        <v>45118</v>
      </c>
      <c r="Q107" s="174"/>
      <c r="R107" s="174"/>
      <c r="S107" s="174"/>
      <c r="T107" s="174"/>
      <c r="U107" s="174"/>
      <c r="V107" s="174"/>
      <c r="W107" s="174"/>
      <c r="X107" s="174"/>
      <c r="Y107" s="174"/>
      <c r="Z107" s="174"/>
      <c r="AA107" s="174"/>
      <c r="AB107" s="174"/>
      <c r="AC107" s="174"/>
      <c r="AD107" s="174"/>
      <c r="AE107" s="174"/>
      <c r="AF107" s="174"/>
      <c r="AG107" s="174"/>
      <c r="AH107" s="174"/>
      <c r="AI107" s="174"/>
      <c r="AJ107" s="174"/>
      <c r="AK107" s="174"/>
      <c r="AL107" s="174"/>
    </row>
    <row r="108" spans="1:38" ht="15" customHeight="1">
      <c r="A108" s="333">
        <v>25</v>
      </c>
      <c r="B108" s="268">
        <v>45118</v>
      </c>
      <c r="C108" s="262"/>
      <c r="D108" s="263" t="s">
        <v>1024</v>
      </c>
      <c r="E108" s="262" t="s">
        <v>611</v>
      </c>
      <c r="F108" s="279" t="s">
        <v>1005</v>
      </c>
      <c r="G108" s="262">
        <v>0</v>
      </c>
      <c r="H108" s="262">
        <v>68.5</v>
      </c>
      <c r="I108" s="262" t="s">
        <v>942</v>
      </c>
      <c r="J108" s="262" t="s">
        <v>1031</v>
      </c>
      <c r="K108" s="331">
        <f t="shared" ref="K108:K109" si="55">H108-F108</f>
        <v>29.5</v>
      </c>
      <c r="L108" s="288">
        <v>100</v>
      </c>
      <c r="M108" s="289">
        <f t="shared" ref="M108:M109" si="56">(K108*N108)-100</f>
        <v>1080</v>
      </c>
      <c r="N108" s="287">
        <v>40</v>
      </c>
      <c r="O108" s="286" t="s">
        <v>598</v>
      </c>
      <c r="P108" s="290">
        <v>45118</v>
      </c>
      <c r="Q108" s="174"/>
      <c r="R108" s="174"/>
      <c r="S108" s="174"/>
      <c r="T108" s="174"/>
      <c r="U108" s="174"/>
      <c r="V108" s="174"/>
      <c r="W108" s="174"/>
      <c r="X108" s="174"/>
      <c r="Y108" s="174"/>
      <c r="Z108" s="174"/>
      <c r="AA108" s="174"/>
      <c r="AB108" s="174"/>
      <c r="AC108" s="174"/>
      <c r="AD108" s="174"/>
      <c r="AE108" s="174"/>
      <c r="AF108" s="174"/>
      <c r="AG108" s="174"/>
      <c r="AH108" s="174"/>
      <c r="AI108" s="174"/>
      <c r="AJ108" s="174"/>
      <c r="AK108" s="174"/>
      <c r="AL108" s="174"/>
    </row>
    <row r="109" spans="1:38" ht="15" customHeight="1">
      <c r="A109" s="333">
        <v>26</v>
      </c>
      <c r="B109" s="268">
        <v>45118</v>
      </c>
      <c r="C109" s="262"/>
      <c r="D109" s="263" t="s">
        <v>1025</v>
      </c>
      <c r="E109" s="262" t="s">
        <v>611</v>
      </c>
      <c r="F109" s="279" t="s">
        <v>1033</v>
      </c>
      <c r="G109" s="262">
        <v>1</v>
      </c>
      <c r="H109" s="262">
        <v>2.65</v>
      </c>
      <c r="I109" s="262" t="s">
        <v>1028</v>
      </c>
      <c r="J109" s="262" t="s">
        <v>1034</v>
      </c>
      <c r="K109" s="331">
        <f t="shared" si="55"/>
        <v>0.5</v>
      </c>
      <c r="L109" s="288">
        <v>100</v>
      </c>
      <c r="M109" s="289">
        <f t="shared" si="56"/>
        <v>2400</v>
      </c>
      <c r="N109" s="287">
        <v>5000</v>
      </c>
      <c r="O109" s="286" t="s">
        <v>598</v>
      </c>
      <c r="P109" s="290">
        <v>45118</v>
      </c>
      <c r="Q109" s="174"/>
      <c r="R109" s="174"/>
      <c r="S109" s="174"/>
      <c r="T109" s="174"/>
      <c r="U109" s="174"/>
      <c r="V109" s="174"/>
      <c r="W109" s="174"/>
      <c r="X109" s="174"/>
      <c r="Y109" s="174"/>
      <c r="Z109" s="174"/>
      <c r="AA109" s="174"/>
      <c r="AB109" s="174"/>
      <c r="AC109" s="174"/>
      <c r="AD109" s="174"/>
      <c r="AE109" s="174"/>
      <c r="AF109" s="174"/>
      <c r="AG109" s="174"/>
      <c r="AH109" s="174"/>
      <c r="AI109" s="174"/>
      <c r="AJ109" s="174"/>
      <c r="AK109" s="174"/>
      <c r="AL109" s="174"/>
    </row>
    <row r="110" spans="1:38" ht="15" customHeight="1">
      <c r="A110" s="333">
        <v>27</v>
      </c>
      <c r="B110" s="268">
        <v>45118</v>
      </c>
      <c r="C110" s="262"/>
      <c r="D110" s="263" t="s">
        <v>1026</v>
      </c>
      <c r="E110" s="262" t="s">
        <v>611</v>
      </c>
      <c r="F110" s="279" t="s">
        <v>1030</v>
      </c>
      <c r="G110" s="262">
        <v>7.5</v>
      </c>
      <c r="H110" s="262">
        <v>16</v>
      </c>
      <c r="I110" s="262" t="s">
        <v>1027</v>
      </c>
      <c r="J110" s="262" t="s">
        <v>917</v>
      </c>
      <c r="K110" s="331">
        <f t="shared" ref="K110" si="57">H110-F110</f>
        <v>2.5</v>
      </c>
      <c r="L110" s="288">
        <v>100</v>
      </c>
      <c r="M110" s="289">
        <f t="shared" ref="M110" si="58">(K110*N110)-100</f>
        <v>2275</v>
      </c>
      <c r="N110" s="287">
        <v>950</v>
      </c>
      <c r="O110" s="286" t="s">
        <v>598</v>
      </c>
      <c r="P110" s="290">
        <v>45118</v>
      </c>
      <c r="Q110" s="174"/>
      <c r="R110" s="174"/>
      <c r="S110" s="174"/>
      <c r="T110" s="174"/>
      <c r="U110" s="174"/>
      <c r="V110" s="174"/>
      <c r="W110" s="174"/>
      <c r="X110" s="174"/>
      <c r="Y110" s="174"/>
      <c r="Z110" s="174"/>
      <c r="AA110" s="174"/>
      <c r="AB110" s="174"/>
      <c r="AC110" s="174"/>
      <c r="AD110" s="174"/>
      <c r="AE110" s="174"/>
      <c r="AF110" s="174"/>
      <c r="AG110" s="174"/>
      <c r="AH110" s="174"/>
      <c r="AI110" s="174"/>
      <c r="AJ110" s="174"/>
      <c r="AK110" s="174"/>
      <c r="AL110" s="174"/>
    </row>
    <row r="111" spans="1:38" ht="15" customHeight="1">
      <c r="A111" s="333">
        <v>28</v>
      </c>
      <c r="B111" s="268">
        <v>45119</v>
      </c>
      <c r="C111" s="262"/>
      <c r="D111" s="263" t="s">
        <v>1041</v>
      </c>
      <c r="E111" s="262" t="s">
        <v>611</v>
      </c>
      <c r="F111" s="279" t="s">
        <v>1058</v>
      </c>
      <c r="G111" s="262">
        <v>90</v>
      </c>
      <c r="H111" s="262">
        <v>142.5</v>
      </c>
      <c r="I111" s="262" t="s">
        <v>1042</v>
      </c>
      <c r="J111" s="262" t="s">
        <v>1059</v>
      </c>
      <c r="K111" s="331">
        <f t="shared" ref="K111" si="59">H111-F111</f>
        <v>16.5</v>
      </c>
      <c r="L111" s="288">
        <v>100</v>
      </c>
      <c r="M111" s="289">
        <f t="shared" ref="M111" si="60">(K111*N111)-100</f>
        <v>2375</v>
      </c>
      <c r="N111" s="287">
        <v>150</v>
      </c>
      <c r="O111" s="286" t="s">
        <v>598</v>
      </c>
      <c r="P111" s="290">
        <v>45119</v>
      </c>
      <c r="Q111" s="174"/>
      <c r="R111" s="174"/>
      <c r="S111" s="174"/>
      <c r="T111" s="174"/>
      <c r="U111" s="174"/>
      <c r="V111" s="174"/>
      <c r="W111" s="174"/>
      <c r="X111" s="174"/>
      <c r="Y111" s="174"/>
      <c r="Z111" s="174"/>
      <c r="AA111" s="174"/>
      <c r="AB111" s="174"/>
      <c r="AC111" s="174"/>
      <c r="AD111" s="174"/>
      <c r="AE111" s="174"/>
      <c r="AF111" s="174"/>
      <c r="AG111" s="174"/>
      <c r="AH111" s="174"/>
      <c r="AI111" s="174"/>
      <c r="AJ111" s="174"/>
      <c r="AK111" s="174"/>
      <c r="AL111" s="174"/>
    </row>
    <row r="112" spans="1:38" ht="15" customHeight="1">
      <c r="A112" s="420">
        <v>29</v>
      </c>
      <c r="B112" s="418">
        <v>45119</v>
      </c>
      <c r="C112" s="365"/>
      <c r="D112" s="366" t="s">
        <v>1044</v>
      </c>
      <c r="E112" s="293" t="s">
        <v>611</v>
      </c>
      <c r="F112" s="367" t="s">
        <v>1045</v>
      </c>
      <c r="G112" s="365"/>
      <c r="H112" s="365"/>
      <c r="I112" s="365"/>
      <c r="J112" s="416" t="s">
        <v>596</v>
      </c>
      <c r="K112" s="368"/>
      <c r="L112" s="369"/>
      <c r="M112" s="370"/>
      <c r="N112" s="371"/>
      <c r="O112" s="372"/>
      <c r="P112" s="373"/>
      <c r="Q112" s="174"/>
      <c r="R112" s="174"/>
      <c r="S112" s="174"/>
      <c r="T112" s="174"/>
      <c r="U112" s="174"/>
      <c r="V112" s="174"/>
      <c r="W112" s="174"/>
      <c r="X112" s="174"/>
      <c r="Y112" s="174"/>
      <c r="Z112" s="174"/>
      <c r="AA112" s="174"/>
      <c r="AB112" s="174"/>
      <c r="AC112" s="174"/>
      <c r="AD112" s="174"/>
      <c r="AE112" s="174"/>
      <c r="AF112" s="174"/>
      <c r="AG112" s="174"/>
      <c r="AH112" s="174"/>
      <c r="AI112" s="174"/>
      <c r="AJ112" s="174"/>
      <c r="AK112" s="174"/>
      <c r="AL112" s="174"/>
    </row>
    <row r="113" spans="1:38" ht="15" customHeight="1">
      <c r="A113" s="421"/>
      <c r="B113" s="419"/>
      <c r="C113" s="365"/>
      <c r="D113" s="366" t="s">
        <v>1046</v>
      </c>
      <c r="E113" s="365" t="s">
        <v>619</v>
      </c>
      <c r="F113" s="367" t="s">
        <v>1047</v>
      </c>
      <c r="G113" s="365"/>
      <c r="H113" s="365"/>
      <c r="I113" s="365"/>
      <c r="J113" s="417"/>
      <c r="K113" s="368"/>
      <c r="L113" s="369"/>
      <c r="M113" s="370"/>
      <c r="N113" s="371"/>
      <c r="O113" s="372"/>
      <c r="P113" s="373"/>
      <c r="Q113" s="174"/>
      <c r="R113" s="174"/>
      <c r="S113" s="174"/>
      <c r="T113" s="174"/>
      <c r="U113" s="174"/>
      <c r="V113" s="174"/>
      <c r="W113" s="174"/>
      <c r="X113" s="174"/>
      <c r="Y113" s="174"/>
      <c r="Z113" s="174"/>
      <c r="AA113" s="174"/>
      <c r="AB113" s="174"/>
      <c r="AC113" s="174"/>
      <c r="AD113" s="174"/>
      <c r="AE113" s="174"/>
      <c r="AF113" s="174"/>
      <c r="AG113" s="174"/>
      <c r="AH113" s="174"/>
      <c r="AI113" s="174"/>
      <c r="AJ113" s="174"/>
      <c r="AK113" s="174"/>
      <c r="AL113" s="174"/>
    </row>
    <row r="114" spans="1:38" ht="15" customHeight="1">
      <c r="A114" s="333">
        <v>30</v>
      </c>
      <c r="B114" s="268">
        <v>45119</v>
      </c>
      <c r="C114" s="262"/>
      <c r="D114" s="263" t="s">
        <v>1048</v>
      </c>
      <c r="E114" s="262" t="s">
        <v>611</v>
      </c>
      <c r="F114" s="279" t="s">
        <v>985</v>
      </c>
      <c r="G114" s="262">
        <v>60</v>
      </c>
      <c r="H114" s="262">
        <v>122</v>
      </c>
      <c r="I114" s="262" t="s">
        <v>1049</v>
      </c>
      <c r="J114" s="262" t="s">
        <v>1023</v>
      </c>
      <c r="K114" s="331">
        <f t="shared" ref="K114" si="61">H114-F114</f>
        <v>22</v>
      </c>
      <c r="L114" s="288">
        <v>100</v>
      </c>
      <c r="M114" s="289">
        <f t="shared" ref="M114" si="62">(K114*N114)-100</f>
        <v>780</v>
      </c>
      <c r="N114" s="287">
        <v>40</v>
      </c>
      <c r="O114" s="286" t="s">
        <v>598</v>
      </c>
      <c r="P114" s="290">
        <v>45120</v>
      </c>
      <c r="Q114" s="174"/>
      <c r="R114" s="174"/>
      <c r="S114" s="174"/>
      <c r="T114" s="174"/>
      <c r="U114" s="174"/>
      <c r="V114" s="174"/>
      <c r="W114" s="174"/>
      <c r="X114" s="174"/>
      <c r="Y114" s="174"/>
      <c r="Z114" s="174"/>
      <c r="AA114" s="174"/>
      <c r="AB114" s="174"/>
      <c r="AC114" s="174"/>
      <c r="AD114" s="174"/>
      <c r="AE114" s="174"/>
      <c r="AF114" s="174"/>
      <c r="AG114" s="174"/>
      <c r="AH114" s="174"/>
      <c r="AI114" s="174"/>
      <c r="AJ114" s="174"/>
      <c r="AK114" s="174"/>
      <c r="AL114" s="174"/>
    </row>
    <row r="115" spans="1:38" ht="15" customHeight="1">
      <c r="A115" s="333">
        <v>31</v>
      </c>
      <c r="B115" s="268">
        <v>45119</v>
      </c>
      <c r="C115" s="262"/>
      <c r="D115" s="263" t="s">
        <v>1051</v>
      </c>
      <c r="E115" s="262" t="s">
        <v>611</v>
      </c>
      <c r="F115" s="279" t="s">
        <v>1055</v>
      </c>
      <c r="G115" s="262">
        <v>20</v>
      </c>
      <c r="H115" s="262">
        <v>43</v>
      </c>
      <c r="I115" s="262" t="s">
        <v>1052</v>
      </c>
      <c r="J115" s="262" t="s">
        <v>824</v>
      </c>
      <c r="K115" s="331">
        <f t="shared" ref="K115:K116" si="63">H115-F115</f>
        <v>9</v>
      </c>
      <c r="L115" s="288">
        <v>100</v>
      </c>
      <c r="M115" s="289">
        <f t="shared" ref="M115:M116" si="64">(K115*N115)-100</f>
        <v>3275</v>
      </c>
      <c r="N115" s="287">
        <v>375</v>
      </c>
      <c r="O115" s="286" t="s">
        <v>598</v>
      </c>
      <c r="P115" s="290">
        <v>45119</v>
      </c>
      <c r="Q115" s="174"/>
      <c r="R115" s="174"/>
      <c r="S115" s="174"/>
      <c r="T115" s="174"/>
      <c r="U115" s="174"/>
      <c r="V115" s="174"/>
      <c r="W115" s="174"/>
      <c r="X115" s="174"/>
      <c r="Y115" s="174"/>
      <c r="Z115" s="174"/>
      <c r="AA115" s="174"/>
      <c r="AB115" s="174"/>
      <c r="AC115" s="174"/>
      <c r="AD115" s="174"/>
      <c r="AE115" s="174"/>
      <c r="AF115" s="174"/>
      <c r="AG115" s="174"/>
      <c r="AH115" s="174"/>
      <c r="AI115" s="174"/>
      <c r="AJ115" s="174"/>
      <c r="AK115" s="174"/>
      <c r="AL115" s="174"/>
    </row>
    <row r="116" spans="1:38" ht="15" customHeight="1">
      <c r="A116" s="361">
        <v>32</v>
      </c>
      <c r="B116" s="362">
        <v>45119</v>
      </c>
      <c r="C116" s="275"/>
      <c r="D116" s="276" t="s">
        <v>1056</v>
      </c>
      <c r="E116" s="275" t="s">
        <v>611</v>
      </c>
      <c r="F116" s="280" t="s">
        <v>1100</v>
      </c>
      <c r="G116" s="275">
        <v>49</v>
      </c>
      <c r="H116" s="275">
        <v>49</v>
      </c>
      <c r="I116" s="275" t="s">
        <v>1057</v>
      </c>
      <c r="J116" s="317" t="s">
        <v>1101</v>
      </c>
      <c r="K116" s="260">
        <f t="shared" si="63"/>
        <v>-43</v>
      </c>
      <c r="L116" s="283">
        <v>100</v>
      </c>
      <c r="M116" s="284">
        <f t="shared" si="64"/>
        <v>-5475</v>
      </c>
      <c r="N116" s="260">
        <v>125</v>
      </c>
      <c r="O116" s="318" t="s">
        <v>612</v>
      </c>
      <c r="P116" s="319">
        <v>45121</v>
      </c>
      <c r="Q116" s="174"/>
      <c r="R116" s="174"/>
      <c r="S116" s="174"/>
      <c r="T116" s="174"/>
      <c r="U116" s="174"/>
      <c r="V116" s="174"/>
      <c r="W116" s="174"/>
      <c r="X116" s="174"/>
      <c r="Y116" s="174"/>
      <c r="Z116" s="174"/>
      <c r="AA116" s="174"/>
      <c r="AB116" s="174"/>
      <c r="AC116" s="174"/>
      <c r="AD116" s="174"/>
      <c r="AE116" s="174"/>
      <c r="AF116" s="174"/>
      <c r="AG116" s="174"/>
      <c r="AH116" s="174"/>
      <c r="AI116" s="174"/>
      <c r="AJ116" s="174"/>
      <c r="AK116" s="174"/>
      <c r="AL116" s="174"/>
    </row>
    <row r="117" spans="1:38" ht="15" customHeight="1">
      <c r="A117" s="361">
        <v>33</v>
      </c>
      <c r="B117" s="362">
        <v>45119</v>
      </c>
      <c r="C117" s="275"/>
      <c r="D117" s="276" t="s">
        <v>1025</v>
      </c>
      <c r="E117" s="275" t="s">
        <v>611</v>
      </c>
      <c r="F117" s="280" t="s">
        <v>1070</v>
      </c>
      <c r="G117" s="275">
        <v>1</v>
      </c>
      <c r="H117" s="275">
        <v>1</v>
      </c>
      <c r="I117" s="275">
        <v>4.5</v>
      </c>
      <c r="J117" s="317" t="s">
        <v>1071</v>
      </c>
      <c r="K117" s="260">
        <f t="shared" ref="K117" si="65">H117-F117</f>
        <v>-1.2000000000000002</v>
      </c>
      <c r="L117" s="283">
        <v>100</v>
      </c>
      <c r="M117" s="284">
        <f t="shared" ref="M117" si="66">(K117*N117)-100</f>
        <v>-6100.0000000000009</v>
      </c>
      <c r="N117" s="260">
        <v>5000</v>
      </c>
      <c r="O117" s="318" t="s">
        <v>612</v>
      </c>
      <c r="P117" s="319">
        <v>45120</v>
      </c>
      <c r="Q117" s="174"/>
      <c r="R117" s="174"/>
      <c r="S117" s="174"/>
      <c r="T117" s="174"/>
      <c r="U117" s="174"/>
      <c r="V117" s="174"/>
      <c r="W117" s="174"/>
      <c r="X117" s="174"/>
      <c r="Y117" s="174"/>
      <c r="Z117" s="174"/>
      <c r="AA117" s="174"/>
      <c r="AB117" s="174"/>
      <c r="AC117" s="174"/>
      <c r="AD117" s="174"/>
      <c r="AE117" s="174"/>
      <c r="AF117" s="174"/>
      <c r="AG117" s="174"/>
      <c r="AH117" s="174"/>
      <c r="AI117" s="174"/>
      <c r="AJ117" s="174"/>
      <c r="AK117" s="174"/>
      <c r="AL117" s="174"/>
    </row>
    <row r="118" spans="1:38" ht="15" customHeight="1">
      <c r="A118" s="333">
        <v>34</v>
      </c>
      <c r="B118" s="268">
        <v>45119</v>
      </c>
      <c r="C118" s="262"/>
      <c r="D118" s="263" t="s">
        <v>1060</v>
      </c>
      <c r="E118" s="262" t="s">
        <v>611</v>
      </c>
      <c r="F118" s="279" t="s">
        <v>1069</v>
      </c>
      <c r="G118" s="262">
        <v>60</v>
      </c>
      <c r="H118" s="262">
        <v>105.5</v>
      </c>
      <c r="I118" s="262" t="s">
        <v>903</v>
      </c>
      <c r="J118" s="262" t="s">
        <v>950</v>
      </c>
      <c r="K118" s="331">
        <f t="shared" ref="K118:K119" si="67">H118-F118</f>
        <v>19.5</v>
      </c>
      <c r="L118" s="288">
        <v>100</v>
      </c>
      <c r="M118" s="289">
        <f t="shared" ref="M118:M119" si="68">(K118*N118)-100</f>
        <v>3800</v>
      </c>
      <c r="N118" s="287">
        <v>200</v>
      </c>
      <c r="O118" s="286" t="s">
        <v>598</v>
      </c>
      <c r="P118" s="290">
        <v>45120</v>
      </c>
      <c r="Q118" s="174"/>
      <c r="R118" s="174"/>
      <c r="S118" s="174"/>
      <c r="T118" s="174"/>
      <c r="U118" s="174"/>
      <c r="V118" s="174"/>
      <c r="W118" s="174"/>
      <c r="X118" s="174"/>
      <c r="Y118" s="174"/>
      <c r="Z118" s="174"/>
      <c r="AA118" s="174"/>
      <c r="AB118" s="174"/>
      <c r="AC118" s="174"/>
      <c r="AD118" s="174"/>
      <c r="AE118" s="174"/>
      <c r="AF118" s="174"/>
      <c r="AG118" s="174"/>
      <c r="AH118" s="174"/>
      <c r="AI118" s="174"/>
      <c r="AJ118" s="174"/>
      <c r="AK118" s="174"/>
      <c r="AL118" s="174"/>
    </row>
    <row r="119" spans="1:38" ht="15" customHeight="1">
      <c r="A119" s="361">
        <v>35</v>
      </c>
      <c r="B119" s="362">
        <v>45120</v>
      </c>
      <c r="C119" s="275"/>
      <c r="D119" s="276" t="s">
        <v>1051</v>
      </c>
      <c r="E119" s="275" t="s">
        <v>611</v>
      </c>
      <c r="F119" s="280" t="s">
        <v>1079</v>
      </c>
      <c r="G119" s="275">
        <v>34</v>
      </c>
      <c r="H119" s="275">
        <v>34</v>
      </c>
      <c r="I119" s="275" t="s">
        <v>1073</v>
      </c>
      <c r="J119" s="317" t="s">
        <v>1080</v>
      </c>
      <c r="K119" s="260">
        <f t="shared" si="67"/>
        <v>-13.5</v>
      </c>
      <c r="L119" s="283">
        <v>100</v>
      </c>
      <c r="M119" s="284">
        <f t="shared" si="68"/>
        <v>-5162.5</v>
      </c>
      <c r="N119" s="260">
        <v>375</v>
      </c>
      <c r="O119" s="318" t="s">
        <v>612</v>
      </c>
      <c r="P119" s="319">
        <v>45120</v>
      </c>
      <c r="Q119" s="174"/>
      <c r="R119" s="174"/>
      <c r="S119" s="174"/>
      <c r="T119" s="174"/>
      <c r="U119" s="174"/>
      <c r="V119" s="174"/>
      <c r="W119" s="174"/>
      <c r="X119" s="174"/>
      <c r="Y119" s="174"/>
      <c r="Z119" s="174"/>
      <c r="AA119" s="174"/>
      <c r="AB119" s="174"/>
      <c r="AC119" s="174"/>
      <c r="AD119" s="174"/>
      <c r="AE119" s="174"/>
      <c r="AF119" s="174"/>
      <c r="AG119" s="174"/>
      <c r="AH119" s="174"/>
      <c r="AI119" s="174"/>
      <c r="AJ119" s="174"/>
      <c r="AK119" s="174"/>
      <c r="AL119" s="174"/>
    </row>
    <row r="120" spans="1:38" ht="15" customHeight="1">
      <c r="A120" s="333">
        <v>36</v>
      </c>
      <c r="B120" s="268">
        <v>45120</v>
      </c>
      <c r="C120" s="262"/>
      <c r="D120" s="263" t="s">
        <v>1074</v>
      </c>
      <c r="E120" s="262" t="s">
        <v>611</v>
      </c>
      <c r="F120" s="279" t="s">
        <v>1076</v>
      </c>
      <c r="G120" s="262">
        <v>0</v>
      </c>
      <c r="H120" s="262">
        <v>125</v>
      </c>
      <c r="I120" s="262" t="s">
        <v>972</v>
      </c>
      <c r="J120" s="262" t="s">
        <v>625</v>
      </c>
      <c r="K120" s="331">
        <f t="shared" ref="K120" si="69">H120-F120</f>
        <v>47.5</v>
      </c>
      <c r="L120" s="288">
        <v>100</v>
      </c>
      <c r="M120" s="289">
        <f t="shared" ref="M120" si="70">(K120*N120)-100</f>
        <v>1087.5</v>
      </c>
      <c r="N120" s="287">
        <v>25</v>
      </c>
      <c r="O120" s="286" t="s">
        <v>598</v>
      </c>
      <c r="P120" s="290">
        <v>45120</v>
      </c>
      <c r="Q120" s="174"/>
      <c r="R120" s="174"/>
      <c r="S120" s="174"/>
      <c r="T120" s="174"/>
      <c r="U120" s="174"/>
      <c r="V120" s="174"/>
      <c r="W120" s="174"/>
      <c r="X120" s="174"/>
      <c r="Y120" s="174"/>
      <c r="Z120" s="174"/>
      <c r="AA120" s="174"/>
      <c r="AB120" s="174"/>
      <c r="AC120" s="174"/>
      <c r="AD120" s="174"/>
      <c r="AE120" s="174"/>
      <c r="AF120" s="174"/>
      <c r="AG120" s="174"/>
      <c r="AH120" s="174"/>
      <c r="AI120" s="174"/>
      <c r="AJ120" s="174"/>
      <c r="AK120" s="174"/>
      <c r="AL120" s="174"/>
    </row>
    <row r="121" spans="1:38" ht="15" customHeight="1">
      <c r="A121" s="333">
        <v>37</v>
      </c>
      <c r="B121" s="268">
        <v>45120</v>
      </c>
      <c r="C121" s="262"/>
      <c r="D121" s="263" t="s">
        <v>1048</v>
      </c>
      <c r="E121" s="262" t="s">
        <v>611</v>
      </c>
      <c r="F121" s="279" t="s">
        <v>1099</v>
      </c>
      <c r="G121" s="262">
        <v>48</v>
      </c>
      <c r="H121" s="262">
        <v>110</v>
      </c>
      <c r="I121" s="262" t="s">
        <v>1081</v>
      </c>
      <c r="J121" s="262" t="s">
        <v>1023</v>
      </c>
      <c r="K121" s="331">
        <f t="shared" ref="K121" si="71">H121-F121</f>
        <v>22</v>
      </c>
      <c r="L121" s="288">
        <v>100</v>
      </c>
      <c r="M121" s="289">
        <f t="shared" ref="M121" si="72">(K121*N121)-100</f>
        <v>780</v>
      </c>
      <c r="N121" s="287">
        <v>40</v>
      </c>
      <c r="O121" s="286" t="s">
        <v>598</v>
      </c>
      <c r="P121" s="290">
        <v>45121</v>
      </c>
      <c r="Q121" s="174"/>
      <c r="R121" s="174"/>
      <c r="S121" s="174"/>
      <c r="T121" s="174"/>
      <c r="U121" s="174"/>
      <c r="V121" s="174"/>
      <c r="W121" s="174"/>
      <c r="X121" s="174"/>
      <c r="Y121" s="174"/>
      <c r="Z121" s="174"/>
      <c r="AA121" s="174"/>
      <c r="AB121" s="174"/>
      <c r="AC121" s="174"/>
      <c r="AD121" s="174"/>
      <c r="AE121" s="174"/>
      <c r="AF121" s="174"/>
      <c r="AG121" s="174"/>
      <c r="AH121" s="174"/>
      <c r="AI121" s="174"/>
      <c r="AJ121" s="174"/>
      <c r="AK121" s="174"/>
      <c r="AL121" s="174"/>
    </row>
    <row r="122" spans="1:38" ht="15" customHeight="1">
      <c r="A122" s="361">
        <v>38</v>
      </c>
      <c r="B122" s="362">
        <v>45120</v>
      </c>
      <c r="C122" s="275"/>
      <c r="D122" s="276" t="s">
        <v>1083</v>
      </c>
      <c r="E122" s="275" t="s">
        <v>611</v>
      </c>
      <c r="F122" s="280" t="s">
        <v>1085</v>
      </c>
      <c r="G122" s="275">
        <v>24</v>
      </c>
      <c r="H122" s="275">
        <v>24</v>
      </c>
      <c r="I122" s="275" t="s">
        <v>1084</v>
      </c>
      <c r="J122" s="317" t="s">
        <v>1086</v>
      </c>
      <c r="K122" s="260">
        <f t="shared" ref="K122:K123" si="73">H122-F122</f>
        <v>-7</v>
      </c>
      <c r="L122" s="283">
        <v>100</v>
      </c>
      <c r="M122" s="284">
        <f t="shared" ref="M122:M123" si="74">(K122*N122)-100</f>
        <v>-4300</v>
      </c>
      <c r="N122" s="260">
        <v>600</v>
      </c>
      <c r="O122" s="318" t="s">
        <v>612</v>
      </c>
      <c r="P122" s="319">
        <v>45120</v>
      </c>
      <c r="Q122" s="174"/>
      <c r="R122" s="174"/>
      <c r="S122" s="174"/>
      <c r="T122" s="174"/>
      <c r="U122" s="174"/>
      <c r="V122" s="174"/>
      <c r="W122" s="174"/>
      <c r="X122" s="174"/>
      <c r="Y122" s="174"/>
      <c r="Z122" s="174"/>
      <c r="AA122" s="174"/>
      <c r="AB122" s="174"/>
      <c r="AC122" s="174"/>
      <c r="AD122" s="174"/>
      <c r="AE122" s="174"/>
      <c r="AF122" s="174"/>
      <c r="AG122" s="174"/>
      <c r="AH122" s="174"/>
      <c r="AI122" s="174"/>
      <c r="AJ122" s="174"/>
      <c r="AK122" s="174"/>
      <c r="AL122" s="174"/>
    </row>
    <row r="123" spans="1:38" ht="15" customHeight="1">
      <c r="A123" s="403">
        <v>39</v>
      </c>
      <c r="B123" s="407">
        <v>45121</v>
      </c>
      <c r="C123" s="365"/>
      <c r="D123" s="263" t="s">
        <v>1102</v>
      </c>
      <c r="E123" s="262" t="s">
        <v>611</v>
      </c>
      <c r="F123" s="279" t="s">
        <v>1134</v>
      </c>
      <c r="G123" s="262"/>
      <c r="H123" s="262">
        <v>52</v>
      </c>
      <c r="I123" s="262"/>
      <c r="J123" s="403" t="s">
        <v>931</v>
      </c>
      <c r="K123" s="331">
        <f t="shared" si="73"/>
        <v>8</v>
      </c>
      <c r="L123" s="288">
        <v>100</v>
      </c>
      <c r="M123" s="289">
        <f t="shared" si="74"/>
        <v>2900</v>
      </c>
      <c r="N123" s="287">
        <v>375</v>
      </c>
      <c r="O123" s="422" t="s">
        <v>598</v>
      </c>
      <c r="P123" s="405">
        <v>45124</v>
      </c>
      <c r="Q123" s="174"/>
      <c r="R123" s="174"/>
      <c r="S123" s="174"/>
      <c r="T123" s="174"/>
      <c r="U123" s="174"/>
      <c r="V123" s="174"/>
      <c r="W123" s="174"/>
      <c r="X123" s="174"/>
      <c r="Y123" s="174"/>
      <c r="Z123" s="174"/>
      <c r="AA123" s="174"/>
      <c r="AB123" s="174"/>
      <c r="AC123" s="174"/>
      <c r="AD123" s="174"/>
      <c r="AE123" s="174"/>
      <c r="AF123" s="174"/>
      <c r="AG123" s="174"/>
      <c r="AH123" s="174"/>
      <c r="AI123" s="174"/>
      <c r="AJ123" s="174"/>
      <c r="AK123" s="174"/>
      <c r="AL123" s="174"/>
    </row>
    <row r="124" spans="1:38" ht="15" customHeight="1">
      <c r="A124" s="404"/>
      <c r="B124" s="408"/>
      <c r="C124" s="365"/>
      <c r="D124" s="263" t="s">
        <v>1103</v>
      </c>
      <c r="E124" s="262" t="s">
        <v>619</v>
      </c>
      <c r="F124" s="279" t="s">
        <v>1085</v>
      </c>
      <c r="G124" s="262"/>
      <c r="H124" s="262">
        <v>34</v>
      </c>
      <c r="I124" s="262"/>
      <c r="J124" s="404"/>
      <c r="K124" s="331">
        <f>F124-H124</f>
        <v>-3</v>
      </c>
      <c r="L124" s="288">
        <v>100</v>
      </c>
      <c r="M124" s="289">
        <f t="shared" ref="M124" si="75">(K124*N124)-100</f>
        <v>-1225</v>
      </c>
      <c r="N124" s="287">
        <v>375</v>
      </c>
      <c r="O124" s="423"/>
      <c r="P124" s="406"/>
      <c r="Q124" s="174"/>
      <c r="R124" s="174"/>
      <c r="S124" s="174"/>
      <c r="T124" s="174"/>
      <c r="U124" s="174"/>
      <c r="V124" s="174"/>
      <c r="W124" s="174"/>
      <c r="X124" s="174"/>
      <c r="Y124" s="174"/>
      <c r="Z124" s="174"/>
      <c r="AA124" s="174"/>
      <c r="AB124" s="174"/>
      <c r="AC124" s="174"/>
      <c r="AD124" s="174"/>
      <c r="AE124" s="174"/>
      <c r="AF124" s="174"/>
      <c r="AG124" s="174"/>
      <c r="AH124" s="174"/>
      <c r="AI124" s="174"/>
      <c r="AJ124" s="174"/>
      <c r="AK124" s="174"/>
      <c r="AL124" s="174"/>
    </row>
    <row r="125" spans="1:38" ht="15" customHeight="1">
      <c r="A125" s="333">
        <v>40</v>
      </c>
      <c r="B125" s="268">
        <v>45121</v>
      </c>
      <c r="C125" s="262"/>
      <c r="D125" s="263" t="s">
        <v>1106</v>
      </c>
      <c r="E125" s="262" t="s">
        <v>611</v>
      </c>
      <c r="F125" s="279" t="s">
        <v>1110</v>
      </c>
      <c r="G125" s="262">
        <v>48</v>
      </c>
      <c r="H125" s="262">
        <v>112.5</v>
      </c>
      <c r="I125" s="262" t="s">
        <v>1107</v>
      </c>
      <c r="J125" s="262" t="s">
        <v>946</v>
      </c>
      <c r="K125" s="331">
        <f t="shared" ref="K125" si="76">H125-F125</f>
        <v>20</v>
      </c>
      <c r="L125" s="288">
        <v>100</v>
      </c>
      <c r="M125" s="289">
        <f t="shared" ref="M125" si="77">(K125*N125)-100</f>
        <v>700</v>
      </c>
      <c r="N125" s="287">
        <v>40</v>
      </c>
      <c r="O125" s="286" t="s">
        <v>598</v>
      </c>
      <c r="P125" s="290">
        <v>45121</v>
      </c>
      <c r="Q125" s="174"/>
      <c r="R125" s="174"/>
      <c r="S125" s="174"/>
      <c r="T125" s="174"/>
      <c r="U125" s="174"/>
      <c r="V125" s="174"/>
      <c r="W125" s="174"/>
      <c r="X125" s="174"/>
      <c r="Y125" s="174"/>
      <c r="Z125" s="174"/>
      <c r="AA125" s="174"/>
      <c r="AB125" s="174"/>
      <c r="AC125" s="174"/>
      <c r="AD125" s="174"/>
      <c r="AE125" s="174"/>
      <c r="AF125" s="174"/>
      <c r="AG125" s="174"/>
      <c r="AH125" s="174"/>
      <c r="AI125" s="174"/>
      <c r="AJ125" s="174"/>
      <c r="AK125" s="174"/>
      <c r="AL125" s="174"/>
    </row>
    <row r="126" spans="1:38" ht="15" customHeight="1">
      <c r="A126" s="389">
        <v>41</v>
      </c>
      <c r="B126" s="268">
        <v>45124</v>
      </c>
      <c r="C126" s="262"/>
      <c r="D126" s="263" t="s">
        <v>1131</v>
      </c>
      <c r="E126" s="262" t="s">
        <v>611</v>
      </c>
      <c r="F126" s="279" t="s">
        <v>981</v>
      </c>
      <c r="G126" s="262">
        <v>15</v>
      </c>
      <c r="H126" s="262">
        <v>42.5</v>
      </c>
      <c r="I126" s="262" t="s">
        <v>983</v>
      </c>
      <c r="J126" s="262" t="s">
        <v>1138</v>
      </c>
      <c r="K126" s="331">
        <f t="shared" ref="K126" si="78">H126-F126</f>
        <v>9.5</v>
      </c>
      <c r="L126" s="288">
        <v>100</v>
      </c>
      <c r="M126" s="289">
        <f t="shared" ref="M126" si="79">(K126*N126)-100</f>
        <v>2750</v>
      </c>
      <c r="N126" s="287">
        <v>300</v>
      </c>
      <c r="O126" s="286" t="s">
        <v>598</v>
      </c>
      <c r="P126" s="388">
        <v>45124</v>
      </c>
      <c r="Q126" s="174"/>
      <c r="R126" s="174"/>
      <c r="S126" s="174"/>
      <c r="T126" s="174"/>
      <c r="U126" s="174"/>
      <c r="V126" s="174"/>
      <c r="W126" s="174"/>
      <c r="X126" s="174"/>
      <c r="Y126" s="174"/>
      <c r="Z126" s="174"/>
      <c r="AA126" s="174"/>
      <c r="AB126" s="174"/>
      <c r="AC126" s="174"/>
      <c r="AD126" s="174"/>
      <c r="AE126" s="174"/>
      <c r="AF126" s="174"/>
      <c r="AG126" s="174"/>
      <c r="AH126" s="174"/>
      <c r="AI126" s="174"/>
      <c r="AJ126" s="174"/>
      <c r="AK126" s="174"/>
      <c r="AL126" s="174"/>
    </row>
    <row r="127" spans="1:38" ht="15" customHeight="1">
      <c r="A127" s="389">
        <v>42</v>
      </c>
      <c r="B127" s="268">
        <v>45124</v>
      </c>
      <c r="C127" s="262"/>
      <c r="D127" s="263" t="s">
        <v>1048</v>
      </c>
      <c r="E127" s="262" t="s">
        <v>611</v>
      </c>
      <c r="F127" s="279" t="s">
        <v>1141</v>
      </c>
      <c r="G127" s="262">
        <v>0</v>
      </c>
      <c r="H127" s="262">
        <v>68</v>
      </c>
      <c r="I127" s="262" t="s">
        <v>1133</v>
      </c>
      <c r="J127" s="262" t="s">
        <v>1142</v>
      </c>
      <c r="K127" s="331">
        <f t="shared" ref="K127" si="80">H127-F127</f>
        <v>18</v>
      </c>
      <c r="L127" s="288">
        <v>100</v>
      </c>
      <c r="M127" s="289">
        <f t="shared" ref="M127" si="81">(K127*N127)-100</f>
        <v>620</v>
      </c>
      <c r="N127" s="287">
        <v>40</v>
      </c>
      <c r="O127" s="286" t="s">
        <v>598</v>
      </c>
      <c r="P127" s="388">
        <v>45124</v>
      </c>
      <c r="Q127" s="174"/>
      <c r="R127" s="174"/>
      <c r="S127" s="174"/>
      <c r="T127" s="174"/>
      <c r="U127" s="174"/>
      <c r="V127" s="174"/>
      <c r="W127" s="174"/>
      <c r="X127" s="174"/>
      <c r="Y127" s="174"/>
      <c r="Z127" s="174"/>
      <c r="AA127" s="174"/>
      <c r="AB127" s="174"/>
      <c r="AC127" s="174"/>
      <c r="AD127" s="174"/>
      <c r="AE127" s="174"/>
      <c r="AF127" s="174"/>
      <c r="AG127" s="174"/>
      <c r="AH127" s="174"/>
      <c r="AI127" s="174"/>
      <c r="AJ127" s="174"/>
      <c r="AK127" s="174"/>
      <c r="AL127" s="174"/>
    </row>
    <row r="128" spans="1:38" ht="15" customHeight="1">
      <c r="A128" s="363">
        <v>43</v>
      </c>
      <c r="B128" s="364">
        <v>45124</v>
      </c>
      <c r="C128" s="365"/>
      <c r="D128" s="366" t="s">
        <v>1003</v>
      </c>
      <c r="E128" s="365" t="s">
        <v>611</v>
      </c>
      <c r="F128" s="367" t="s">
        <v>1140</v>
      </c>
      <c r="G128" s="365">
        <v>15</v>
      </c>
      <c r="H128" s="365"/>
      <c r="I128" s="365" t="s">
        <v>974</v>
      </c>
      <c r="J128" s="365" t="s">
        <v>596</v>
      </c>
      <c r="K128" s="368"/>
      <c r="L128" s="369"/>
      <c r="M128" s="370"/>
      <c r="N128" s="371"/>
      <c r="O128" s="372"/>
      <c r="P128" s="373"/>
      <c r="Q128" s="174"/>
      <c r="R128" s="174"/>
      <c r="S128" s="174"/>
      <c r="T128" s="174"/>
      <c r="U128" s="174"/>
      <c r="V128" s="174"/>
      <c r="W128" s="174"/>
      <c r="X128" s="174"/>
      <c r="Y128" s="174"/>
      <c r="Z128" s="174"/>
      <c r="AA128" s="174"/>
      <c r="AB128" s="174"/>
      <c r="AC128" s="174"/>
      <c r="AD128" s="174"/>
      <c r="AE128" s="174"/>
      <c r="AF128" s="174"/>
      <c r="AG128" s="174"/>
      <c r="AH128" s="174"/>
      <c r="AI128" s="174"/>
      <c r="AJ128" s="174"/>
      <c r="AK128" s="174"/>
      <c r="AL128" s="174"/>
    </row>
    <row r="129" spans="1:38" ht="15" customHeight="1">
      <c r="A129" s="387">
        <v>44</v>
      </c>
      <c r="B129" s="386">
        <v>45124</v>
      </c>
      <c r="C129" s="365"/>
      <c r="D129" s="366" t="s">
        <v>1143</v>
      </c>
      <c r="E129" s="365" t="s">
        <v>611</v>
      </c>
      <c r="F129" s="367" t="s">
        <v>1144</v>
      </c>
      <c r="G129" s="365">
        <v>17</v>
      </c>
      <c r="H129" s="365"/>
      <c r="I129" s="365" t="s">
        <v>974</v>
      </c>
      <c r="J129" s="365" t="s">
        <v>596</v>
      </c>
      <c r="K129" s="368"/>
      <c r="L129" s="369"/>
      <c r="M129" s="370"/>
      <c r="N129" s="371"/>
      <c r="O129" s="372"/>
      <c r="P129" s="373"/>
      <c r="Q129" s="174"/>
      <c r="R129" s="174"/>
      <c r="S129" s="174"/>
      <c r="T129" s="174"/>
      <c r="U129" s="174"/>
      <c r="V129" s="174"/>
      <c r="W129" s="174"/>
      <c r="X129" s="174"/>
      <c r="Y129" s="174"/>
      <c r="Z129" s="174"/>
      <c r="AA129" s="174"/>
      <c r="AB129" s="174"/>
      <c r="AC129" s="174"/>
      <c r="AD129" s="174"/>
      <c r="AE129" s="174"/>
      <c r="AF129" s="174"/>
      <c r="AG129" s="174"/>
      <c r="AH129" s="174"/>
      <c r="AI129" s="174"/>
      <c r="AJ129" s="174"/>
      <c r="AK129" s="174"/>
      <c r="AL129" s="174"/>
    </row>
    <row r="130" spans="1:38" ht="15" customHeight="1">
      <c r="A130" s="387">
        <v>45</v>
      </c>
      <c r="B130" s="386">
        <v>45124</v>
      </c>
      <c r="C130" s="365"/>
      <c r="D130" s="366" t="s">
        <v>1131</v>
      </c>
      <c r="E130" s="365" t="s">
        <v>611</v>
      </c>
      <c r="F130" s="367" t="s">
        <v>1132</v>
      </c>
      <c r="G130" s="365">
        <v>15</v>
      </c>
      <c r="H130" s="365"/>
      <c r="I130" s="365" t="s">
        <v>983</v>
      </c>
      <c r="J130" s="365" t="s">
        <v>596</v>
      </c>
      <c r="K130" s="368"/>
      <c r="L130" s="369"/>
      <c r="M130" s="370"/>
      <c r="N130" s="371"/>
      <c r="O130" s="372"/>
      <c r="P130" s="373"/>
      <c r="Q130" s="174"/>
      <c r="R130" s="174"/>
      <c r="S130" s="174"/>
      <c r="T130" s="174"/>
      <c r="U130" s="174"/>
      <c r="V130" s="174"/>
      <c r="W130" s="174"/>
      <c r="X130" s="174"/>
      <c r="Y130" s="174"/>
      <c r="Z130" s="174"/>
      <c r="AA130" s="174"/>
      <c r="AB130" s="174"/>
      <c r="AC130" s="174"/>
      <c r="AD130" s="174"/>
      <c r="AE130" s="174"/>
      <c r="AF130" s="174"/>
      <c r="AG130" s="174"/>
      <c r="AH130" s="174"/>
      <c r="AI130" s="174"/>
      <c r="AJ130" s="174"/>
      <c r="AK130" s="174"/>
      <c r="AL130" s="174"/>
    </row>
    <row r="131" spans="1:38" ht="15" customHeight="1">
      <c r="A131" s="387">
        <v>46</v>
      </c>
      <c r="B131" s="386">
        <v>45124</v>
      </c>
      <c r="C131" s="365"/>
      <c r="D131" s="366" t="s">
        <v>1145</v>
      </c>
      <c r="E131" s="365" t="s">
        <v>611</v>
      </c>
      <c r="F131" s="367" t="s">
        <v>1146</v>
      </c>
      <c r="G131" s="365">
        <v>45</v>
      </c>
      <c r="H131" s="365"/>
      <c r="I131" s="365" t="s">
        <v>1042</v>
      </c>
      <c r="J131" s="365" t="s">
        <v>596</v>
      </c>
      <c r="K131" s="368"/>
      <c r="L131" s="369"/>
      <c r="M131" s="370"/>
      <c r="N131" s="371"/>
      <c r="O131" s="372"/>
      <c r="P131" s="373"/>
      <c r="Q131" s="174"/>
      <c r="R131" s="174"/>
      <c r="S131" s="174"/>
      <c r="T131" s="174"/>
      <c r="U131" s="174"/>
      <c r="V131" s="174"/>
      <c r="W131" s="174"/>
      <c r="X131" s="174"/>
      <c r="Y131" s="174"/>
      <c r="Z131" s="174"/>
      <c r="AA131" s="174"/>
      <c r="AB131" s="174"/>
      <c r="AC131" s="174"/>
      <c r="AD131" s="174"/>
      <c r="AE131" s="174"/>
      <c r="AF131" s="174"/>
      <c r="AG131" s="174"/>
      <c r="AH131" s="174"/>
      <c r="AI131" s="174"/>
      <c r="AJ131" s="174"/>
      <c r="AK131" s="174"/>
      <c r="AL131" s="174"/>
    </row>
    <row r="132" spans="1:38" ht="15" customHeight="1">
      <c r="A132" s="387"/>
      <c r="B132" s="386"/>
      <c r="C132" s="365"/>
      <c r="D132" s="366"/>
      <c r="E132" s="365"/>
      <c r="F132" s="367"/>
      <c r="G132" s="365"/>
      <c r="H132" s="365"/>
      <c r="I132" s="365"/>
      <c r="J132" s="365"/>
      <c r="K132" s="368"/>
      <c r="L132" s="369"/>
      <c r="M132" s="370"/>
      <c r="N132" s="371"/>
      <c r="O132" s="372"/>
      <c r="P132" s="373"/>
      <c r="Q132" s="174"/>
      <c r="R132" s="174"/>
      <c r="S132" s="174"/>
      <c r="T132" s="174"/>
      <c r="U132" s="174"/>
      <c r="V132" s="174"/>
      <c r="W132" s="174"/>
      <c r="X132" s="174"/>
      <c r="Y132" s="174"/>
      <c r="Z132" s="174"/>
      <c r="AA132" s="174"/>
      <c r="AB132" s="174"/>
      <c r="AC132" s="174"/>
      <c r="AD132" s="174"/>
      <c r="AE132" s="174"/>
      <c r="AF132" s="174"/>
      <c r="AG132" s="174"/>
      <c r="AH132" s="174"/>
      <c r="AI132" s="174"/>
      <c r="AJ132" s="174"/>
      <c r="AK132" s="174"/>
      <c r="AL132" s="174"/>
    </row>
    <row r="133" spans="1:38" ht="15" customHeight="1">
      <c r="A133" s="291"/>
      <c r="B133" s="292"/>
      <c r="C133" s="293"/>
      <c r="D133" s="327"/>
      <c r="E133" s="293"/>
      <c r="F133" s="294"/>
      <c r="G133" s="293"/>
      <c r="H133" s="293"/>
      <c r="I133" s="293"/>
      <c r="J133" s="293"/>
      <c r="K133" s="291"/>
      <c r="L133" s="295"/>
      <c r="M133" s="296"/>
      <c r="N133" s="291"/>
      <c r="O133" s="293"/>
      <c r="P133" s="292"/>
      <c r="Q133" s="174"/>
      <c r="R133" s="174"/>
      <c r="S133" s="174"/>
      <c r="T133" s="174"/>
      <c r="U133" s="174"/>
      <c r="V133" s="174"/>
      <c r="W133" s="174"/>
      <c r="X133" s="174"/>
      <c r="Y133" s="174"/>
      <c r="Z133" s="174"/>
      <c r="AA133" s="174"/>
      <c r="AB133" s="174"/>
      <c r="AC133" s="174"/>
      <c r="AD133" s="174"/>
      <c r="AE133" s="174"/>
      <c r="AF133" s="174"/>
      <c r="AG133" s="174"/>
      <c r="AH133" s="174"/>
      <c r="AI133" s="174"/>
      <c r="AJ133" s="174"/>
      <c r="AK133" s="174"/>
      <c r="AL133" s="174"/>
    </row>
    <row r="134" spans="1:38" ht="38.25" customHeight="1">
      <c r="A134" s="102" t="s">
        <v>628</v>
      </c>
      <c r="B134" s="184"/>
      <c r="C134" s="184"/>
      <c r="D134" s="185"/>
      <c r="E134" s="159"/>
      <c r="F134" s="6"/>
      <c r="G134" s="6"/>
      <c r="H134" s="160"/>
      <c r="I134" s="186"/>
      <c r="J134" s="1"/>
      <c r="K134" s="6"/>
      <c r="L134" s="6"/>
      <c r="M134" s="6"/>
      <c r="N134" s="1"/>
      <c r="O134" s="1"/>
      <c r="Q134" s="1"/>
      <c r="R134" s="6"/>
      <c r="S134" s="1"/>
      <c r="T134" s="1"/>
      <c r="U134" s="1"/>
      <c r="V134" s="1"/>
      <c r="W134" s="1"/>
      <c r="X134" s="6"/>
      <c r="Y134" s="1"/>
      <c r="Z134" s="1"/>
      <c r="AA134" s="1"/>
      <c r="AB134" s="1"/>
      <c r="AC134" s="1"/>
      <c r="AD134" s="6"/>
      <c r="AE134" s="1"/>
      <c r="AF134" s="1"/>
      <c r="AG134" s="1"/>
      <c r="AH134" s="1"/>
      <c r="AI134" s="1"/>
      <c r="AJ134" s="6"/>
      <c r="AK134" s="1"/>
    </row>
    <row r="135" spans="1:38" ht="38.25">
      <c r="A135" s="103" t="s">
        <v>16</v>
      </c>
      <c r="B135" s="104" t="s">
        <v>568</v>
      </c>
      <c r="C135" s="104"/>
      <c r="D135" s="105" t="s">
        <v>581</v>
      </c>
      <c r="E135" s="104" t="s">
        <v>582</v>
      </c>
      <c r="F135" s="104" t="s">
        <v>583</v>
      </c>
      <c r="G135" s="104" t="s">
        <v>584</v>
      </c>
      <c r="H135" s="104" t="s">
        <v>585</v>
      </c>
      <c r="I135" s="104" t="s">
        <v>586</v>
      </c>
      <c r="J135" s="103" t="s">
        <v>587</v>
      </c>
      <c r="K135" s="163" t="s">
        <v>610</v>
      </c>
      <c r="L135" s="164" t="s">
        <v>589</v>
      </c>
      <c r="M135" s="106" t="s">
        <v>590</v>
      </c>
      <c r="N135" s="104" t="s">
        <v>591</v>
      </c>
      <c r="O135" s="105" t="s">
        <v>592</v>
      </c>
      <c r="P135" s="104" t="s">
        <v>593</v>
      </c>
      <c r="Q135" s="41"/>
      <c r="R135" s="6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</row>
    <row r="136" spans="1:38" ht="14.25" customHeight="1">
      <c r="A136" s="107">
        <v>1</v>
      </c>
      <c r="B136" s="108">
        <v>44840</v>
      </c>
      <c r="C136" s="177"/>
      <c r="D136" s="177" t="s">
        <v>629</v>
      </c>
      <c r="E136" s="107" t="s">
        <v>611</v>
      </c>
      <c r="F136" s="107" t="s">
        <v>630</v>
      </c>
      <c r="G136" s="107">
        <v>1220</v>
      </c>
      <c r="H136" s="107"/>
      <c r="I136" s="107" t="s">
        <v>631</v>
      </c>
      <c r="J136" s="113" t="s">
        <v>596</v>
      </c>
      <c r="K136" s="113"/>
      <c r="L136" s="114"/>
      <c r="M136" s="187"/>
      <c r="N136" s="113"/>
      <c r="O136" s="113"/>
      <c r="P136" s="114"/>
      <c r="Q136" s="41"/>
      <c r="R136" s="41" t="s">
        <v>597</v>
      </c>
      <c r="S136" s="41"/>
      <c r="T136" s="1"/>
      <c r="U136" s="1"/>
      <c r="V136" s="1"/>
      <c r="W136" s="1"/>
      <c r="X136" s="1"/>
      <c r="Y136" s="1"/>
      <c r="Z136" s="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</row>
    <row r="137" spans="1:38" ht="14.25" customHeight="1">
      <c r="A137" s="107">
        <v>2</v>
      </c>
      <c r="B137" s="108">
        <v>45071</v>
      </c>
      <c r="C137" s="177"/>
      <c r="D137" s="177" t="s">
        <v>279</v>
      </c>
      <c r="E137" s="107" t="s">
        <v>611</v>
      </c>
      <c r="F137" s="107" t="s">
        <v>633</v>
      </c>
      <c r="G137" s="107">
        <v>267</v>
      </c>
      <c r="H137" s="107"/>
      <c r="I137" s="107" t="s">
        <v>634</v>
      </c>
      <c r="J137" s="113" t="s">
        <v>596</v>
      </c>
      <c r="K137" s="113"/>
      <c r="L137" s="114"/>
      <c r="M137" s="115"/>
      <c r="N137" s="178"/>
      <c r="O137" s="188"/>
      <c r="P137" s="108"/>
      <c r="Q137" s="41"/>
      <c r="R137" s="41" t="s">
        <v>597</v>
      </c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</row>
    <row r="138" spans="1:38" ht="12.75" customHeight="1">
      <c r="A138" s="107"/>
      <c r="B138" s="108"/>
      <c r="C138" s="177"/>
      <c r="D138" s="177"/>
      <c r="E138" s="107"/>
      <c r="F138" s="107"/>
      <c r="G138" s="107"/>
      <c r="H138" s="107"/>
      <c r="I138" s="107"/>
      <c r="J138" s="113"/>
      <c r="K138" s="113"/>
      <c r="L138" s="114"/>
      <c r="M138" s="187"/>
      <c r="N138" s="113"/>
      <c r="O138" s="113"/>
      <c r="P138" s="108"/>
      <c r="R138" s="6"/>
      <c r="S138" s="1"/>
      <c r="T138" s="1"/>
      <c r="U138" s="1"/>
      <c r="V138" s="1"/>
      <c r="W138" s="1"/>
      <c r="X138" s="1"/>
      <c r="Y138" s="1"/>
    </row>
    <row r="139" spans="1:38" ht="12.75" customHeight="1">
      <c r="A139" s="144" t="s">
        <v>602</v>
      </c>
      <c r="B139" s="144"/>
      <c r="C139" s="144"/>
      <c r="D139" s="144"/>
      <c r="E139" s="41"/>
      <c r="F139" s="151" t="s">
        <v>604</v>
      </c>
      <c r="G139" s="62"/>
      <c r="H139" s="62"/>
      <c r="I139" s="62"/>
      <c r="J139" s="6"/>
      <c r="K139" s="167"/>
      <c r="L139" s="168"/>
      <c r="M139" s="6"/>
      <c r="N139" s="134"/>
      <c r="O139" s="189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38" ht="12.75" customHeight="1">
      <c r="A140" s="150" t="s">
        <v>603</v>
      </c>
      <c r="B140" s="144"/>
      <c r="C140" s="144"/>
      <c r="D140" s="144"/>
      <c r="E140" s="6"/>
      <c r="F140" s="151" t="s">
        <v>607</v>
      </c>
      <c r="G140" s="6"/>
      <c r="H140" s="6" t="s">
        <v>635</v>
      </c>
      <c r="I140" s="6"/>
      <c r="J140" s="1"/>
      <c r="K140" s="6"/>
      <c r="L140" s="6"/>
      <c r="M140" s="6"/>
      <c r="N140" s="1"/>
      <c r="O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38" ht="12.75" customHeight="1">
      <c r="A141" s="150"/>
      <c r="B141" s="144"/>
      <c r="C141" s="144"/>
      <c r="D141" s="144"/>
      <c r="E141" s="6"/>
      <c r="F141" s="151"/>
      <c r="G141" s="6"/>
      <c r="H141" s="6"/>
      <c r="I141" s="6"/>
      <c r="J141" s="1"/>
      <c r="K141" s="6"/>
      <c r="L141" s="6"/>
      <c r="M141" s="6"/>
      <c r="N141" s="1"/>
      <c r="O141" s="1"/>
      <c r="Q141" s="1"/>
      <c r="R141" s="62"/>
      <c r="S141" s="1"/>
      <c r="T141" s="1"/>
      <c r="U141" s="1"/>
      <c r="V141" s="1"/>
      <c r="W141" s="1"/>
      <c r="X141" s="1"/>
      <c r="Y141" s="1"/>
      <c r="Z141" s="1"/>
    </row>
    <row r="142" spans="1:38" ht="12.75" customHeight="1">
      <c r="A142" s="150"/>
      <c r="B142" s="144"/>
      <c r="C142" s="144"/>
      <c r="D142" s="144"/>
      <c r="E142" s="6"/>
      <c r="F142" s="151"/>
      <c r="G142" s="62"/>
      <c r="H142" s="41"/>
      <c r="I142" s="62"/>
      <c r="J142" s="6"/>
      <c r="K142" s="167"/>
      <c r="L142" s="168"/>
      <c r="M142" s="6"/>
      <c r="N142" s="134"/>
      <c r="O142" s="169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38" ht="12.75" customHeight="1">
      <c r="A143" s="150"/>
      <c r="B143" s="144"/>
      <c r="C143" s="144"/>
      <c r="D143" s="144"/>
      <c r="E143" s="6"/>
      <c r="F143" s="151"/>
      <c r="G143" s="62"/>
      <c r="H143" s="41"/>
      <c r="I143" s="62"/>
      <c r="J143" s="6"/>
      <c r="K143" s="167"/>
      <c r="L143" s="168"/>
      <c r="M143" s="6"/>
      <c r="N143" s="134"/>
      <c r="O143" s="169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38" ht="12.75" customHeight="1">
      <c r="A144" s="150"/>
      <c r="B144" s="144"/>
      <c r="C144" s="144"/>
      <c r="D144" s="144"/>
      <c r="E144" s="6"/>
      <c r="F144" s="151"/>
      <c r="G144" s="62"/>
      <c r="H144" s="41"/>
      <c r="I144" s="62"/>
      <c r="J144" s="6"/>
      <c r="K144" s="167"/>
      <c r="L144" s="168"/>
      <c r="M144" s="6"/>
      <c r="N144" s="134"/>
      <c r="O144" s="169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0"/>
      <c r="B145" s="144"/>
      <c r="C145" s="144"/>
      <c r="D145" s="144"/>
      <c r="E145" s="6"/>
      <c r="F145" s="151"/>
      <c r="G145" s="62"/>
      <c r="H145" s="41"/>
      <c r="I145" s="62"/>
      <c r="J145" s="6"/>
      <c r="K145" s="167"/>
      <c r="L145" s="168"/>
      <c r="M145" s="6"/>
      <c r="N145" s="134"/>
      <c r="O145" s="169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0"/>
      <c r="B146" s="144"/>
      <c r="C146" s="144"/>
      <c r="D146" s="144"/>
      <c r="E146" s="6"/>
      <c r="F146" s="151"/>
      <c r="G146" s="62"/>
      <c r="H146" s="41"/>
      <c r="I146" s="62"/>
      <c r="J146" s="6"/>
      <c r="K146" s="167"/>
      <c r="L146" s="168"/>
      <c r="M146" s="6"/>
      <c r="N146" s="134"/>
      <c r="O146" s="169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0"/>
      <c r="B147" s="144"/>
      <c r="C147" s="144"/>
      <c r="D147" s="144"/>
      <c r="E147" s="6"/>
      <c r="F147" s="151"/>
      <c r="G147" s="62"/>
      <c r="H147" s="41"/>
      <c r="I147" s="62"/>
      <c r="J147" s="6"/>
      <c r="K147" s="167"/>
      <c r="L147" s="168"/>
      <c r="M147" s="6"/>
      <c r="N147" s="134"/>
      <c r="O147" s="169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62"/>
      <c r="B148" s="133"/>
      <c r="C148" s="133"/>
      <c r="D148" s="41"/>
      <c r="E148" s="62"/>
      <c r="F148" s="62"/>
      <c r="G148" s="62"/>
      <c r="H148" s="41"/>
      <c r="I148" s="62"/>
      <c r="J148" s="6"/>
      <c r="K148" s="167"/>
      <c r="L148" s="168"/>
      <c r="M148" s="6"/>
      <c r="N148" s="134"/>
      <c r="O148" s="169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38.25" customHeight="1">
      <c r="A149" s="41"/>
      <c r="B149" s="190" t="s">
        <v>636</v>
      </c>
      <c r="C149" s="190"/>
      <c r="D149" s="190"/>
      <c r="E149" s="190"/>
      <c r="F149" s="6"/>
      <c r="G149" s="6"/>
      <c r="H149" s="161"/>
      <c r="I149" s="6"/>
      <c r="J149" s="161"/>
      <c r="K149" s="162"/>
      <c r="L149" s="6"/>
      <c r="M149" s="6"/>
      <c r="N149" s="1"/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03" t="s">
        <v>16</v>
      </c>
      <c r="B150" s="104" t="s">
        <v>568</v>
      </c>
      <c r="C150" s="104"/>
      <c r="D150" s="105" t="s">
        <v>581</v>
      </c>
      <c r="E150" s="104" t="s">
        <v>582</v>
      </c>
      <c r="F150" s="104" t="s">
        <v>583</v>
      </c>
      <c r="G150" s="104" t="s">
        <v>637</v>
      </c>
      <c r="H150" s="104" t="s">
        <v>638</v>
      </c>
      <c r="I150" s="104" t="s">
        <v>586</v>
      </c>
      <c r="J150" s="191" t="s">
        <v>587</v>
      </c>
      <c r="K150" s="104" t="s">
        <v>588</v>
      </c>
      <c r="L150" s="104" t="s">
        <v>639</v>
      </c>
      <c r="M150" s="104" t="s">
        <v>591</v>
      </c>
      <c r="N150" s="105" t="s">
        <v>592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92">
        <v>1</v>
      </c>
      <c r="B151" s="193">
        <v>41579</v>
      </c>
      <c r="C151" s="193"/>
      <c r="D151" s="194" t="s">
        <v>640</v>
      </c>
      <c r="E151" s="195" t="s">
        <v>594</v>
      </c>
      <c r="F151" s="196">
        <v>82</v>
      </c>
      <c r="G151" s="195" t="s">
        <v>641</v>
      </c>
      <c r="H151" s="195">
        <v>100</v>
      </c>
      <c r="I151" s="197">
        <v>100</v>
      </c>
      <c r="J151" s="198" t="s">
        <v>642</v>
      </c>
      <c r="K151" s="199">
        <f t="shared" ref="K151:K203" si="82">H151-F151</f>
        <v>18</v>
      </c>
      <c r="L151" s="200">
        <f t="shared" ref="L151:L203" si="83">K151/F151</f>
        <v>0.21951219512195122</v>
      </c>
      <c r="M151" s="195" t="s">
        <v>598</v>
      </c>
      <c r="N151" s="201">
        <v>42657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92">
        <v>2</v>
      </c>
      <c r="B152" s="193">
        <v>41794</v>
      </c>
      <c r="C152" s="193"/>
      <c r="D152" s="194" t="s">
        <v>643</v>
      </c>
      <c r="E152" s="195" t="s">
        <v>611</v>
      </c>
      <c r="F152" s="196">
        <v>257</v>
      </c>
      <c r="G152" s="195" t="s">
        <v>641</v>
      </c>
      <c r="H152" s="195">
        <v>300</v>
      </c>
      <c r="I152" s="197">
        <v>300</v>
      </c>
      <c r="J152" s="198" t="s">
        <v>642</v>
      </c>
      <c r="K152" s="199">
        <f t="shared" si="82"/>
        <v>43</v>
      </c>
      <c r="L152" s="200">
        <f t="shared" si="83"/>
        <v>0.16731517509727625</v>
      </c>
      <c r="M152" s="195" t="s">
        <v>598</v>
      </c>
      <c r="N152" s="201">
        <v>41822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92">
        <v>3</v>
      </c>
      <c r="B153" s="193">
        <v>41828</v>
      </c>
      <c r="C153" s="193"/>
      <c r="D153" s="194" t="s">
        <v>644</v>
      </c>
      <c r="E153" s="195" t="s">
        <v>611</v>
      </c>
      <c r="F153" s="196">
        <v>393</v>
      </c>
      <c r="G153" s="195" t="s">
        <v>641</v>
      </c>
      <c r="H153" s="195">
        <v>468</v>
      </c>
      <c r="I153" s="197">
        <v>468</v>
      </c>
      <c r="J153" s="198" t="s">
        <v>642</v>
      </c>
      <c r="K153" s="199">
        <f t="shared" si="82"/>
        <v>75</v>
      </c>
      <c r="L153" s="200">
        <f t="shared" si="83"/>
        <v>0.19083969465648856</v>
      </c>
      <c r="M153" s="195" t="s">
        <v>598</v>
      </c>
      <c r="N153" s="201">
        <v>41863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92">
        <v>4</v>
      </c>
      <c r="B154" s="193">
        <v>41857</v>
      </c>
      <c r="C154" s="193"/>
      <c r="D154" s="194" t="s">
        <v>645</v>
      </c>
      <c r="E154" s="195" t="s">
        <v>611</v>
      </c>
      <c r="F154" s="196">
        <v>205</v>
      </c>
      <c r="G154" s="195" t="s">
        <v>641</v>
      </c>
      <c r="H154" s="195">
        <v>275</v>
      </c>
      <c r="I154" s="197">
        <v>250</v>
      </c>
      <c r="J154" s="198" t="s">
        <v>642</v>
      </c>
      <c r="K154" s="199">
        <f t="shared" si="82"/>
        <v>70</v>
      </c>
      <c r="L154" s="200">
        <f t="shared" si="83"/>
        <v>0.34146341463414637</v>
      </c>
      <c r="M154" s="195" t="s">
        <v>598</v>
      </c>
      <c r="N154" s="201">
        <v>41962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92">
        <v>5</v>
      </c>
      <c r="B155" s="193">
        <v>41886</v>
      </c>
      <c r="C155" s="193"/>
      <c r="D155" s="194" t="s">
        <v>646</v>
      </c>
      <c r="E155" s="195" t="s">
        <v>611</v>
      </c>
      <c r="F155" s="196">
        <v>162</v>
      </c>
      <c r="G155" s="195" t="s">
        <v>641</v>
      </c>
      <c r="H155" s="195">
        <v>190</v>
      </c>
      <c r="I155" s="197">
        <v>190</v>
      </c>
      <c r="J155" s="198" t="s">
        <v>642</v>
      </c>
      <c r="K155" s="199">
        <f t="shared" si="82"/>
        <v>28</v>
      </c>
      <c r="L155" s="200">
        <f t="shared" si="83"/>
        <v>0.1728395061728395</v>
      </c>
      <c r="M155" s="195" t="s">
        <v>598</v>
      </c>
      <c r="N155" s="201">
        <v>42006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92">
        <v>6</v>
      </c>
      <c r="B156" s="193">
        <v>41886</v>
      </c>
      <c r="C156" s="193"/>
      <c r="D156" s="194" t="s">
        <v>647</v>
      </c>
      <c r="E156" s="195" t="s">
        <v>611</v>
      </c>
      <c r="F156" s="196">
        <v>75</v>
      </c>
      <c r="G156" s="195" t="s">
        <v>641</v>
      </c>
      <c r="H156" s="195">
        <v>91.5</v>
      </c>
      <c r="I156" s="197" t="s">
        <v>632</v>
      </c>
      <c r="J156" s="198" t="s">
        <v>648</v>
      </c>
      <c r="K156" s="199">
        <f t="shared" si="82"/>
        <v>16.5</v>
      </c>
      <c r="L156" s="200">
        <f t="shared" si="83"/>
        <v>0.22</v>
      </c>
      <c r="M156" s="195" t="s">
        <v>598</v>
      </c>
      <c r="N156" s="201">
        <v>41954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92">
        <v>7</v>
      </c>
      <c r="B157" s="193">
        <v>41913</v>
      </c>
      <c r="C157" s="193"/>
      <c r="D157" s="194" t="s">
        <v>649</v>
      </c>
      <c r="E157" s="195" t="s">
        <v>611</v>
      </c>
      <c r="F157" s="196">
        <v>850</v>
      </c>
      <c r="G157" s="195" t="s">
        <v>641</v>
      </c>
      <c r="H157" s="195">
        <v>982.5</v>
      </c>
      <c r="I157" s="197">
        <v>1050</v>
      </c>
      <c r="J157" s="198" t="s">
        <v>650</v>
      </c>
      <c r="K157" s="199">
        <f t="shared" si="82"/>
        <v>132.5</v>
      </c>
      <c r="L157" s="200">
        <f t="shared" si="83"/>
        <v>0.15588235294117647</v>
      </c>
      <c r="M157" s="195" t="s">
        <v>598</v>
      </c>
      <c r="N157" s="201">
        <v>42039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92">
        <v>8</v>
      </c>
      <c r="B158" s="193">
        <v>41913</v>
      </c>
      <c r="C158" s="193"/>
      <c r="D158" s="194" t="s">
        <v>651</v>
      </c>
      <c r="E158" s="195" t="s">
        <v>611</v>
      </c>
      <c r="F158" s="196">
        <v>475</v>
      </c>
      <c r="G158" s="195" t="s">
        <v>641</v>
      </c>
      <c r="H158" s="195">
        <v>515</v>
      </c>
      <c r="I158" s="197">
        <v>600</v>
      </c>
      <c r="J158" s="198" t="s">
        <v>652</v>
      </c>
      <c r="K158" s="199">
        <f t="shared" si="82"/>
        <v>40</v>
      </c>
      <c r="L158" s="200">
        <f t="shared" si="83"/>
        <v>8.4210526315789472E-2</v>
      </c>
      <c r="M158" s="195" t="s">
        <v>598</v>
      </c>
      <c r="N158" s="201">
        <v>41939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92">
        <v>9</v>
      </c>
      <c r="B159" s="193">
        <v>41913</v>
      </c>
      <c r="C159" s="193"/>
      <c r="D159" s="194" t="s">
        <v>653</v>
      </c>
      <c r="E159" s="195" t="s">
        <v>611</v>
      </c>
      <c r="F159" s="196">
        <v>86</v>
      </c>
      <c r="G159" s="195" t="s">
        <v>641</v>
      </c>
      <c r="H159" s="195">
        <v>99</v>
      </c>
      <c r="I159" s="197">
        <v>140</v>
      </c>
      <c r="J159" s="198" t="s">
        <v>654</v>
      </c>
      <c r="K159" s="199">
        <f t="shared" si="82"/>
        <v>13</v>
      </c>
      <c r="L159" s="200">
        <f t="shared" si="83"/>
        <v>0.15116279069767441</v>
      </c>
      <c r="M159" s="195" t="s">
        <v>598</v>
      </c>
      <c r="N159" s="201">
        <v>41939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92">
        <v>10</v>
      </c>
      <c r="B160" s="193">
        <v>41926</v>
      </c>
      <c r="C160" s="193"/>
      <c r="D160" s="194" t="s">
        <v>655</v>
      </c>
      <c r="E160" s="195" t="s">
        <v>611</v>
      </c>
      <c r="F160" s="196">
        <v>496.6</v>
      </c>
      <c r="G160" s="195" t="s">
        <v>641</v>
      </c>
      <c r="H160" s="195">
        <v>621</v>
      </c>
      <c r="I160" s="197">
        <v>580</v>
      </c>
      <c r="J160" s="198" t="s">
        <v>642</v>
      </c>
      <c r="K160" s="199">
        <f t="shared" si="82"/>
        <v>124.39999999999998</v>
      </c>
      <c r="L160" s="200">
        <f t="shared" si="83"/>
        <v>0.25050342327829234</v>
      </c>
      <c r="M160" s="195" t="s">
        <v>598</v>
      </c>
      <c r="N160" s="201">
        <v>42605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92">
        <v>11</v>
      </c>
      <c r="B161" s="193">
        <v>41926</v>
      </c>
      <c r="C161" s="193"/>
      <c r="D161" s="194" t="s">
        <v>656</v>
      </c>
      <c r="E161" s="195" t="s">
        <v>611</v>
      </c>
      <c r="F161" s="196">
        <v>2481.9</v>
      </c>
      <c r="G161" s="195" t="s">
        <v>641</v>
      </c>
      <c r="H161" s="195">
        <v>2840</v>
      </c>
      <c r="I161" s="197">
        <v>2870</v>
      </c>
      <c r="J161" s="198" t="s">
        <v>657</v>
      </c>
      <c r="K161" s="199">
        <f t="shared" si="82"/>
        <v>358.09999999999991</v>
      </c>
      <c r="L161" s="200">
        <f t="shared" si="83"/>
        <v>0.14428462065353154</v>
      </c>
      <c r="M161" s="195" t="s">
        <v>598</v>
      </c>
      <c r="N161" s="201">
        <v>42017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92">
        <v>12</v>
      </c>
      <c r="B162" s="193">
        <v>41928</v>
      </c>
      <c r="C162" s="193"/>
      <c r="D162" s="194" t="s">
        <v>658</v>
      </c>
      <c r="E162" s="195" t="s">
        <v>611</v>
      </c>
      <c r="F162" s="196">
        <v>84.5</v>
      </c>
      <c r="G162" s="195" t="s">
        <v>641</v>
      </c>
      <c r="H162" s="195">
        <v>93</v>
      </c>
      <c r="I162" s="197">
        <v>110</v>
      </c>
      <c r="J162" s="198" t="s">
        <v>659</v>
      </c>
      <c r="K162" s="199">
        <f t="shared" si="82"/>
        <v>8.5</v>
      </c>
      <c r="L162" s="200">
        <f t="shared" si="83"/>
        <v>0.10059171597633136</v>
      </c>
      <c r="M162" s="195" t="s">
        <v>598</v>
      </c>
      <c r="N162" s="201">
        <v>41939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92">
        <v>13</v>
      </c>
      <c r="B163" s="193">
        <v>41928</v>
      </c>
      <c r="C163" s="193"/>
      <c r="D163" s="194" t="s">
        <v>660</v>
      </c>
      <c r="E163" s="195" t="s">
        <v>611</v>
      </c>
      <c r="F163" s="196">
        <v>401</v>
      </c>
      <c r="G163" s="195" t="s">
        <v>641</v>
      </c>
      <c r="H163" s="195">
        <v>428</v>
      </c>
      <c r="I163" s="197">
        <v>450</v>
      </c>
      <c r="J163" s="198" t="s">
        <v>661</v>
      </c>
      <c r="K163" s="199">
        <f t="shared" si="82"/>
        <v>27</v>
      </c>
      <c r="L163" s="200">
        <f t="shared" si="83"/>
        <v>6.7331670822942641E-2</v>
      </c>
      <c r="M163" s="195" t="s">
        <v>598</v>
      </c>
      <c r="N163" s="201">
        <v>42020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92">
        <v>14</v>
      </c>
      <c r="B164" s="193">
        <v>41928</v>
      </c>
      <c r="C164" s="193"/>
      <c r="D164" s="194" t="s">
        <v>662</v>
      </c>
      <c r="E164" s="195" t="s">
        <v>611</v>
      </c>
      <c r="F164" s="196">
        <v>101</v>
      </c>
      <c r="G164" s="195" t="s">
        <v>641</v>
      </c>
      <c r="H164" s="195">
        <v>112</v>
      </c>
      <c r="I164" s="197">
        <v>120</v>
      </c>
      <c r="J164" s="198" t="s">
        <v>663</v>
      </c>
      <c r="K164" s="199">
        <f t="shared" si="82"/>
        <v>11</v>
      </c>
      <c r="L164" s="200">
        <f t="shared" si="83"/>
        <v>0.10891089108910891</v>
      </c>
      <c r="M164" s="195" t="s">
        <v>598</v>
      </c>
      <c r="N164" s="201">
        <v>41939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92">
        <v>15</v>
      </c>
      <c r="B165" s="193">
        <v>41954</v>
      </c>
      <c r="C165" s="193"/>
      <c r="D165" s="194" t="s">
        <v>664</v>
      </c>
      <c r="E165" s="195" t="s">
        <v>611</v>
      </c>
      <c r="F165" s="196">
        <v>59</v>
      </c>
      <c r="G165" s="195" t="s">
        <v>641</v>
      </c>
      <c r="H165" s="195">
        <v>76</v>
      </c>
      <c r="I165" s="197">
        <v>76</v>
      </c>
      <c r="J165" s="198" t="s">
        <v>642</v>
      </c>
      <c r="K165" s="199">
        <f t="shared" si="82"/>
        <v>17</v>
      </c>
      <c r="L165" s="200">
        <f t="shared" si="83"/>
        <v>0.28813559322033899</v>
      </c>
      <c r="M165" s="195" t="s">
        <v>598</v>
      </c>
      <c r="N165" s="201">
        <v>43032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92">
        <v>16</v>
      </c>
      <c r="B166" s="193">
        <v>41954</v>
      </c>
      <c r="C166" s="193"/>
      <c r="D166" s="194" t="s">
        <v>653</v>
      </c>
      <c r="E166" s="195" t="s">
        <v>611</v>
      </c>
      <c r="F166" s="196">
        <v>99</v>
      </c>
      <c r="G166" s="195" t="s">
        <v>641</v>
      </c>
      <c r="H166" s="195">
        <v>120</v>
      </c>
      <c r="I166" s="197">
        <v>120</v>
      </c>
      <c r="J166" s="198" t="s">
        <v>623</v>
      </c>
      <c r="K166" s="199">
        <f t="shared" si="82"/>
        <v>21</v>
      </c>
      <c r="L166" s="200">
        <f t="shared" si="83"/>
        <v>0.21212121212121213</v>
      </c>
      <c r="M166" s="195" t="s">
        <v>598</v>
      </c>
      <c r="N166" s="201">
        <v>41960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92">
        <v>17</v>
      </c>
      <c r="B167" s="193">
        <v>41956</v>
      </c>
      <c r="C167" s="193"/>
      <c r="D167" s="194" t="s">
        <v>665</v>
      </c>
      <c r="E167" s="195" t="s">
        <v>611</v>
      </c>
      <c r="F167" s="196">
        <v>22</v>
      </c>
      <c r="G167" s="195" t="s">
        <v>641</v>
      </c>
      <c r="H167" s="195">
        <v>33.549999999999997</v>
      </c>
      <c r="I167" s="197">
        <v>32</v>
      </c>
      <c r="J167" s="198" t="s">
        <v>666</v>
      </c>
      <c r="K167" s="199">
        <f t="shared" si="82"/>
        <v>11.549999999999997</v>
      </c>
      <c r="L167" s="200">
        <f t="shared" si="83"/>
        <v>0.52499999999999991</v>
      </c>
      <c r="M167" s="195" t="s">
        <v>598</v>
      </c>
      <c r="N167" s="201">
        <v>42188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92">
        <v>18</v>
      </c>
      <c r="B168" s="193">
        <v>41976</v>
      </c>
      <c r="C168" s="193"/>
      <c r="D168" s="194" t="s">
        <v>667</v>
      </c>
      <c r="E168" s="195" t="s">
        <v>611</v>
      </c>
      <c r="F168" s="196">
        <v>440</v>
      </c>
      <c r="G168" s="195" t="s">
        <v>641</v>
      </c>
      <c r="H168" s="195">
        <v>520</v>
      </c>
      <c r="I168" s="197">
        <v>520</v>
      </c>
      <c r="J168" s="198" t="s">
        <v>668</v>
      </c>
      <c r="K168" s="199">
        <f t="shared" si="82"/>
        <v>80</v>
      </c>
      <c r="L168" s="200">
        <f t="shared" si="83"/>
        <v>0.18181818181818182</v>
      </c>
      <c r="M168" s="195" t="s">
        <v>598</v>
      </c>
      <c r="N168" s="201">
        <v>42208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92">
        <v>19</v>
      </c>
      <c r="B169" s="193">
        <v>41976</v>
      </c>
      <c r="C169" s="193"/>
      <c r="D169" s="194" t="s">
        <v>669</v>
      </c>
      <c r="E169" s="195" t="s">
        <v>611</v>
      </c>
      <c r="F169" s="196">
        <v>360</v>
      </c>
      <c r="G169" s="195" t="s">
        <v>641</v>
      </c>
      <c r="H169" s="195">
        <v>427</v>
      </c>
      <c r="I169" s="197">
        <v>425</v>
      </c>
      <c r="J169" s="198" t="s">
        <v>670</v>
      </c>
      <c r="K169" s="199">
        <f t="shared" si="82"/>
        <v>67</v>
      </c>
      <c r="L169" s="200">
        <f t="shared" si="83"/>
        <v>0.18611111111111112</v>
      </c>
      <c r="M169" s="195" t="s">
        <v>598</v>
      </c>
      <c r="N169" s="201">
        <v>42058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92">
        <v>20</v>
      </c>
      <c r="B170" s="193">
        <v>42012</v>
      </c>
      <c r="C170" s="193"/>
      <c r="D170" s="194" t="s">
        <v>671</v>
      </c>
      <c r="E170" s="195" t="s">
        <v>611</v>
      </c>
      <c r="F170" s="196">
        <v>360</v>
      </c>
      <c r="G170" s="195" t="s">
        <v>641</v>
      </c>
      <c r="H170" s="195">
        <v>455</v>
      </c>
      <c r="I170" s="197">
        <v>420</v>
      </c>
      <c r="J170" s="198" t="s">
        <v>672</v>
      </c>
      <c r="K170" s="199">
        <f t="shared" si="82"/>
        <v>95</v>
      </c>
      <c r="L170" s="200">
        <f t="shared" si="83"/>
        <v>0.2638888888888889</v>
      </c>
      <c r="M170" s="195" t="s">
        <v>598</v>
      </c>
      <c r="N170" s="201">
        <v>42024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92">
        <v>21</v>
      </c>
      <c r="B171" s="193">
        <v>42012</v>
      </c>
      <c r="C171" s="193"/>
      <c r="D171" s="194" t="s">
        <v>673</v>
      </c>
      <c r="E171" s="195" t="s">
        <v>611</v>
      </c>
      <c r="F171" s="196">
        <v>130</v>
      </c>
      <c r="G171" s="195"/>
      <c r="H171" s="195">
        <v>175.5</v>
      </c>
      <c r="I171" s="197">
        <v>165</v>
      </c>
      <c r="J171" s="198" t="s">
        <v>674</v>
      </c>
      <c r="K171" s="199">
        <f t="shared" si="82"/>
        <v>45.5</v>
      </c>
      <c r="L171" s="200">
        <f t="shared" si="83"/>
        <v>0.35</v>
      </c>
      <c r="M171" s="195" t="s">
        <v>598</v>
      </c>
      <c r="N171" s="201">
        <v>43088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92">
        <v>22</v>
      </c>
      <c r="B172" s="193">
        <v>42040</v>
      </c>
      <c r="C172" s="193"/>
      <c r="D172" s="194" t="s">
        <v>405</v>
      </c>
      <c r="E172" s="195" t="s">
        <v>594</v>
      </c>
      <c r="F172" s="196">
        <v>98</v>
      </c>
      <c r="G172" s="195"/>
      <c r="H172" s="195">
        <v>120</v>
      </c>
      <c r="I172" s="197">
        <v>120</v>
      </c>
      <c r="J172" s="198" t="s">
        <v>642</v>
      </c>
      <c r="K172" s="199">
        <f t="shared" si="82"/>
        <v>22</v>
      </c>
      <c r="L172" s="200">
        <f t="shared" si="83"/>
        <v>0.22448979591836735</v>
      </c>
      <c r="M172" s="195" t="s">
        <v>598</v>
      </c>
      <c r="N172" s="201">
        <v>42753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92">
        <v>23</v>
      </c>
      <c r="B173" s="193">
        <v>42040</v>
      </c>
      <c r="C173" s="193"/>
      <c r="D173" s="194" t="s">
        <v>675</v>
      </c>
      <c r="E173" s="195" t="s">
        <v>594</v>
      </c>
      <c r="F173" s="196">
        <v>196</v>
      </c>
      <c r="G173" s="195"/>
      <c r="H173" s="195">
        <v>262</v>
      </c>
      <c r="I173" s="197">
        <v>255</v>
      </c>
      <c r="J173" s="198" t="s">
        <v>642</v>
      </c>
      <c r="K173" s="199">
        <f t="shared" si="82"/>
        <v>66</v>
      </c>
      <c r="L173" s="200">
        <f t="shared" si="83"/>
        <v>0.33673469387755101</v>
      </c>
      <c r="M173" s="195" t="s">
        <v>598</v>
      </c>
      <c r="N173" s="201">
        <v>42599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02">
        <v>24</v>
      </c>
      <c r="B174" s="203">
        <v>42067</v>
      </c>
      <c r="C174" s="203"/>
      <c r="D174" s="204" t="s">
        <v>404</v>
      </c>
      <c r="E174" s="205" t="s">
        <v>594</v>
      </c>
      <c r="F174" s="206">
        <v>235</v>
      </c>
      <c r="G174" s="206"/>
      <c r="H174" s="207">
        <v>77</v>
      </c>
      <c r="I174" s="207" t="s">
        <v>676</v>
      </c>
      <c r="J174" s="208" t="s">
        <v>677</v>
      </c>
      <c r="K174" s="209">
        <f t="shared" si="82"/>
        <v>-158</v>
      </c>
      <c r="L174" s="210">
        <f t="shared" si="83"/>
        <v>-0.67234042553191486</v>
      </c>
      <c r="M174" s="206" t="s">
        <v>612</v>
      </c>
      <c r="N174" s="203">
        <v>43522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92">
        <v>25</v>
      </c>
      <c r="B175" s="193">
        <v>42067</v>
      </c>
      <c r="C175" s="193"/>
      <c r="D175" s="194" t="s">
        <v>678</v>
      </c>
      <c r="E175" s="195" t="s">
        <v>594</v>
      </c>
      <c r="F175" s="196">
        <v>185</v>
      </c>
      <c r="G175" s="195"/>
      <c r="H175" s="195">
        <v>224</v>
      </c>
      <c r="I175" s="197" t="s">
        <v>679</v>
      </c>
      <c r="J175" s="198" t="s">
        <v>642</v>
      </c>
      <c r="K175" s="199">
        <f t="shared" si="82"/>
        <v>39</v>
      </c>
      <c r="L175" s="200">
        <f t="shared" si="83"/>
        <v>0.21081081081081082</v>
      </c>
      <c r="M175" s="195" t="s">
        <v>598</v>
      </c>
      <c r="N175" s="201">
        <v>42647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02">
        <v>26</v>
      </c>
      <c r="B176" s="203">
        <v>42090</v>
      </c>
      <c r="C176" s="203"/>
      <c r="D176" s="211" t="s">
        <v>680</v>
      </c>
      <c r="E176" s="206" t="s">
        <v>594</v>
      </c>
      <c r="F176" s="206">
        <v>49.5</v>
      </c>
      <c r="G176" s="207"/>
      <c r="H176" s="207">
        <v>15.85</v>
      </c>
      <c r="I176" s="207">
        <v>67</v>
      </c>
      <c r="J176" s="208" t="s">
        <v>681</v>
      </c>
      <c r="K176" s="207">
        <f t="shared" si="82"/>
        <v>-33.65</v>
      </c>
      <c r="L176" s="212">
        <f t="shared" si="83"/>
        <v>-0.67979797979797973</v>
      </c>
      <c r="M176" s="206" t="s">
        <v>612</v>
      </c>
      <c r="N176" s="213">
        <v>43627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92">
        <v>27</v>
      </c>
      <c r="B177" s="193">
        <v>42093</v>
      </c>
      <c r="C177" s="193"/>
      <c r="D177" s="194" t="s">
        <v>682</v>
      </c>
      <c r="E177" s="195" t="s">
        <v>594</v>
      </c>
      <c r="F177" s="196">
        <v>183.5</v>
      </c>
      <c r="G177" s="195"/>
      <c r="H177" s="195">
        <v>219</v>
      </c>
      <c r="I177" s="197">
        <v>218</v>
      </c>
      <c r="J177" s="198" t="s">
        <v>683</v>
      </c>
      <c r="K177" s="199">
        <f t="shared" si="82"/>
        <v>35.5</v>
      </c>
      <c r="L177" s="200">
        <f t="shared" si="83"/>
        <v>0.19346049046321526</v>
      </c>
      <c r="M177" s="195" t="s">
        <v>598</v>
      </c>
      <c r="N177" s="201">
        <v>42103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92">
        <v>28</v>
      </c>
      <c r="B178" s="193">
        <v>42114</v>
      </c>
      <c r="C178" s="193"/>
      <c r="D178" s="194" t="s">
        <v>684</v>
      </c>
      <c r="E178" s="195" t="s">
        <v>594</v>
      </c>
      <c r="F178" s="196">
        <f>(227+237)/2</f>
        <v>232</v>
      </c>
      <c r="G178" s="195"/>
      <c r="H178" s="195">
        <v>298</v>
      </c>
      <c r="I178" s="197">
        <v>298</v>
      </c>
      <c r="J178" s="198" t="s">
        <v>642</v>
      </c>
      <c r="K178" s="199">
        <f t="shared" si="82"/>
        <v>66</v>
      </c>
      <c r="L178" s="200">
        <f t="shared" si="83"/>
        <v>0.28448275862068967</v>
      </c>
      <c r="M178" s="195" t="s">
        <v>598</v>
      </c>
      <c r="N178" s="201">
        <v>42823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92">
        <v>29</v>
      </c>
      <c r="B179" s="193">
        <v>42128</v>
      </c>
      <c r="C179" s="193"/>
      <c r="D179" s="194" t="s">
        <v>685</v>
      </c>
      <c r="E179" s="195" t="s">
        <v>611</v>
      </c>
      <c r="F179" s="196">
        <v>385</v>
      </c>
      <c r="G179" s="195"/>
      <c r="H179" s="195">
        <f>212.5+331</f>
        <v>543.5</v>
      </c>
      <c r="I179" s="197">
        <v>510</v>
      </c>
      <c r="J179" s="198" t="s">
        <v>686</v>
      </c>
      <c r="K179" s="199">
        <f t="shared" si="82"/>
        <v>158.5</v>
      </c>
      <c r="L179" s="200">
        <f t="shared" si="83"/>
        <v>0.41168831168831171</v>
      </c>
      <c r="M179" s="195" t="s">
        <v>598</v>
      </c>
      <c r="N179" s="201">
        <v>42235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92">
        <v>30</v>
      </c>
      <c r="B180" s="193">
        <v>42128</v>
      </c>
      <c r="C180" s="193"/>
      <c r="D180" s="194" t="s">
        <v>687</v>
      </c>
      <c r="E180" s="195" t="s">
        <v>611</v>
      </c>
      <c r="F180" s="196">
        <v>115.5</v>
      </c>
      <c r="G180" s="195"/>
      <c r="H180" s="195">
        <v>146</v>
      </c>
      <c r="I180" s="197">
        <v>142</v>
      </c>
      <c r="J180" s="198" t="s">
        <v>688</v>
      </c>
      <c r="K180" s="199">
        <f t="shared" si="82"/>
        <v>30.5</v>
      </c>
      <c r="L180" s="200">
        <f t="shared" si="83"/>
        <v>0.26406926406926406</v>
      </c>
      <c r="M180" s="195" t="s">
        <v>598</v>
      </c>
      <c r="N180" s="201">
        <v>42202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92">
        <v>31</v>
      </c>
      <c r="B181" s="193">
        <v>42151</v>
      </c>
      <c r="C181" s="193"/>
      <c r="D181" s="194" t="s">
        <v>542</v>
      </c>
      <c r="E181" s="195" t="s">
        <v>611</v>
      </c>
      <c r="F181" s="196">
        <v>237.5</v>
      </c>
      <c r="G181" s="195"/>
      <c r="H181" s="195">
        <v>279.5</v>
      </c>
      <c r="I181" s="197">
        <v>278</v>
      </c>
      <c r="J181" s="198" t="s">
        <v>642</v>
      </c>
      <c r="K181" s="199">
        <f t="shared" si="82"/>
        <v>42</v>
      </c>
      <c r="L181" s="200">
        <f t="shared" si="83"/>
        <v>0.17684210526315788</v>
      </c>
      <c r="M181" s="195" t="s">
        <v>598</v>
      </c>
      <c r="N181" s="201">
        <v>42222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92">
        <v>32</v>
      </c>
      <c r="B182" s="193">
        <v>42174</v>
      </c>
      <c r="C182" s="193"/>
      <c r="D182" s="194" t="s">
        <v>660</v>
      </c>
      <c r="E182" s="195" t="s">
        <v>594</v>
      </c>
      <c r="F182" s="196">
        <v>340</v>
      </c>
      <c r="G182" s="195"/>
      <c r="H182" s="195">
        <v>448</v>
      </c>
      <c r="I182" s="197">
        <v>448</v>
      </c>
      <c r="J182" s="198" t="s">
        <v>642</v>
      </c>
      <c r="K182" s="199">
        <f t="shared" si="82"/>
        <v>108</v>
      </c>
      <c r="L182" s="200">
        <f t="shared" si="83"/>
        <v>0.31764705882352939</v>
      </c>
      <c r="M182" s="195" t="s">
        <v>598</v>
      </c>
      <c r="N182" s="201">
        <v>43018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92">
        <v>33</v>
      </c>
      <c r="B183" s="193">
        <v>42191</v>
      </c>
      <c r="C183" s="193"/>
      <c r="D183" s="194" t="s">
        <v>689</v>
      </c>
      <c r="E183" s="195" t="s">
        <v>594</v>
      </c>
      <c r="F183" s="196">
        <v>390</v>
      </c>
      <c r="G183" s="195"/>
      <c r="H183" s="195">
        <v>460</v>
      </c>
      <c r="I183" s="197">
        <v>460</v>
      </c>
      <c r="J183" s="198" t="s">
        <v>642</v>
      </c>
      <c r="K183" s="199">
        <f t="shared" si="82"/>
        <v>70</v>
      </c>
      <c r="L183" s="200">
        <f t="shared" si="83"/>
        <v>0.17948717948717949</v>
      </c>
      <c r="M183" s="195" t="s">
        <v>598</v>
      </c>
      <c r="N183" s="201">
        <v>42478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02">
        <v>34</v>
      </c>
      <c r="B184" s="203">
        <v>42195</v>
      </c>
      <c r="C184" s="203"/>
      <c r="D184" s="204" t="s">
        <v>690</v>
      </c>
      <c r="E184" s="205" t="s">
        <v>594</v>
      </c>
      <c r="F184" s="206">
        <v>122.5</v>
      </c>
      <c r="G184" s="206"/>
      <c r="H184" s="207">
        <v>61</v>
      </c>
      <c r="I184" s="207">
        <v>172</v>
      </c>
      <c r="J184" s="208" t="s">
        <v>691</v>
      </c>
      <c r="K184" s="209">
        <f t="shared" si="82"/>
        <v>-61.5</v>
      </c>
      <c r="L184" s="210">
        <f t="shared" si="83"/>
        <v>-0.50204081632653064</v>
      </c>
      <c r="M184" s="206" t="s">
        <v>612</v>
      </c>
      <c r="N184" s="203">
        <v>43333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92">
        <v>35</v>
      </c>
      <c r="B185" s="193">
        <v>42219</v>
      </c>
      <c r="C185" s="193"/>
      <c r="D185" s="194" t="s">
        <v>692</v>
      </c>
      <c r="E185" s="195" t="s">
        <v>594</v>
      </c>
      <c r="F185" s="196">
        <v>297.5</v>
      </c>
      <c r="G185" s="195"/>
      <c r="H185" s="195">
        <v>350</v>
      </c>
      <c r="I185" s="197">
        <v>360</v>
      </c>
      <c r="J185" s="198" t="s">
        <v>693</v>
      </c>
      <c r="K185" s="199">
        <f t="shared" si="82"/>
        <v>52.5</v>
      </c>
      <c r="L185" s="200">
        <f t="shared" si="83"/>
        <v>0.17647058823529413</v>
      </c>
      <c r="M185" s="195" t="s">
        <v>598</v>
      </c>
      <c r="N185" s="201">
        <v>42232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92">
        <v>36</v>
      </c>
      <c r="B186" s="193">
        <v>42219</v>
      </c>
      <c r="C186" s="193"/>
      <c r="D186" s="194" t="s">
        <v>694</v>
      </c>
      <c r="E186" s="195" t="s">
        <v>594</v>
      </c>
      <c r="F186" s="196">
        <v>115.5</v>
      </c>
      <c r="G186" s="195"/>
      <c r="H186" s="195">
        <v>149</v>
      </c>
      <c r="I186" s="197">
        <v>140</v>
      </c>
      <c r="J186" s="198" t="s">
        <v>695</v>
      </c>
      <c r="K186" s="199">
        <f t="shared" si="82"/>
        <v>33.5</v>
      </c>
      <c r="L186" s="200">
        <f t="shared" si="83"/>
        <v>0.29004329004329005</v>
      </c>
      <c r="M186" s="195" t="s">
        <v>598</v>
      </c>
      <c r="N186" s="201">
        <v>42740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92">
        <v>37</v>
      </c>
      <c r="B187" s="193">
        <v>42251</v>
      </c>
      <c r="C187" s="193"/>
      <c r="D187" s="194" t="s">
        <v>542</v>
      </c>
      <c r="E187" s="195" t="s">
        <v>594</v>
      </c>
      <c r="F187" s="196">
        <v>226</v>
      </c>
      <c r="G187" s="195"/>
      <c r="H187" s="195">
        <v>292</v>
      </c>
      <c r="I187" s="197">
        <v>292</v>
      </c>
      <c r="J187" s="198" t="s">
        <v>696</v>
      </c>
      <c r="K187" s="199">
        <f t="shared" si="82"/>
        <v>66</v>
      </c>
      <c r="L187" s="200">
        <f t="shared" si="83"/>
        <v>0.29203539823008851</v>
      </c>
      <c r="M187" s="195" t="s">
        <v>598</v>
      </c>
      <c r="N187" s="201">
        <v>42286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92">
        <v>38</v>
      </c>
      <c r="B188" s="193">
        <v>42254</v>
      </c>
      <c r="C188" s="193"/>
      <c r="D188" s="194" t="s">
        <v>684</v>
      </c>
      <c r="E188" s="195" t="s">
        <v>594</v>
      </c>
      <c r="F188" s="196">
        <v>232.5</v>
      </c>
      <c r="G188" s="195"/>
      <c r="H188" s="195">
        <v>312.5</v>
      </c>
      <c r="I188" s="197">
        <v>310</v>
      </c>
      <c r="J188" s="198" t="s">
        <v>642</v>
      </c>
      <c r="K188" s="199">
        <f t="shared" si="82"/>
        <v>80</v>
      </c>
      <c r="L188" s="200">
        <f t="shared" si="83"/>
        <v>0.34408602150537637</v>
      </c>
      <c r="M188" s="195" t="s">
        <v>598</v>
      </c>
      <c r="N188" s="201">
        <v>42823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92">
        <v>39</v>
      </c>
      <c r="B189" s="193">
        <v>42268</v>
      </c>
      <c r="C189" s="193"/>
      <c r="D189" s="194" t="s">
        <v>697</v>
      </c>
      <c r="E189" s="195" t="s">
        <v>594</v>
      </c>
      <c r="F189" s="196">
        <v>196.5</v>
      </c>
      <c r="G189" s="195"/>
      <c r="H189" s="195">
        <v>238</v>
      </c>
      <c r="I189" s="197">
        <v>238</v>
      </c>
      <c r="J189" s="198" t="s">
        <v>696</v>
      </c>
      <c r="K189" s="199">
        <f t="shared" si="82"/>
        <v>41.5</v>
      </c>
      <c r="L189" s="200">
        <f t="shared" si="83"/>
        <v>0.21119592875318066</v>
      </c>
      <c r="M189" s="195" t="s">
        <v>598</v>
      </c>
      <c r="N189" s="201">
        <v>42291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92">
        <v>40</v>
      </c>
      <c r="B190" s="193">
        <v>42271</v>
      </c>
      <c r="C190" s="193"/>
      <c r="D190" s="194" t="s">
        <v>640</v>
      </c>
      <c r="E190" s="195" t="s">
        <v>594</v>
      </c>
      <c r="F190" s="196">
        <v>65</v>
      </c>
      <c r="G190" s="195"/>
      <c r="H190" s="195">
        <v>82</v>
      </c>
      <c r="I190" s="197">
        <v>82</v>
      </c>
      <c r="J190" s="198" t="s">
        <v>696</v>
      </c>
      <c r="K190" s="199">
        <f t="shared" si="82"/>
        <v>17</v>
      </c>
      <c r="L190" s="200">
        <f t="shared" si="83"/>
        <v>0.26153846153846155</v>
      </c>
      <c r="M190" s="195" t="s">
        <v>598</v>
      </c>
      <c r="N190" s="201">
        <v>42578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92">
        <v>41</v>
      </c>
      <c r="B191" s="193">
        <v>42291</v>
      </c>
      <c r="C191" s="193"/>
      <c r="D191" s="194" t="s">
        <v>698</v>
      </c>
      <c r="E191" s="195" t="s">
        <v>594</v>
      </c>
      <c r="F191" s="196">
        <v>144</v>
      </c>
      <c r="G191" s="195"/>
      <c r="H191" s="195">
        <v>182.5</v>
      </c>
      <c r="I191" s="197">
        <v>181</v>
      </c>
      <c r="J191" s="198" t="s">
        <v>696</v>
      </c>
      <c r="K191" s="199">
        <f t="shared" si="82"/>
        <v>38.5</v>
      </c>
      <c r="L191" s="200">
        <f t="shared" si="83"/>
        <v>0.2673611111111111</v>
      </c>
      <c r="M191" s="195" t="s">
        <v>598</v>
      </c>
      <c r="N191" s="201">
        <v>42817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92">
        <v>42</v>
      </c>
      <c r="B192" s="193">
        <v>42291</v>
      </c>
      <c r="C192" s="193"/>
      <c r="D192" s="194" t="s">
        <v>699</v>
      </c>
      <c r="E192" s="195" t="s">
        <v>594</v>
      </c>
      <c r="F192" s="196">
        <v>264</v>
      </c>
      <c r="G192" s="195"/>
      <c r="H192" s="195">
        <v>311</v>
      </c>
      <c r="I192" s="197">
        <v>311</v>
      </c>
      <c r="J192" s="198" t="s">
        <v>696</v>
      </c>
      <c r="K192" s="199">
        <f t="shared" si="82"/>
        <v>47</v>
      </c>
      <c r="L192" s="200">
        <f t="shared" si="83"/>
        <v>0.17803030303030304</v>
      </c>
      <c r="M192" s="195" t="s">
        <v>598</v>
      </c>
      <c r="N192" s="201">
        <v>42604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92">
        <v>43</v>
      </c>
      <c r="B193" s="193">
        <v>42318</v>
      </c>
      <c r="C193" s="193"/>
      <c r="D193" s="194" t="s">
        <v>700</v>
      </c>
      <c r="E193" s="195" t="s">
        <v>611</v>
      </c>
      <c r="F193" s="196">
        <v>549.5</v>
      </c>
      <c r="G193" s="195"/>
      <c r="H193" s="195">
        <v>630</v>
      </c>
      <c r="I193" s="197">
        <v>630</v>
      </c>
      <c r="J193" s="198" t="s">
        <v>696</v>
      </c>
      <c r="K193" s="199">
        <f t="shared" si="82"/>
        <v>80.5</v>
      </c>
      <c r="L193" s="200">
        <f t="shared" si="83"/>
        <v>0.1464968152866242</v>
      </c>
      <c r="M193" s="195" t="s">
        <v>598</v>
      </c>
      <c r="N193" s="201">
        <v>42419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92">
        <v>44</v>
      </c>
      <c r="B194" s="193">
        <v>42342</v>
      </c>
      <c r="C194" s="193"/>
      <c r="D194" s="194" t="s">
        <v>701</v>
      </c>
      <c r="E194" s="195" t="s">
        <v>594</v>
      </c>
      <c r="F194" s="196">
        <v>1027.5</v>
      </c>
      <c r="G194" s="195"/>
      <c r="H194" s="195">
        <v>1315</v>
      </c>
      <c r="I194" s="197">
        <v>1250</v>
      </c>
      <c r="J194" s="198" t="s">
        <v>696</v>
      </c>
      <c r="K194" s="199">
        <f t="shared" si="82"/>
        <v>287.5</v>
      </c>
      <c r="L194" s="200">
        <f t="shared" si="83"/>
        <v>0.27980535279805352</v>
      </c>
      <c r="M194" s="195" t="s">
        <v>598</v>
      </c>
      <c r="N194" s="201">
        <v>43244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92">
        <v>45</v>
      </c>
      <c r="B195" s="193">
        <v>42367</v>
      </c>
      <c r="C195" s="193"/>
      <c r="D195" s="194" t="s">
        <v>702</v>
      </c>
      <c r="E195" s="195" t="s">
        <v>594</v>
      </c>
      <c r="F195" s="196">
        <v>465</v>
      </c>
      <c r="G195" s="195"/>
      <c r="H195" s="195">
        <v>540</v>
      </c>
      <c r="I195" s="197">
        <v>540</v>
      </c>
      <c r="J195" s="198" t="s">
        <v>696</v>
      </c>
      <c r="K195" s="199">
        <f t="shared" si="82"/>
        <v>75</v>
      </c>
      <c r="L195" s="200">
        <f t="shared" si="83"/>
        <v>0.16129032258064516</v>
      </c>
      <c r="M195" s="195" t="s">
        <v>598</v>
      </c>
      <c r="N195" s="201">
        <v>42530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92">
        <v>46</v>
      </c>
      <c r="B196" s="193">
        <v>42380</v>
      </c>
      <c r="C196" s="193"/>
      <c r="D196" s="194" t="s">
        <v>405</v>
      </c>
      <c r="E196" s="195" t="s">
        <v>611</v>
      </c>
      <c r="F196" s="196">
        <v>81</v>
      </c>
      <c r="G196" s="195"/>
      <c r="H196" s="195">
        <v>110</v>
      </c>
      <c r="I196" s="197">
        <v>110</v>
      </c>
      <c r="J196" s="198" t="s">
        <v>696</v>
      </c>
      <c r="K196" s="199">
        <f t="shared" si="82"/>
        <v>29</v>
      </c>
      <c r="L196" s="200">
        <f t="shared" si="83"/>
        <v>0.35802469135802467</v>
      </c>
      <c r="M196" s="195" t="s">
        <v>598</v>
      </c>
      <c r="N196" s="201">
        <v>42745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92">
        <v>47</v>
      </c>
      <c r="B197" s="193">
        <v>42382</v>
      </c>
      <c r="C197" s="193"/>
      <c r="D197" s="194" t="s">
        <v>703</v>
      </c>
      <c r="E197" s="195" t="s">
        <v>611</v>
      </c>
      <c r="F197" s="196">
        <v>417.5</v>
      </c>
      <c r="G197" s="195"/>
      <c r="H197" s="195">
        <v>547</v>
      </c>
      <c r="I197" s="197">
        <v>535</v>
      </c>
      <c r="J197" s="198" t="s">
        <v>696</v>
      </c>
      <c r="K197" s="199">
        <f t="shared" si="82"/>
        <v>129.5</v>
      </c>
      <c r="L197" s="200">
        <f t="shared" si="83"/>
        <v>0.31017964071856285</v>
      </c>
      <c r="M197" s="195" t="s">
        <v>598</v>
      </c>
      <c r="N197" s="201">
        <v>42578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92">
        <v>48</v>
      </c>
      <c r="B198" s="193">
        <v>42408</v>
      </c>
      <c r="C198" s="193"/>
      <c r="D198" s="194" t="s">
        <v>704</v>
      </c>
      <c r="E198" s="195" t="s">
        <v>594</v>
      </c>
      <c r="F198" s="196">
        <v>650</v>
      </c>
      <c r="G198" s="195"/>
      <c r="H198" s="195">
        <v>800</v>
      </c>
      <c r="I198" s="197">
        <v>800</v>
      </c>
      <c r="J198" s="198" t="s">
        <v>696</v>
      </c>
      <c r="K198" s="199">
        <f t="shared" si="82"/>
        <v>150</v>
      </c>
      <c r="L198" s="200">
        <f t="shared" si="83"/>
        <v>0.23076923076923078</v>
      </c>
      <c r="M198" s="195" t="s">
        <v>598</v>
      </c>
      <c r="N198" s="201">
        <v>43154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92">
        <v>49</v>
      </c>
      <c r="B199" s="193">
        <v>42433</v>
      </c>
      <c r="C199" s="193"/>
      <c r="D199" s="194" t="s">
        <v>237</v>
      </c>
      <c r="E199" s="195" t="s">
        <v>594</v>
      </c>
      <c r="F199" s="196">
        <v>437.5</v>
      </c>
      <c r="G199" s="195"/>
      <c r="H199" s="195">
        <v>504.5</v>
      </c>
      <c r="I199" s="197">
        <v>522</v>
      </c>
      <c r="J199" s="198" t="s">
        <v>705</v>
      </c>
      <c r="K199" s="199">
        <f t="shared" si="82"/>
        <v>67</v>
      </c>
      <c r="L199" s="200">
        <f t="shared" si="83"/>
        <v>0.15314285714285714</v>
      </c>
      <c r="M199" s="195" t="s">
        <v>598</v>
      </c>
      <c r="N199" s="201">
        <v>42480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92">
        <v>50</v>
      </c>
      <c r="B200" s="193">
        <v>42438</v>
      </c>
      <c r="C200" s="193"/>
      <c r="D200" s="194" t="s">
        <v>706</v>
      </c>
      <c r="E200" s="195" t="s">
        <v>594</v>
      </c>
      <c r="F200" s="196">
        <v>189.5</v>
      </c>
      <c r="G200" s="195"/>
      <c r="H200" s="195">
        <v>218</v>
      </c>
      <c r="I200" s="197">
        <v>218</v>
      </c>
      <c r="J200" s="198" t="s">
        <v>696</v>
      </c>
      <c r="K200" s="199">
        <f t="shared" si="82"/>
        <v>28.5</v>
      </c>
      <c r="L200" s="200">
        <f t="shared" si="83"/>
        <v>0.15039577836411611</v>
      </c>
      <c r="M200" s="195" t="s">
        <v>598</v>
      </c>
      <c r="N200" s="201">
        <v>43034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02">
        <v>51</v>
      </c>
      <c r="B201" s="203">
        <v>42471</v>
      </c>
      <c r="C201" s="203"/>
      <c r="D201" s="211" t="s">
        <v>707</v>
      </c>
      <c r="E201" s="206" t="s">
        <v>594</v>
      </c>
      <c r="F201" s="206">
        <v>36.5</v>
      </c>
      <c r="G201" s="207"/>
      <c r="H201" s="207">
        <v>15.85</v>
      </c>
      <c r="I201" s="207">
        <v>60</v>
      </c>
      <c r="J201" s="208" t="s">
        <v>708</v>
      </c>
      <c r="K201" s="209">
        <f t="shared" si="82"/>
        <v>-20.65</v>
      </c>
      <c r="L201" s="210">
        <f t="shared" si="83"/>
        <v>-0.5657534246575342</v>
      </c>
      <c r="M201" s="206" t="s">
        <v>612</v>
      </c>
      <c r="N201" s="214">
        <v>43627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92">
        <v>52</v>
      </c>
      <c r="B202" s="193">
        <v>42472</v>
      </c>
      <c r="C202" s="193"/>
      <c r="D202" s="194" t="s">
        <v>709</v>
      </c>
      <c r="E202" s="195" t="s">
        <v>594</v>
      </c>
      <c r="F202" s="196">
        <v>93</v>
      </c>
      <c r="G202" s="195"/>
      <c r="H202" s="195">
        <v>149</v>
      </c>
      <c r="I202" s="197">
        <v>140</v>
      </c>
      <c r="J202" s="198" t="s">
        <v>710</v>
      </c>
      <c r="K202" s="199">
        <f t="shared" si="82"/>
        <v>56</v>
      </c>
      <c r="L202" s="200">
        <f t="shared" si="83"/>
        <v>0.60215053763440862</v>
      </c>
      <c r="M202" s="195" t="s">
        <v>598</v>
      </c>
      <c r="N202" s="201">
        <v>42740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92">
        <v>53</v>
      </c>
      <c r="B203" s="193">
        <v>42472</v>
      </c>
      <c r="C203" s="193"/>
      <c r="D203" s="194" t="s">
        <v>711</v>
      </c>
      <c r="E203" s="195" t="s">
        <v>594</v>
      </c>
      <c r="F203" s="196">
        <v>130</v>
      </c>
      <c r="G203" s="195"/>
      <c r="H203" s="195">
        <v>150</v>
      </c>
      <c r="I203" s="197" t="s">
        <v>712</v>
      </c>
      <c r="J203" s="198" t="s">
        <v>696</v>
      </c>
      <c r="K203" s="199">
        <f t="shared" si="82"/>
        <v>20</v>
      </c>
      <c r="L203" s="200">
        <f t="shared" si="83"/>
        <v>0.15384615384615385</v>
      </c>
      <c r="M203" s="195" t="s">
        <v>598</v>
      </c>
      <c r="N203" s="201">
        <v>42564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92">
        <v>54</v>
      </c>
      <c r="B204" s="193">
        <v>42473</v>
      </c>
      <c r="C204" s="193"/>
      <c r="D204" s="194" t="s">
        <v>713</v>
      </c>
      <c r="E204" s="195" t="s">
        <v>594</v>
      </c>
      <c r="F204" s="196">
        <v>196</v>
      </c>
      <c r="G204" s="195"/>
      <c r="H204" s="195">
        <v>299</v>
      </c>
      <c r="I204" s="197">
        <v>299</v>
      </c>
      <c r="J204" s="198" t="s">
        <v>696</v>
      </c>
      <c r="K204" s="199">
        <v>103</v>
      </c>
      <c r="L204" s="200">
        <v>0.52551020408163296</v>
      </c>
      <c r="M204" s="195" t="s">
        <v>598</v>
      </c>
      <c r="N204" s="201">
        <v>42620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92">
        <v>55</v>
      </c>
      <c r="B205" s="193">
        <v>42473</v>
      </c>
      <c r="C205" s="193"/>
      <c r="D205" s="194" t="s">
        <v>714</v>
      </c>
      <c r="E205" s="195" t="s">
        <v>594</v>
      </c>
      <c r="F205" s="196">
        <v>88</v>
      </c>
      <c r="G205" s="195"/>
      <c r="H205" s="195">
        <v>103</v>
      </c>
      <c r="I205" s="197">
        <v>103</v>
      </c>
      <c r="J205" s="198" t="s">
        <v>696</v>
      </c>
      <c r="K205" s="199">
        <v>15</v>
      </c>
      <c r="L205" s="200">
        <v>0.170454545454545</v>
      </c>
      <c r="M205" s="195" t="s">
        <v>598</v>
      </c>
      <c r="N205" s="201">
        <v>42530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92">
        <v>56</v>
      </c>
      <c r="B206" s="193">
        <v>42492</v>
      </c>
      <c r="C206" s="193"/>
      <c r="D206" s="194" t="s">
        <v>715</v>
      </c>
      <c r="E206" s="195" t="s">
        <v>594</v>
      </c>
      <c r="F206" s="196">
        <v>127.5</v>
      </c>
      <c r="G206" s="195"/>
      <c r="H206" s="195">
        <v>148</v>
      </c>
      <c r="I206" s="197" t="s">
        <v>716</v>
      </c>
      <c r="J206" s="198" t="s">
        <v>696</v>
      </c>
      <c r="K206" s="199">
        <f t="shared" ref="K206:K210" si="84">H206-F206</f>
        <v>20.5</v>
      </c>
      <c r="L206" s="200">
        <f t="shared" ref="L206:L210" si="85">K206/F206</f>
        <v>0.16078431372549021</v>
      </c>
      <c r="M206" s="195" t="s">
        <v>598</v>
      </c>
      <c r="N206" s="201">
        <v>42564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92">
        <v>57</v>
      </c>
      <c r="B207" s="193">
        <v>42493</v>
      </c>
      <c r="C207" s="193"/>
      <c r="D207" s="194" t="s">
        <v>717</v>
      </c>
      <c r="E207" s="195" t="s">
        <v>594</v>
      </c>
      <c r="F207" s="196">
        <v>675</v>
      </c>
      <c r="G207" s="195"/>
      <c r="H207" s="195">
        <v>815</v>
      </c>
      <c r="I207" s="197" t="s">
        <v>718</v>
      </c>
      <c r="J207" s="198" t="s">
        <v>696</v>
      </c>
      <c r="K207" s="199">
        <f t="shared" si="84"/>
        <v>140</v>
      </c>
      <c r="L207" s="200">
        <f t="shared" si="85"/>
        <v>0.2074074074074074</v>
      </c>
      <c r="M207" s="195" t="s">
        <v>598</v>
      </c>
      <c r="N207" s="201">
        <v>43154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02">
        <v>58</v>
      </c>
      <c r="B208" s="203">
        <v>42522</v>
      </c>
      <c r="C208" s="203"/>
      <c r="D208" s="204" t="s">
        <v>719</v>
      </c>
      <c r="E208" s="205" t="s">
        <v>594</v>
      </c>
      <c r="F208" s="206">
        <v>500</v>
      </c>
      <c r="G208" s="206"/>
      <c r="H208" s="207">
        <v>232.5</v>
      </c>
      <c r="I208" s="207" t="s">
        <v>720</v>
      </c>
      <c r="J208" s="208" t="s">
        <v>721</v>
      </c>
      <c r="K208" s="209">
        <f t="shared" si="84"/>
        <v>-267.5</v>
      </c>
      <c r="L208" s="210">
        <f t="shared" si="85"/>
        <v>-0.53500000000000003</v>
      </c>
      <c r="M208" s="206" t="s">
        <v>612</v>
      </c>
      <c r="N208" s="203">
        <v>43735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92">
        <v>59</v>
      </c>
      <c r="B209" s="193">
        <v>42527</v>
      </c>
      <c r="C209" s="193"/>
      <c r="D209" s="194" t="s">
        <v>544</v>
      </c>
      <c r="E209" s="195" t="s">
        <v>594</v>
      </c>
      <c r="F209" s="196">
        <v>110</v>
      </c>
      <c r="G209" s="195"/>
      <c r="H209" s="195">
        <v>126.5</v>
      </c>
      <c r="I209" s="197">
        <v>125</v>
      </c>
      <c r="J209" s="198" t="s">
        <v>648</v>
      </c>
      <c r="K209" s="199">
        <f t="shared" si="84"/>
        <v>16.5</v>
      </c>
      <c r="L209" s="200">
        <f t="shared" si="85"/>
        <v>0.15</v>
      </c>
      <c r="M209" s="195" t="s">
        <v>598</v>
      </c>
      <c r="N209" s="201">
        <v>42552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92">
        <v>60</v>
      </c>
      <c r="B210" s="193">
        <v>42538</v>
      </c>
      <c r="C210" s="193"/>
      <c r="D210" s="194" t="s">
        <v>722</v>
      </c>
      <c r="E210" s="195" t="s">
        <v>594</v>
      </c>
      <c r="F210" s="196">
        <v>44</v>
      </c>
      <c r="G210" s="195"/>
      <c r="H210" s="195">
        <v>69.5</v>
      </c>
      <c r="I210" s="197">
        <v>69.5</v>
      </c>
      <c r="J210" s="198" t="s">
        <v>723</v>
      </c>
      <c r="K210" s="199">
        <f t="shared" si="84"/>
        <v>25.5</v>
      </c>
      <c r="L210" s="200">
        <f t="shared" si="85"/>
        <v>0.57954545454545459</v>
      </c>
      <c r="M210" s="195" t="s">
        <v>598</v>
      </c>
      <c r="N210" s="201">
        <v>42977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92">
        <v>61</v>
      </c>
      <c r="B211" s="193">
        <v>42549</v>
      </c>
      <c r="C211" s="193"/>
      <c r="D211" s="194" t="s">
        <v>724</v>
      </c>
      <c r="E211" s="195" t="s">
        <v>594</v>
      </c>
      <c r="F211" s="196">
        <v>262.5</v>
      </c>
      <c r="G211" s="195"/>
      <c r="H211" s="195">
        <v>340</v>
      </c>
      <c r="I211" s="197">
        <v>333</v>
      </c>
      <c r="J211" s="198" t="s">
        <v>725</v>
      </c>
      <c r="K211" s="199">
        <v>77.5</v>
      </c>
      <c r="L211" s="200">
        <v>0.29523809523809502</v>
      </c>
      <c r="M211" s="195" t="s">
        <v>598</v>
      </c>
      <c r="N211" s="201">
        <v>43017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92">
        <v>62</v>
      </c>
      <c r="B212" s="193">
        <v>42549</v>
      </c>
      <c r="C212" s="193"/>
      <c r="D212" s="194" t="s">
        <v>726</v>
      </c>
      <c r="E212" s="195" t="s">
        <v>594</v>
      </c>
      <c r="F212" s="196">
        <v>840</v>
      </c>
      <c r="G212" s="195"/>
      <c r="H212" s="195">
        <v>1230</v>
      </c>
      <c r="I212" s="197">
        <v>1230</v>
      </c>
      <c r="J212" s="198" t="s">
        <v>696</v>
      </c>
      <c r="K212" s="199">
        <v>390</v>
      </c>
      <c r="L212" s="200">
        <v>0.46428571428571402</v>
      </c>
      <c r="M212" s="195" t="s">
        <v>598</v>
      </c>
      <c r="N212" s="201">
        <v>42649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15">
        <v>63</v>
      </c>
      <c r="B213" s="216">
        <v>42556</v>
      </c>
      <c r="C213" s="216"/>
      <c r="D213" s="217" t="s">
        <v>727</v>
      </c>
      <c r="E213" s="218" t="s">
        <v>594</v>
      </c>
      <c r="F213" s="218">
        <v>395</v>
      </c>
      <c r="G213" s="219"/>
      <c r="H213" s="219">
        <f>(468.5+342.5)/2</f>
        <v>405.5</v>
      </c>
      <c r="I213" s="219">
        <v>510</v>
      </c>
      <c r="J213" s="220" t="s">
        <v>728</v>
      </c>
      <c r="K213" s="221">
        <f t="shared" ref="K213:K219" si="86">H213-F213</f>
        <v>10.5</v>
      </c>
      <c r="L213" s="222">
        <f t="shared" ref="L213:L219" si="87">K213/F213</f>
        <v>2.6582278481012658E-2</v>
      </c>
      <c r="M213" s="218" t="s">
        <v>622</v>
      </c>
      <c r="N213" s="216">
        <v>43606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02">
        <v>64</v>
      </c>
      <c r="B214" s="203">
        <v>42584</v>
      </c>
      <c r="C214" s="203"/>
      <c r="D214" s="204" t="s">
        <v>729</v>
      </c>
      <c r="E214" s="205" t="s">
        <v>611</v>
      </c>
      <c r="F214" s="206">
        <f>169.5-12.8</f>
        <v>156.69999999999999</v>
      </c>
      <c r="G214" s="206"/>
      <c r="H214" s="207">
        <v>77</v>
      </c>
      <c r="I214" s="207" t="s">
        <v>730</v>
      </c>
      <c r="J214" s="208" t="s">
        <v>731</v>
      </c>
      <c r="K214" s="209">
        <f t="shared" si="86"/>
        <v>-79.699999999999989</v>
      </c>
      <c r="L214" s="210">
        <f t="shared" si="87"/>
        <v>-0.50861518825781749</v>
      </c>
      <c r="M214" s="206" t="s">
        <v>612</v>
      </c>
      <c r="N214" s="203">
        <v>43522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02">
        <v>65</v>
      </c>
      <c r="B215" s="203">
        <v>42586</v>
      </c>
      <c r="C215" s="203"/>
      <c r="D215" s="204" t="s">
        <v>732</v>
      </c>
      <c r="E215" s="205" t="s">
        <v>594</v>
      </c>
      <c r="F215" s="206">
        <v>400</v>
      </c>
      <c r="G215" s="206"/>
      <c r="H215" s="207">
        <v>305</v>
      </c>
      <c r="I215" s="207">
        <v>475</v>
      </c>
      <c r="J215" s="208" t="s">
        <v>733</v>
      </c>
      <c r="K215" s="209">
        <f t="shared" si="86"/>
        <v>-95</v>
      </c>
      <c r="L215" s="210">
        <f t="shared" si="87"/>
        <v>-0.23749999999999999</v>
      </c>
      <c r="M215" s="206" t="s">
        <v>612</v>
      </c>
      <c r="N215" s="203">
        <v>43606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92">
        <v>66</v>
      </c>
      <c r="B216" s="193">
        <v>42593</v>
      </c>
      <c r="C216" s="193"/>
      <c r="D216" s="194" t="s">
        <v>734</v>
      </c>
      <c r="E216" s="195" t="s">
        <v>594</v>
      </c>
      <c r="F216" s="196">
        <v>86.5</v>
      </c>
      <c r="G216" s="195"/>
      <c r="H216" s="195">
        <v>130</v>
      </c>
      <c r="I216" s="197">
        <v>130</v>
      </c>
      <c r="J216" s="198" t="s">
        <v>735</v>
      </c>
      <c r="K216" s="199">
        <f t="shared" si="86"/>
        <v>43.5</v>
      </c>
      <c r="L216" s="200">
        <f t="shared" si="87"/>
        <v>0.50289017341040465</v>
      </c>
      <c r="M216" s="195" t="s">
        <v>598</v>
      </c>
      <c r="N216" s="201">
        <v>43091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02">
        <v>67</v>
      </c>
      <c r="B217" s="203">
        <v>42600</v>
      </c>
      <c r="C217" s="203"/>
      <c r="D217" s="204" t="s">
        <v>122</v>
      </c>
      <c r="E217" s="205" t="s">
        <v>594</v>
      </c>
      <c r="F217" s="206">
        <v>133.5</v>
      </c>
      <c r="G217" s="206"/>
      <c r="H217" s="207">
        <v>126.5</v>
      </c>
      <c r="I217" s="207">
        <v>178</v>
      </c>
      <c r="J217" s="208" t="s">
        <v>736</v>
      </c>
      <c r="K217" s="209">
        <f t="shared" si="86"/>
        <v>-7</v>
      </c>
      <c r="L217" s="210">
        <f t="shared" si="87"/>
        <v>-5.2434456928838954E-2</v>
      </c>
      <c r="M217" s="206" t="s">
        <v>612</v>
      </c>
      <c r="N217" s="203">
        <v>42615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92">
        <v>68</v>
      </c>
      <c r="B218" s="193">
        <v>42613</v>
      </c>
      <c r="C218" s="193"/>
      <c r="D218" s="194" t="s">
        <v>737</v>
      </c>
      <c r="E218" s="195" t="s">
        <v>594</v>
      </c>
      <c r="F218" s="196">
        <v>560</v>
      </c>
      <c r="G218" s="195"/>
      <c r="H218" s="195">
        <v>725</v>
      </c>
      <c r="I218" s="197">
        <v>725</v>
      </c>
      <c r="J218" s="198" t="s">
        <v>642</v>
      </c>
      <c r="K218" s="199">
        <f t="shared" si="86"/>
        <v>165</v>
      </c>
      <c r="L218" s="200">
        <f t="shared" si="87"/>
        <v>0.29464285714285715</v>
      </c>
      <c r="M218" s="195" t="s">
        <v>598</v>
      </c>
      <c r="N218" s="201">
        <v>42456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92">
        <v>69</v>
      </c>
      <c r="B219" s="193">
        <v>42614</v>
      </c>
      <c r="C219" s="193"/>
      <c r="D219" s="194" t="s">
        <v>738</v>
      </c>
      <c r="E219" s="195" t="s">
        <v>594</v>
      </c>
      <c r="F219" s="196">
        <v>160.5</v>
      </c>
      <c r="G219" s="195"/>
      <c r="H219" s="195">
        <v>210</v>
      </c>
      <c r="I219" s="197">
        <v>210</v>
      </c>
      <c r="J219" s="198" t="s">
        <v>642</v>
      </c>
      <c r="K219" s="199">
        <f t="shared" si="86"/>
        <v>49.5</v>
      </c>
      <c r="L219" s="200">
        <f t="shared" si="87"/>
        <v>0.30841121495327101</v>
      </c>
      <c r="M219" s="195" t="s">
        <v>598</v>
      </c>
      <c r="N219" s="201">
        <v>42871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92">
        <v>70</v>
      </c>
      <c r="B220" s="193">
        <v>42646</v>
      </c>
      <c r="C220" s="193"/>
      <c r="D220" s="194" t="s">
        <v>417</v>
      </c>
      <c r="E220" s="195" t="s">
        <v>594</v>
      </c>
      <c r="F220" s="196">
        <v>430</v>
      </c>
      <c r="G220" s="195"/>
      <c r="H220" s="195">
        <v>596</v>
      </c>
      <c r="I220" s="197">
        <v>575</v>
      </c>
      <c r="J220" s="198" t="s">
        <v>739</v>
      </c>
      <c r="K220" s="199">
        <v>166</v>
      </c>
      <c r="L220" s="200">
        <v>0.38604651162790699</v>
      </c>
      <c r="M220" s="195" t="s">
        <v>598</v>
      </c>
      <c r="N220" s="201">
        <v>42769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92">
        <v>71</v>
      </c>
      <c r="B221" s="193">
        <v>42657</v>
      </c>
      <c r="C221" s="193"/>
      <c r="D221" s="194" t="s">
        <v>740</v>
      </c>
      <c r="E221" s="195" t="s">
        <v>594</v>
      </c>
      <c r="F221" s="196">
        <v>280</v>
      </c>
      <c r="G221" s="195"/>
      <c r="H221" s="195">
        <v>345</v>
      </c>
      <c r="I221" s="197">
        <v>345</v>
      </c>
      <c r="J221" s="198" t="s">
        <v>642</v>
      </c>
      <c r="K221" s="199">
        <f t="shared" ref="K221:K226" si="88">H221-F221</f>
        <v>65</v>
      </c>
      <c r="L221" s="200">
        <f t="shared" ref="L221:L222" si="89">K221/F221</f>
        <v>0.23214285714285715</v>
      </c>
      <c r="M221" s="195" t="s">
        <v>598</v>
      </c>
      <c r="N221" s="201">
        <v>42814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92">
        <v>72</v>
      </c>
      <c r="B222" s="193">
        <v>42657</v>
      </c>
      <c r="C222" s="193"/>
      <c r="D222" s="194" t="s">
        <v>741</v>
      </c>
      <c r="E222" s="195" t="s">
        <v>594</v>
      </c>
      <c r="F222" s="196">
        <v>245</v>
      </c>
      <c r="G222" s="195"/>
      <c r="H222" s="195">
        <v>325.5</v>
      </c>
      <c r="I222" s="197">
        <v>330</v>
      </c>
      <c r="J222" s="198" t="s">
        <v>742</v>
      </c>
      <c r="K222" s="199">
        <f t="shared" si="88"/>
        <v>80.5</v>
      </c>
      <c r="L222" s="200">
        <f t="shared" si="89"/>
        <v>0.32857142857142857</v>
      </c>
      <c r="M222" s="195" t="s">
        <v>598</v>
      </c>
      <c r="N222" s="201">
        <v>42769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92">
        <v>73</v>
      </c>
      <c r="B223" s="193">
        <v>42660</v>
      </c>
      <c r="C223" s="193"/>
      <c r="D223" s="194" t="s">
        <v>743</v>
      </c>
      <c r="E223" s="195" t="s">
        <v>594</v>
      </c>
      <c r="F223" s="196">
        <v>125</v>
      </c>
      <c r="G223" s="195"/>
      <c r="H223" s="195">
        <v>160</v>
      </c>
      <c r="I223" s="197">
        <v>160</v>
      </c>
      <c r="J223" s="198" t="s">
        <v>696</v>
      </c>
      <c r="K223" s="199">
        <f t="shared" si="88"/>
        <v>35</v>
      </c>
      <c r="L223" s="200">
        <v>0.28000000000000003</v>
      </c>
      <c r="M223" s="195" t="s">
        <v>598</v>
      </c>
      <c r="N223" s="201">
        <v>42803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92">
        <v>74</v>
      </c>
      <c r="B224" s="193">
        <v>42660</v>
      </c>
      <c r="C224" s="193"/>
      <c r="D224" s="194" t="s">
        <v>744</v>
      </c>
      <c r="E224" s="195" t="s">
        <v>594</v>
      </c>
      <c r="F224" s="196">
        <v>114</v>
      </c>
      <c r="G224" s="195"/>
      <c r="H224" s="195">
        <v>145</v>
      </c>
      <c r="I224" s="197">
        <v>145</v>
      </c>
      <c r="J224" s="198" t="s">
        <v>696</v>
      </c>
      <c r="K224" s="199">
        <f t="shared" si="88"/>
        <v>31</v>
      </c>
      <c r="L224" s="200">
        <f t="shared" ref="L224:L226" si="90">K224/F224</f>
        <v>0.27192982456140352</v>
      </c>
      <c r="M224" s="195" t="s">
        <v>598</v>
      </c>
      <c r="N224" s="201">
        <v>42859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92">
        <v>75</v>
      </c>
      <c r="B225" s="193">
        <v>42660</v>
      </c>
      <c r="C225" s="193"/>
      <c r="D225" s="194" t="s">
        <v>745</v>
      </c>
      <c r="E225" s="195" t="s">
        <v>594</v>
      </c>
      <c r="F225" s="196">
        <v>212</v>
      </c>
      <c r="G225" s="195"/>
      <c r="H225" s="195">
        <v>280</v>
      </c>
      <c r="I225" s="197">
        <v>276</v>
      </c>
      <c r="J225" s="198" t="s">
        <v>746</v>
      </c>
      <c r="K225" s="199">
        <f t="shared" si="88"/>
        <v>68</v>
      </c>
      <c r="L225" s="200">
        <f t="shared" si="90"/>
        <v>0.32075471698113206</v>
      </c>
      <c r="M225" s="195" t="s">
        <v>598</v>
      </c>
      <c r="N225" s="201">
        <v>42858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92">
        <v>76</v>
      </c>
      <c r="B226" s="193">
        <v>42678</v>
      </c>
      <c r="C226" s="193"/>
      <c r="D226" s="194" t="s">
        <v>466</v>
      </c>
      <c r="E226" s="195" t="s">
        <v>594</v>
      </c>
      <c r="F226" s="196">
        <v>155</v>
      </c>
      <c r="G226" s="195"/>
      <c r="H226" s="195">
        <v>210</v>
      </c>
      <c r="I226" s="197">
        <v>210</v>
      </c>
      <c r="J226" s="198" t="s">
        <v>747</v>
      </c>
      <c r="K226" s="199">
        <f t="shared" si="88"/>
        <v>55</v>
      </c>
      <c r="L226" s="200">
        <f t="shared" si="90"/>
        <v>0.35483870967741937</v>
      </c>
      <c r="M226" s="195" t="s">
        <v>598</v>
      </c>
      <c r="N226" s="201">
        <v>42944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02">
        <v>77</v>
      </c>
      <c r="B227" s="203">
        <v>42710</v>
      </c>
      <c r="C227" s="203"/>
      <c r="D227" s="204" t="s">
        <v>748</v>
      </c>
      <c r="E227" s="205" t="s">
        <v>594</v>
      </c>
      <c r="F227" s="206">
        <v>150.5</v>
      </c>
      <c r="G227" s="206"/>
      <c r="H227" s="207">
        <v>72.5</v>
      </c>
      <c r="I227" s="207">
        <v>174</v>
      </c>
      <c r="J227" s="208" t="s">
        <v>749</v>
      </c>
      <c r="K227" s="209">
        <v>-78</v>
      </c>
      <c r="L227" s="210">
        <v>-0.51827242524916906</v>
      </c>
      <c r="M227" s="206" t="s">
        <v>612</v>
      </c>
      <c r="N227" s="203">
        <v>43333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92">
        <v>78</v>
      </c>
      <c r="B228" s="193">
        <v>42712</v>
      </c>
      <c r="C228" s="193"/>
      <c r="D228" s="194" t="s">
        <v>750</v>
      </c>
      <c r="E228" s="195" t="s">
        <v>594</v>
      </c>
      <c r="F228" s="196">
        <v>380</v>
      </c>
      <c r="G228" s="195"/>
      <c r="H228" s="195">
        <v>478</v>
      </c>
      <c r="I228" s="197">
        <v>468</v>
      </c>
      <c r="J228" s="198" t="s">
        <v>696</v>
      </c>
      <c r="K228" s="199">
        <f t="shared" ref="K228:K230" si="91">H228-F228</f>
        <v>98</v>
      </c>
      <c r="L228" s="200">
        <f t="shared" ref="L228:L230" si="92">K228/F228</f>
        <v>0.25789473684210529</v>
      </c>
      <c r="M228" s="195" t="s">
        <v>598</v>
      </c>
      <c r="N228" s="201">
        <v>43025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92">
        <v>79</v>
      </c>
      <c r="B229" s="193">
        <v>42734</v>
      </c>
      <c r="C229" s="193"/>
      <c r="D229" s="194" t="s">
        <v>121</v>
      </c>
      <c r="E229" s="195" t="s">
        <v>594</v>
      </c>
      <c r="F229" s="196">
        <v>305</v>
      </c>
      <c r="G229" s="195"/>
      <c r="H229" s="195">
        <v>375</v>
      </c>
      <c r="I229" s="197">
        <v>375</v>
      </c>
      <c r="J229" s="198" t="s">
        <v>696</v>
      </c>
      <c r="K229" s="199">
        <f t="shared" si="91"/>
        <v>70</v>
      </c>
      <c r="L229" s="200">
        <f t="shared" si="92"/>
        <v>0.22950819672131148</v>
      </c>
      <c r="M229" s="195" t="s">
        <v>598</v>
      </c>
      <c r="N229" s="201">
        <v>42768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92">
        <v>80</v>
      </c>
      <c r="B230" s="193">
        <v>42739</v>
      </c>
      <c r="C230" s="193"/>
      <c r="D230" s="194" t="s">
        <v>104</v>
      </c>
      <c r="E230" s="195" t="s">
        <v>594</v>
      </c>
      <c r="F230" s="196">
        <v>99.5</v>
      </c>
      <c r="G230" s="195"/>
      <c r="H230" s="195">
        <v>158</v>
      </c>
      <c r="I230" s="197">
        <v>158</v>
      </c>
      <c r="J230" s="198" t="s">
        <v>696</v>
      </c>
      <c r="K230" s="199">
        <f t="shared" si="91"/>
        <v>58.5</v>
      </c>
      <c r="L230" s="200">
        <f t="shared" si="92"/>
        <v>0.5879396984924623</v>
      </c>
      <c r="M230" s="195" t="s">
        <v>598</v>
      </c>
      <c r="N230" s="201">
        <v>42898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92">
        <v>81</v>
      </c>
      <c r="B231" s="193">
        <v>42739</v>
      </c>
      <c r="C231" s="193"/>
      <c r="D231" s="194" t="s">
        <v>104</v>
      </c>
      <c r="E231" s="195" t="s">
        <v>594</v>
      </c>
      <c r="F231" s="196">
        <v>99.5</v>
      </c>
      <c r="G231" s="195"/>
      <c r="H231" s="195">
        <v>158</v>
      </c>
      <c r="I231" s="197">
        <v>158</v>
      </c>
      <c r="J231" s="198" t="s">
        <v>696</v>
      </c>
      <c r="K231" s="199">
        <v>58.5</v>
      </c>
      <c r="L231" s="200">
        <v>0.58793969849246197</v>
      </c>
      <c r="M231" s="195" t="s">
        <v>598</v>
      </c>
      <c r="N231" s="201">
        <v>42898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92">
        <v>82</v>
      </c>
      <c r="B232" s="193">
        <v>42786</v>
      </c>
      <c r="C232" s="193"/>
      <c r="D232" s="194" t="s">
        <v>210</v>
      </c>
      <c r="E232" s="195" t="s">
        <v>594</v>
      </c>
      <c r="F232" s="196">
        <v>140.5</v>
      </c>
      <c r="G232" s="195"/>
      <c r="H232" s="195">
        <v>220</v>
      </c>
      <c r="I232" s="197">
        <v>220</v>
      </c>
      <c r="J232" s="198" t="s">
        <v>696</v>
      </c>
      <c r="K232" s="199">
        <f>H232-F232</f>
        <v>79.5</v>
      </c>
      <c r="L232" s="200">
        <f>K232/F232</f>
        <v>0.5658362989323843</v>
      </c>
      <c r="M232" s="195" t="s">
        <v>598</v>
      </c>
      <c r="N232" s="201">
        <v>42864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92">
        <v>83</v>
      </c>
      <c r="B233" s="193">
        <v>42786</v>
      </c>
      <c r="C233" s="193"/>
      <c r="D233" s="194" t="s">
        <v>751</v>
      </c>
      <c r="E233" s="195" t="s">
        <v>594</v>
      </c>
      <c r="F233" s="196">
        <v>202.5</v>
      </c>
      <c r="G233" s="195"/>
      <c r="H233" s="195">
        <v>234</v>
      </c>
      <c r="I233" s="197">
        <v>234</v>
      </c>
      <c r="J233" s="198" t="s">
        <v>696</v>
      </c>
      <c r="K233" s="199">
        <v>31.5</v>
      </c>
      <c r="L233" s="200">
        <v>0.155555555555556</v>
      </c>
      <c r="M233" s="195" t="s">
        <v>598</v>
      </c>
      <c r="N233" s="201">
        <v>42836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92">
        <v>84</v>
      </c>
      <c r="B234" s="193">
        <v>42818</v>
      </c>
      <c r="C234" s="193"/>
      <c r="D234" s="194" t="s">
        <v>752</v>
      </c>
      <c r="E234" s="195" t="s">
        <v>594</v>
      </c>
      <c r="F234" s="196">
        <v>300.5</v>
      </c>
      <c r="G234" s="195"/>
      <c r="H234" s="195">
        <v>417.5</v>
      </c>
      <c r="I234" s="197">
        <v>420</v>
      </c>
      <c r="J234" s="198" t="s">
        <v>753</v>
      </c>
      <c r="K234" s="199">
        <f>H234-F234</f>
        <v>117</v>
      </c>
      <c r="L234" s="200">
        <f>K234/F234</f>
        <v>0.38935108153078202</v>
      </c>
      <c r="M234" s="195" t="s">
        <v>598</v>
      </c>
      <c r="N234" s="201">
        <v>43070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92">
        <v>85</v>
      </c>
      <c r="B235" s="193">
        <v>42818</v>
      </c>
      <c r="C235" s="193"/>
      <c r="D235" s="194" t="s">
        <v>726</v>
      </c>
      <c r="E235" s="195" t="s">
        <v>594</v>
      </c>
      <c r="F235" s="196">
        <v>850</v>
      </c>
      <c r="G235" s="195"/>
      <c r="H235" s="195">
        <v>1042.5</v>
      </c>
      <c r="I235" s="197">
        <v>1023</v>
      </c>
      <c r="J235" s="198" t="s">
        <v>754</v>
      </c>
      <c r="K235" s="199">
        <v>192.5</v>
      </c>
      <c r="L235" s="200">
        <v>0.22647058823529401</v>
      </c>
      <c r="M235" s="195" t="s">
        <v>598</v>
      </c>
      <c r="N235" s="201">
        <v>42830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92">
        <v>86</v>
      </c>
      <c r="B236" s="193">
        <v>42830</v>
      </c>
      <c r="C236" s="193"/>
      <c r="D236" s="194" t="s">
        <v>497</v>
      </c>
      <c r="E236" s="195" t="s">
        <v>594</v>
      </c>
      <c r="F236" s="196">
        <v>785</v>
      </c>
      <c r="G236" s="195"/>
      <c r="H236" s="195">
        <v>930</v>
      </c>
      <c r="I236" s="197">
        <v>920</v>
      </c>
      <c r="J236" s="198" t="s">
        <v>755</v>
      </c>
      <c r="K236" s="199">
        <f>H236-F236</f>
        <v>145</v>
      </c>
      <c r="L236" s="200">
        <f>K236/F236</f>
        <v>0.18471337579617833</v>
      </c>
      <c r="M236" s="195" t="s">
        <v>598</v>
      </c>
      <c r="N236" s="201">
        <v>42976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02">
        <v>87</v>
      </c>
      <c r="B237" s="203">
        <v>42831</v>
      </c>
      <c r="C237" s="203"/>
      <c r="D237" s="204" t="s">
        <v>756</v>
      </c>
      <c r="E237" s="205" t="s">
        <v>594</v>
      </c>
      <c r="F237" s="206">
        <v>40</v>
      </c>
      <c r="G237" s="206"/>
      <c r="H237" s="207">
        <v>13.1</v>
      </c>
      <c r="I237" s="207">
        <v>60</v>
      </c>
      <c r="J237" s="208" t="s">
        <v>757</v>
      </c>
      <c r="K237" s="209">
        <v>-26.9</v>
      </c>
      <c r="L237" s="210">
        <v>-0.67249999999999999</v>
      </c>
      <c r="M237" s="206" t="s">
        <v>612</v>
      </c>
      <c r="N237" s="203">
        <v>43138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92">
        <v>88</v>
      </c>
      <c r="B238" s="193">
        <v>42837</v>
      </c>
      <c r="C238" s="193"/>
      <c r="D238" s="194" t="s">
        <v>102</v>
      </c>
      <c r="E238" s="195" t="s">
        <v>594</v>
      </c>
      <c r="F238" s="196">
        <v>289.5</v>
      </c>
      <c r="G238" s="195"/>
      <c r="H238" s="195">
        <v>354</v>
      </c>
      <c r="I238" s="197">
        <v>360</v>
      </c>
      <c r="J238" s="198" t="s">
        <v>758</v>
      </c>
      <c r="K238" s="199">
        <f t="shared" ref="K238:K246" si="93">H238-F238</f>
        <v>64.5</v>
      </c>
      <c r="L238" s="200">
        <f t="shared" ref="L238:L246" si="94">K238/F238</f>
        <v>0.22279792746113988</v>
      </c>
      <c r="M238" s="195" t="s">
        <v>598</v>
      </c>
      <c r="N238" s="201">
        <v>43040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92">
        <v>89</v>
      </c>
      <c r="B239" s="193">
        <v>42845</v>
      </c>
      <c r="C239" s="193"/>
      <c r="D239" s="194" t="s">
        <v>437</v>
      </c>
      <c r="E239" s="195" t="s">
        <v>594</v>
      </c>
      <c r="F239" s="196">
        <v>700</v>
      </c>
      <c r="G239" s="195"/>
      <c r="H239" s="195">
        <v>840</v>
      </c>
      <c r="I239" s="197">
        <v>840</v>
      </c>
      <c r="J239" s="198" t="s">
        <v>759</v>
      </c>
      <c r="K239" s="199">
        <f t="shared" si="93"/>
        <v>140</v>
      </c>
      <c r="L239" s="200">
        <f t="shared" si="94"/>
        <v>0.2</v>
      </c>
      <c r="M239" s="195" t="s">
        <v>598</v>
      </c>
      <c r="N239" s="201">
        <v>42893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92">
        <v>90</v>
      </c>
      <c r="B240" s="193">
        <v>42887</v>
      </c>
      <c r="C240" s="193"/>
      <c r="D240" s="194" t="s">
        <v>760</v>
      </c>
      <c r="E240" s="195" t="s">
        <v>594</v>
      </c>
      <c r="F240" s="196">
        <v>130</v>
      </c>
      <c r="G240" s="195"/>
      <c r="H240" s="195">
        <v>144.25</v>
      </c>
      <c r="I240" s="197">
        <v>170</v>
      </c>
      <c r="J240" s="198" t="s">
        <v>761</v>
      </c>
      <c r="K240" s="199">
        <f t="shared" si="93"/>
        <v>14.25</v>
      </c>
      <c r="L240" s="200">
        <f t="shared" si="94"/>
        <v>0.10961538461538461</v>
      </c>
      <c r="M240" s="195" t="s">
        <v>598</v>
      </c>
      <c r="N240" s="201">
        <v>43675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92">
        <v>91</v>
      </c>
      <c r="B241" s="193">
        <v>42901</v>
      </c>
      <c r="C241" s="193"/>
      <c r="D241" s="194" t="s">
        <v>762</v>
      </c>
      <c r="E241" s="195" t="s">
        <v>594</v>
      </c>
      <c r="F241" s="196">
        <v>214.5</v>
      </c>
      <c r="G241" s="195"/>
      <c r="H241" s="195">
        <v>262</v>
      </c>
      <c r="I241" s="197">
        <v>262</v>
      </c>
      <c r="J241" s="198" t="s">
        <v>625</v>
      </c>
      <c r="K241" s="199">
        <f t="shared" si="93"/>
        <v>47.5</v>
      </c>
      <c r="L241" s="200">
        <f t="shared" si="94"/>
        <v>0.22144522144522144</v>
      </c>
      <c r="M241" s="195" t="s">
        <v>598</v>
      </c>
      <c r="N241" s="201">
        <v>42977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23">
        <v>92</v>
      </c>
      <c r="B242" s="224">
        <v>42933</v>
      </c>
      <c r="C242" s="224"/>
      <c r="D242" s="225" t="s">
        <v>763</v>
      </c>
      <c r="E242" s="226" t="s">
        <v>594</v>
      </c>
      <c r="F242" s="227">
        <v>370</v>
      </c>
      <c r="G242" s="226"/>
      <c r="H242" s="226">
        <v>447.5</v>
      </c>
      <c r="I242" s="228">
        <v>450</v>
      </c>
      <c r="J242" s="229" t="s">
        <v>696</v>
      </c>
      <c r="K242" s="199">
        <f t="shared" si="93"/>
        <v>77.5</v>
      </c>
      <c r="L242" s="230">
        <f t="shared" si="94"/>
        <v>0.20945945945945946</v>
      </c>
      <c r="M242" s="226" t="s">
        <v>598</v>
      </c>
      <c r="N242" s="231">
        <v>43035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23">
        <v>93</v>
      </c>
      <c r="B243" s="224">
        <v>42943</v>
      </c>
      <c r="C243" s="224"/>
      <c r="D243" s="225" t="s">
        <v>208</v>
      </c>
      <c r="E243" s="226" t="s">
        <v>594</v>
      </c>
      <c r="F243" s="227">
        <v>657.5</v>
      </c>
      <c r="G243" s="226"/>
      <c r="H243" s="226">
        <v>825</v>
      </c>
      <c r="I243" s="228">
        <v>820</v>
      </c>
      <c r="J243" s="229" t="s">
        <v>696</v>
      </c>
      <c r="K243" s="199">
        <f t="shared" si="93"/>
        <v>167.5</v>
      </c>
      <c r="L243" s="230">
        <f t="shared" si="94"/>
        <v>0.25475285171102663</v>
      </c>
      <c r="M243" s="226" t="s">
        <v>598</v>
      </c>
      <c r="N243" s="231">
        <v>43090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92">
        <v>94</v>
      </c>
      <c r="B244" s="193">
        <v>42964</v>
      </c>
      <c r="C244" s="193"/>
      <c r="D244" s="194" t="s">
        <v>385</v>
      </c>
      <c r="E244" s="195" t="s">
        <v>594</v>
      </c>
      <c r="F244" s="196">
        <v>605</v>
      </c>
      <c r="G244" s="195"/>
      <c r="H244" s="195">
        <v>750</v>
      </c>
      <c r="I244" s="197">
        <v>750</v>
      </c>
      <c r="J244" s="198" t="s">
        <v>755</v>
      </c>
      <c r="K244" s="199">
        <f t="shared" si="93"/>
        <v>145</v>
      </c>
      <c r="L244" s="200">
        <f t="shared" si="94"/>
        <v>0.23966942148760331</v>
      </c>
      <c r="M244" s="195" t="s">
        <v>598</v>
      </c>
      <c r="N244" s="201">
        <v>43027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02">
        <v>95</v>
      </c>
      <c r="B245" s="203">
        <v>42979</v>
      </c>
      <c r="C245" s="203"/>
      <c r="D245" s="211" t="s">
        <v>764</v>
      </c>
      <c r="E245" s="206" t="s">
        <v>594</v>
      </c>
      <c r="F245" s="206">
        <v>255</v>
      </c>
      <c r="G245" s="207"/>
      <c r="H245" s="207">
        <v>217.25</v>
      </c>
      <c r="I245" s="207">
        <v>320</v>
      </c>
      <c r="J245" s="208" t="s">
        <v>765</v>
      </c>
      <c r="K245" s="209">
        <f t="shared" si="93"/>
        <v>-37.75</v>
      </c>
      <c r="L245" s="212">
        <f t="shared" si="94"/>
        <v>-0.14803921568627451</v>
      </c>
      <c r="M245" s="206" t="s">
        <v>612</v>
      </c>
      <c r="N245" s="203">
        <v>43661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92">
        <v>96</v>
      </c>
      <c r="B246" s="193">
        <v>42997</v>
      </c>
      <c r="C246" s="193"/>
      <c r="D246" s="194" t="s">
        <v>766</v>
      </c>
      <c r="E246" s="195" t="s">
        <v>594</v>
      </c>
      <c r="F246" s="196">
        <v>215</v>
      </c>
      <c r="G246" s="195"/>
      <c r="H246" s="195">
        <v>258</v>
      </c>
      <c r="I246" s="197">
        <v>258</v>
      </c>
      <c r="J246" s="198" t="s">
        <v>696</v>
      </c>
      <c r="K246" s="199">
        <f t="shared" si="93"/>
        <v>43</v>
      </c>
      <c r="L246" s="200">
        <f t="shared" si="94"/>
        <v>0.2</v>
      </c>
      <c r="M246" s="195" t="s">
        <v>598</v>
      </c>
      <c r="N246" s="201">
        <v>43040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92">
        <v>97</v>
      </c>
      <c r="B247" s="193">
        <v>42997</v>
      </c>
      <c r="C247" s="193"/>
      <c r="D247" s="194" t="s">
        <v>766</v>
      </c>
      <c r="E247" s="195" t="s">
        <v>594</v>
      </c>
      <c r="F247" s="196">
        <v>215</v>
      </c>
      <c r="G247" s="195"/>
      <c r="H247" s="195">
        <v>258</v>
      </c>
      <c r="I247" s="197">
        <v>258</v>
      </c>
      <c r="J247" s="229" t="s">
        <v>696</v>
      </c>
      <c r="K247" s="199">
        <v>43</v>
      </c>
      <c r="L247" s="200">
        <v>0.2</v>
      </c>
      <c r="M247" s="195" t="s">
        <v>598</v>
      </c>
      <c r="N247" s="201">
        <v>43040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23">
        <v>98</v>
      </c>
      <c r="B248" s="224">
        <v>42998</v>
      </c>
      <c r="C248" s="224"/>
      <c r="D248" s="225" t="s">
        <v>767</v>
      </c>
      <c r="E248" s="226" t="s">
        <v>594</v>
      </c>
      <c r="F248" s="196">
        <v>75</v>
      </c>
      <c r="G248" s="226"/>
      <c r="H248" s="226">
        <v>90</v>
      </c>
      <c r="I248" s="228">
        <v>90</v>
      </c>
      <c r="J248" s="198" t="s">
        <v>768</v>
      </c>
      <c r="K248" s="199">
        <f t="shared" ref="K248:K253" si="95">H248-F248</f>
        <v>15</v>
      </c>
      <c r="L248" s="200">
        <f t="shared" ref="L248:L253" si="96">K248/F248</f>
        <v>0.2</v>
      </c>
      <c r="M248" s="195" t="s">
        <v>598</v>
      </c>
      <c r="N248" s="201">
        <v>43019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23">
        <v>99</v>
      </c>
      <c r="B249" s="224">
        <v>43011</v>
      </c>
      <c r="C249" s="224"/>
      <c r="D249" s="225" t="s">
        <v>769</v>
      </c>
      <c r="E249" s="226" t="s">
        <v>594</v>
      </c>
      <c r="F249" s="227">
        <v>315</v>
      </c>
      <c r="G249" s="226"/>
      <c r="H249" s="226">
        <v>392</v>
      </c>
      <c r="I249" s="228">
        <v>384</v>
      </c>
      <c r="J249" s="229" t="s">
        <v>770</v>
      </c>
      <c r="K249" s="199">
        <f t="shared" si="95"/>
        <v>77</v>
      </c>
      <c r="L249" s="230">
        <f t="shared" si="96"/>
        <v>0.24444444444444444</v>
      </c>
      <c r="M249" s="226" t="s">
        <v>598</v>
      </c>
      <c r="N249" s="231">
        <v>43017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23">
        <v>100</v>
      </c>
      <c r="B250" s="224">
        <v>43013</v>
      </c>
      <c r="C250" s="224"/>
      <c r="D250" s="225" t="s">
        <v>470</v>
      </c>
      <c r="E250" s="226" t="s">
        <v>594</v>
      </c>
      <c r="F250" s="227">
        <v>145</v>
      </c>
      <c r="G250" s="226"/>
      <c r="H250" s="226">
        <v>179</v>
      </c>
      <c r="I250" s="228">
        <v>180</v>
      </c>
      <c r="J250" s="229" t="s">
        <v>771</v>
      </c>
      <c r="K250" s="199">
        <f t="shared" si="95"/>
        <v>34</v>
      </c>
      <c r="L250" s="230">
        <f t="shared" si="96"/>
        <v>0.23448275862068965</v>
      </c>
      <c r="M250" s="226" t="s">
        <v>598</v>
      </c>
      <c r="N250" s="231">
        <v>43025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23">
        <v>101</v>
      </c>
      <c r="B251" s="224">
        <v>43014</v>
      </c>
      <c r="C251" s="224"/>
      <c r="D251" s="225" t="s">
        <v>360</v>
      </c>
      <c r="E251" s="226" t="s">
        <v>594</v>
      </c>
      <c r="F251" s="227">
        <v>256</v>
      </c>
      <c r="G251" s="226"/>
      <c r="H251" s="226">
        <v>323</v>
      </c>
      <c r="I251" s="228">
        <v>320</v>
      </c>
      <c r="J251" s="229" t="s">
        <v>696</v>
      </c>
      <c r="K251" s="199">
        <f t="shared" si="95"/>
        <v>67</v>
      </c>
      <c r="L251" s="230">
        <f t="shared" si="96"/>
        <v>0.26171875</v>
      </c>
      <c r="M251" s="226" t="s">
        <v>598</v>
      </c>
      <c r="N251" s="231">
        <v>43067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23">
        <v>102</v>
      </c>
      <c r="B252" s="224">
        <v>43017</v>
      </c>
      <c r="C252" s="224"/>
      <c r="D252" s="225" t="s">
        <v>374</v>
      </c>
      <c r="E252" s="226" t="s">
        <v>594</v>
      </c>
      <c r="F252" s="227">
        <v>137.5</v>
      </c>
      <c r="G252" s="226"/>
      <c r="H252" s="226">
        <v>184</v>
      </c>
      <c r="I252" s="228">
        <v>183</v>
      </c>
      <c r="J252" s="229" t="s">
        <v>772</v>
      </c>
      <c r="K252" s="199">
        <f t="shared" si="95"/>
        <v>46.5</v>
      </c>
      <c r="L252" s="230">
        <f t="shared" si="96"/>
        <v>0.33818181818181819</v>
      </c>
      <c r="M252" s="226" t="s">
        <v>598</v>
      </c>
      <c r="N252" s="231">
        <v>43108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23">
        <v>103</v>
      </c>
      <c r="B253" s="224">
        <v>43018</v>
      </c>
      <c r="C253" s="224"/>
      <c r="D253" s="225" t="s">
        <v>773</v>
      </c>
      <c r="E253" s="226" t="s">
        <v>594</v>
      </c>
      <c r="F253" s="227">
        <v>125.5</v>
      </c>
      <c r="G253" s="226"/>
      <c r="H253" s="226">
        <v>158</v>
      </c>
      <c r="I253" s="228">
        <v>155</v>
      </c>
      <c r="J253" s="229" t="s">
        <v>774</v>
      </c>
      <c r="K253" s="199">
        <f t="shared" si="95"/>
        <v>32.5</v>
      </c>
      <c r="L253" s="230">
        <f t="shared" si="96"/>
        <v>0.25896414342629481</v>
      </c>
      <c r="M253" s="226" t="s">
        <v>598</v>
      </c>
      <c r="N253" s="231">
        <v>43067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23">
        <v>104</v>
      </c>
      <c r="B254" s="224">
        <v>43018</v>
      </c>
      <c r="C254" s="224"/>
      <c r="D254" s="225" t="s">
        <v>775</v>
      </c>
      <c r="E254" s="226" t="s">
        <v>594</v>
      </c>
      <c r="F254" s="227">
        <v>895</v>
      </c>
      <c r="G254" s="226"/>
      <c r="H254" s="226">
        <v>1122.5</v>
      </c>
      <c r="I254" s="228">
        <v>1078</v>
      </c>
      <c r="J254" s="229" t="s">
        <v>776</v>
      </c>
      <c r="K254" s="199">
        <v>227.5</v>
      </c>
      <c r="L254" s="230">
        <v>0.25418994413407803</v>
      </c>
      <c r="M254" s="226" t="s">
        <v>598</v>
      </c>
      <c r="N254" s="231">
        <v>43117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23">
        <v>105</v>
      </c>
      <c r="B255" s="224">
        <v>43020</v>
      </c>
      <c r="C255" s="224"/>
      <c r="D255" s="225" t="s">
        <v>369</v>
      </c>
      <c r="E255" s="226" t="s">
        <v>594</v>
      </c>
      <c r="F255" s="227">
        <v>525</v>
      </c>
      <c r="G255" s="226"/>
      <c r="H255" s="226">
        <v>629</v>
      </c>
      <c r="I255" s="228">
        <v>629</v>
      </c>
      <c r="J255" s="229" t="s">
        <v>696</v>
      </c>
      <c r="K255" s="199">
        <v>104</v>
      </c>
      <c r="L255" s="230">
        <v>0.19809523809523799</v>
      </c>
      <c r="M255" s="226" t="s">
        <v>598</v>
      </c>
      <c r="N255" s="231">
        <v>43119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23">
        <v>106</v>
      </c>
      <c r="B256" s="224">
        <v>43046</v>
      </c>
      <c r="C256" s="224"/>
      <c r="D256" s="225" t="s">
        <v>410</v>
      </c>
      <c r="E256" s="226" t="s">
        <v>594</v>
      </c>
      <c r="F256" s="227">
        <v>740</v>
      </c>
      <c r="G256" s="226"/>
      <c r="H256" s="226">
        <v>892.5</v>
      </c>
      <c r="I256" s="228">
        <v>900</v>
      </c>
      <c r="J256" s="229" t="s">
        <v>777</v>
      </c>
      <c r="K256" s="199">
        <f t="shared" ref="K256:K258" si="97">H256-F256</f>
        <v>152.5</v>
      </c>
      <c r="L256" s="230">
        <f t="shared" ref="L256:L258" si="98">K256/F256</f>
        <v>0.20608108108108109</v>
      </c>
      <c r="M256" s="226" t="s">
        <v>598</v>
      </c>
      <c r="N256" s="231">
        <v>43052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92">
        <v>107</v>
      </c>
      <c r="B257" s="193">
        <v>43073</v>
      </c>
      <c r="C257" s="193"/>
      <c r="D257" s="194" t="s">
        <v>778</v>
      </c>
      <c r="E257" s="195" t="s">
        <v>594</v>
      </c>
      <c r="F257" s="196">
        <v>118.5</v>
      </c>
      <c r="G257" s="195"/>
      <c r="H257" s="195">
        <v>143.5</v>
      </c>
      <c r="I257" s="197">
        <v>145</v>
      </c>
      <c r="J257" s="198" t="s">
        <v>779</v>
      </c>
      <c r="K257" s="199">
        <f t="shared" si="97"/>
        <v>25</v>
      </c>
      <c r="L257" s="200">
        <f t="shared" si="98"/>
        <v>0.2109704641350211</v>
      </c>
      <c r="M257" s="195" t="s">
        <v>598</v>
      </c>
      <c r="N257" s="201">
        <v>43097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02">
        <v>108</v>
      </c>
      <c r="B258" s="203">
        <v>43090</v>
      </c>
      <c r="C258" s="203"/>
      <c r="D258" s="204" t="s">
        <v>442</v>
      </c>
      <c r="E258" s="205" t="s">
        <v>594</v>
      </c>
      <c r="F258" s="206">
        <v>715</v>
      </c>
      <c r="G258" s="206"/>
      <c r="H258" s="207">
        <v>500</v>
      </c>
      <c r="I258" s="207">
        <v>872</v>
      </c>
      <c r="J258" s="208" t="s">
        <v>780</v>
      </c>
      <c r="K258" s="209">
        <f t="shared" si="97"/>
        <v>-215</v>
      </c>
      <c r="L258" s="210">
        <f t="shared" si="98"/>
        <v>-0.30069930069930068</v>
      </c>
      <c r="M258" s="206" t="s">
        <v>612</v>
      </c>
      <c r="N258" s="203">
        <v>43670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92">
        <v>109</v>
      </c>
      <c r="B259" s="193">
        <v>43098</v>
      </c>
      <c r="C259" s="193"/>
      <c r="D259" s="194" t="s">
        <v>769</v>
      </c>
      <c r="E259" s="195" t="s">
        <v>594</v>
      </c>
      <c r="F259" s="196">
        <v>435</v>
      </c>
      <c r="G259" s="195"/>
      <c r="H259" s="195">
        <v>542.5</v>
      </c>
      <c r="I259" s="197">
        <v>539</v>
      </c>
      <c r="J259" s="198" t="s">
        <v>696</v>
      </c>
      <c r="K259" s="199">
        <v>107.5</v>
      </c>
      <c r="L259" s="200">
        <v>0.247126436781609</v>
      </c>
      <c r="M259" s="195" t="s">
        <v>598</v>
      </c>
      <c r="N259" s="201">
        <v>43206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92">
        <v>110</v>
      </c>
      <c r="B260" s="193">
        <v>43098</v>
      </c>
      <c r="C260" s="193"/>
      <c r="D260" s="194" t="s">
        <v>562</v>
      </c>
      <c r="E260" s="195" t="s">
        <v>594</v>
      </c>
      <c r="F260" s="196">
        <v>885</v>
      </c>
      <c r="G260" s="195"/>
      <c r="H260" s="195">
        <v>1090</v>
      </c>
      <c r="I260" s="197">
        <v>1084</v>
      </c>
      <c r="J260" s="198" t="s">
        <v>696</v>
      </c>
      <c r="K260" s="199">
        <v>205</v>
      </c>
      <c r="L260" s="200">
        <v>0.23163841807909599</v>
      </c>
      <c r="M260" s="195" t="s">
        <v>598</v>
      </c>
      <c r="N260" s="201">
        <v>43213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32">
        <v>111</v>
      </c>
      <c r="B261" s="233">
        <v>43192</v>
      </c>
      <c r="C261" s="233"/>
      <c r="D261" s="211" t="s">
        <v>781</v>
      </c>
      <c r="E261" s="206" t="s">
        <v>594</v>
      </c>
      <c r="F261" s="234">
        <v>478.5</v>
      </c>
      <c r="G261" s="206"/>
      <c r="H261" s="206">
        <v>442</v>
      </c>
      <c r="I261" s="207">
        <v>613</v>
      </c>
      <c r="J261" s="208" t="s">
        <v>782</v>
      </c>
      <c r="K261" s="209">
        <f t="shared" ref="K261:K264" si="99">H261-F261</f>
        <v>-36.5</v>
      </c>
      <c r="L261" s="210">
        <f t="shared" ref="L261:L264" si="100">K261/F261</f>
        <v>-7.6280041797283177E-2</v>
      </c>
      <c r="M261" s="206" t="s">
        <v>612</v>
      </c>
      <c r="N261" s="203">
        <v>43762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02">
        <v>112</v>
      </c>
      <c r="B262" s="203">
        <v>43194</v>
      </c>
      <c r="C262" s="203"/>
      <c r="D262" s="204" t="s">
        <v>783</v>
      </c>
      <c r="E262" s="205" t="s">
        <v>594</v>
      </c>
      <c r="F262" s="206">
        <f>141.5-7.3</f>
        <v>134.19999999999999</v>
      </c>
      <c r="G262" s="206"/>
      <c r="H262" s="207">
        <v>77</v>
      </c>
      <c r="I262" s="207">
        <v>180</v>
      </c>
      <c r="J262" s="208" t="s">
        <v>784</v>
      </c>
      <c r="K262" s="209">
        <f t="shared" si="99"/>
        <v>-57.199999999999989</v>
      </c>
      <c r="L262" s="210">
        <f t="shared" si="100"/>
        <v>-0.42622950819672129</v>
      </c>
      <c r="M262" s="206" t="s">
        <v>612</v>
      </c>
      <c r="N262" s="203">
        <v>43522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02">
        <v>113</v>
      </c>
      <c r="B263" s="203">
        <v>43209</v>
      </c>
      <c r="C263" s="203"/>
      <c r="D263" s="204" t="s">
        <v>785</v>
      </c>
      <c r="E263" s="205" t="s">
        <v>594</v>
      </c>
      <c r="F263" s="206">
        <v>430</v>
      </c>
      <c r="G263" s="206"/>
      <c r="H263" s="207">
        <v>220</v>
      </c>
      <c r="I263" s="207">
        <v>537</v>
      </c>
      <c r="J263" s="208" t="s">
        <v>786</v>
      </c>
      <c r="K263" s="209">
        <f t="shared" si="99"/>
        <v>-210</v>
      </c>
      <c r="L263" s="210">
        <f t="shared" si="100"/>
        <v>-0.48837209302325579</v>
      </c>
      <c r="M263" s="206" t="s">
        <v>612</v>
      </c>
      <c r="N263" s="203">
        <v>43252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23">
        <v>114</v>
      </c>
      <c r="B264" s="224">
        <v>43220</v>
      </c>
      <c r="C264" s="224"/>
      <c r="D264" s="225" t="s">
        <v>787</v>
      </c>
      <c r="E264" s="226" t="s">
        <v>594</v>
      </c>
      <c r="F264" s="226">
        <v>153.5</v>
      </c>
      <c r="G264" s="226"/>
      <c r="H264" s="226">
        <v>196</v>
      </c>
      <c r="I264" s="228">
        <v>196</v>
      </c>
      <c r="J264" s="198" t="s">
        <v>788</v>
      </c>
      <c r="K264" s="199">
        <f t="shared" si="99"/>
        <v>42.5</v>
      </c>
      <c r="L264" s="200">
        <f t="shared" si="100"/>
        <v>0.27687296416938112</v>
      </c>
      <c r="M264" s="195" t="s">
        <v>598</v>
      </c>
      <c r="N264" s="201">
        <v>43605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02">
        <v>115</v>
      </c>
      <c r="B265" s="203">
        <v>43306</v>
      </c>
      <c r="C265" s="203"/>
      <c r="D265" s="204" t="s">
        <v>756</v>
      </c>
      <c r="E265" s="205" t="s">
        <v>594</v>
      </c>
      <c r="F265" s="206">
        <v>27.5</v>
      </c>
      <c r="G265" s="206"/>
      <c r="H265" s="207">
        <v>13.1</v>
      </c>
      <c r="I265" s="207">
        <v>60</v>
      </c>
      <c r="J265" s="208" t="s">
        <v>789</v>
      </c>
      <c r="K265" s="209">
        <v>-14.4</v>
      </c>
      <c r="L265" s="210">
        <v>-0.52363636363636401</v>
      </c>
      <c r="M265" s="206" t="s">
        <v>612</v>
      </c>
      <c r="N265" s="203">
        <v>43138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32">
        <v>116</v>
      </c>
      <c r="B266" s="233">
        <v>43318</v>
      </c>
      <c r="C266" s="233"/>
      <c r="D266" s="211" t="s">
        <v>790</v>
      </c>
      <c r="E266" s="206" t="s">
        <v>594</v>
      </c>
      <c r="F266" s="206">
        <v>148.5</v>
      </c>
      <c r="G266" s="206"/>
      <c r="H266" s="206">
        <v>102</v>
      </c>
      <c r="I266" s="207">
        <v>182</v>
      </c>
      <c r="J266" s="208" t="s">
        <v>791</v>
      </c>
      <c r="K266" s="209">
        <f>H266-F266</f>
        <v>-46.5</v>
      </c>
      <c r="L266" s="210">
        <f>K266/F266</f>
        <v>-0.31313131313131315</v>
      </c>
      <c r="M266" s="206" t="s">
        <v>612</v>
      </c>
      <c r="N266" s="203">
        <v>43661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92">
        <v>117</v>
      </c>
      <c r="B267" s="193">
        <v>43335</v>
      </c>
      <c r="C267" s="193"/>
      <c r="D267" s="194" t="s">
        <v>792</v>
      </c>
      <c r="E267" s="195" t="s">
        <v>594</v>
      </c>
      <c r="F267" s="226">
        <v>285</v>
      </c>
      <c r="G267" s="195"/>
      <c r="H267" s="195">
        <v>355</v>
      </c>
      <c r="I267" s="197">
        <v>364</v>
      </c>
      <c r="J267" s="198" t="s">
        <v>793</v>
      </c>
      <c r="K267" s="199">
        <v>70</v>
      </c>
      <c r="L267" s="200">
        <v>0.24561403508771901</v>
      </c>
      <c r="M267" s="195" t="s">
        <v>598</v>
      </c>
      <c r="N267" s="201">
        <v>43455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92">
        <v>118</v>
      </c>
      <c r="B268" s="193">
        <v>43341</v>
      </c>
      <c r="C268" s="193"/>
      <c r="D268" s="194" t="s">
        <v>400</v>
      </c>
      <c r="E268" s="195" t="s">
        <v>594</v>
      </c>
      <c r="F268" s="226">
        <v>525</v>
      </c>
      <c r="G268" s="195"/>
      <c r="H268" s="195">
        <v>585</v>
      </c>
      <c r="I268" s="197">
        <v>635</v>
      </c>
      <c r="J268" s="198" t="s">
        <v>794</v>
      </c>
      <c r="K268" s="199">
        <f t="shared" ref="K268:K319" si="101">H268-F268</f>
        <v>60</v>
      </c>
      <c r="L268" s="200">
        <f t="shared" ref="L268:L319" si="102">K268/F268</f>
        <v>0.11428571428571428</v>
      </c>
      <c r="M268" s="195" t="s">
        <v>598</v>
      </c>
      <c r="N268" s="201">
        <v>43662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92">
        <v>119</v>
      </c>
      <c r="B269" s="193">
        <v>43395</v>
      </c>
      <c r="C269" s="193"/>
      <c r="D269" s="194" t="s">
        <v>385</v>
      </c>
      <c r="E269" s="195" t="s">
        <v>594</v>
      </c>
      <c r="F269" s="226">
        <v>475</v>
      </c>
      <c r="G269" s="195"/>
      <c r="H269" s="195">
        <v>574</v>
      </c>
      <c r="I269" s="197">
        <v>570</v>
      </c>
      <c r="J269" s="198" t="s">
        <v>696</v>
      </c>
      <c r="K269" s="199">
        <f t="shared" si="101"/>
        <v>99</v>
      </c>
      <c r="L269" s="200">
        <f t="shared" si="102"/>
        <v>0.20842105263157895</v>
      </c>
      <c r="M269" s="195" t="s">
        <v>598</v>
      </c>
      <c r="N269" s="201">
        <v>43403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23">
        <v>120</v>
      </c>
      <c r="B270" s="224">
        <v>43397</v>
      </c>
      <c r="C270" s="224"/>
      <c r="D270" s="225" t="s">
        <v>795</v>
      </c>
      <c r="E270" s="226" t="s">
        <v>594</v>
      </c>
      <c r="F270" s="226">
        <v>707.5</v>
      </c>
      <c r="G270" s="226"/>
      <c r="H270" s="226">
        <v>872</v>
      </c>
      <c r="I270" s="228">
        <v>872</v>
      </c>
      <c r="J270" s="229" t="s">
        <v>696</v>
      </c>
      <c r="K270" s="199">
        <f t="shared" si="101"/>
        <v>164.5</v>
      </c>
      <c r="L270" s="230">
        <f t="shared" si="102"/>
        <v>0.23250883392226149</v>
      </c>
      <c r="M270" s="226" t="s">
        <v>598</v>
      </c>
      <c r="N270" s="231">
        <v>43482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23">
        <v>121</v>
      </c>
      <c r="B271" s="224">
        <v>43398</v>
      </c>
      <c r="C271" s="224"/>
      <c r="D271" s="225" t="s">
        <v>796</v>
      </c>
      <c r="E271" s="226" t="s">
        <v>594</v>
      </c>
      <c r="F271" s="226">
        <v>162</v>
      </c>
      <c r="G271" s="226"/>
      <c r="H271" s="226">
        <v>204</v>
      </c>
      <c r="I271" s="228">
        <v>209</v>
      </c>
      <c r="J271" s="229" t="s">
        <v>797</v>
      </c>
      <c r="K271" s="199">
        <f t="shared" si="101"/>
        <v>42</v>
      </c>
      <c r="L271" s="230">
        <f t="shared" si="102"/>
        <v>0.25925925925925924</v>
      </c>
      <c r="M271" s="226" t="s">
        <v>598</v>
      </c>
      <c r="N271" s="231">
        <v>43539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23">
        <v>122</v>
      </c>
      <c r="B272" s="224">
        <v>43399</v>
      </c>
      <c r="C272" s="224"/>
      <c r="D272" s="225" t="s">
        <v>490</v>
      </c>
      <c r="E272" s="226" t="s">
        <v>594</v>
      </c>
      <c r="F272" s="226">
        <v>240</v>
      </c>
      <c r="G272" s="226"/>
      <c r="H272" s="226">
        <v>297</v>
      </c>
      <c r="I272" s="228">
        <v>297</v>
      </c>
      <c r="J272" s="229" t="s">
        <v>696</v>
      </c>
      <c r="K272" s="235">
        <f t="shared" si="101"/>
        <v>57</v>
      </c>
      <c r="L272" s="230">
        <f t="shared" si="102"/>
        <v>0.23749999999999999</v>
      </c>
      <c r="M272" s="226" t="s">
        <v>598</v>
      </c>
      <c r="N272" s="231">
        <v>43417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92">
        <v>123</v>
      </c>
      <c r="B273" s="193">
        <v>43439</v>
      </c>
      <c r="C273" s="193"/>
      <c r="D273" s="194" t="s">
        <v>798</v>
      </c>
      <c r="E273" s="195" t="s">
        <v>594</v>
      </c>
      <c r="F273" s="195">
        <v>202.5</v>
      </c>
      <c r="G273" s="195"/>
      <c r="H273" s="195">
        <v>255</v>
      </c>
      <c r="I273" s="197">
        <v>252</v>
      </c>
      <c r="J273" s="198" t="s">
        <v>696</v>
      </c>
      <c r="K273" s="199">
        <f t="shared" si="101"/>
        <v>52.5</v>
      </c>
      <c r="L273" s="200">
        <f t="shared" si="102"/>
        <v>0.25925925925925924</v>
      </c>
      <c r="M273" s="195" t="s">
        <v>598</v>
      </c>
      <c r="N273" s="201">
        <v>43542</v>
      </c>
      <c r="O273" s="1"/>
      <c r="P273" s="1"/>
      <c r="Q273" s="1"/>
      <c r="R273" s="6" t="s">
        <v>799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23">
        <v>124</v>
      </c>
      <c r="B274" s="224">
        <v>43465</v>
      </c>
      <c r="C274" s="193"/>
      <c r="D274" s="225" t="s">
        <v>159</v>
      </c>
      <c r="E274" s="226" t="s">
        <v>594</v>
      </c>
      <c r="F274" s="226">
        <v>710</v>
      </c>
      <c r="G274" s="226"/>
      <c r="H274" s="226">
        <v>866</v>
      </c>
      <c r="I274" s="228">
        <v>866</v>
      </c>
      <c r="J274" s="229" t="s">
        <v>696</v>
      </c>
      <c r="K274" s="199">
        <f t="shared" si="101"/>
        <v>156</v>
      </c>
      <c r="L274" s="200">
        <f t="shared" si="102"/>
        <v>0.21971830985915494</v>
      </c>
      <c r="M274" s="195" t="s">
        <v>598</v>
      </c>
      <c r="N274" s="201">
        <v>43553</v>
      </c>
      <c r="O274" s="1"/>
      <c r="P274" s="1"/>
      <c r="Q274" s="1"/>
      <c r="R274" s="6" t="s">
        <v>799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23">
        <v>125</v>
      </c>
      <c r="B275" s="224">
        <v>43522</v>
      </c>
      <c r="C275" s="224"/>
      <c r="D275" s="225" t="s">
        <v>174</v>
      </c>
      <c r="E275" s="226" t="s">
        <v>594</v>
      </c>
      <c r="F275" s="226">
        <v>337.25</v>
      </c>
      <c r="G275" s="226"/>
      <c r="H275" s="226">
        <v>398.5</v>
      </c>
      <c r="I275" s="228">
        <v>411</v>
      </c>
      <c r="J275" s="198" t="s">
        <v>800</v>
      </c>
      <c r="K275" s="199">
        <f t="shared" si="101"/>
        <v>61.25</v>
      </c>
      <c r="L275" s="200">
        <f t="shared" si="102"/>
        <v>0.1816160118606375</v>
      </c>
      <c r="M275" s="195" t="s">
        <v>598</v>
      </c>
      <c r="N275" s="201">
        <v>43760</v>
      </c>
      <c r="O275" s="1"/>
      <c r="P275" s="1"/>
      <c r="Q275" s="1"/>
      <c r="R275" s="6" t="s">
        <v>799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36">
        <v>126</v>
      </c>
      <c r="B276" s="237">
        <v>43559</v>
      </c>
      <c r="C276" s="237"/>
      <c r="D276" s="238" t="s">
        <v>801</v>
      </c>
      <c r="E276" s="239" t="s">
        <v>594</v>
      </c>
      <c r="F276" s="239">
        <v>130</v>
      </c>
      <c r="G276" s="239"/>
      <c r="H276" s="239">
        <v>65</v>
      </c>
      <c r="I276" s="240">
        <v>158</v>
      </c>
      <c r="J276" s="208" t="s">
        <v>802</v>
      </c>
      <c r="K276" s="209">
        <f t="shared" si="101"/>
        <v>-65</v>
      </c>
      <c r="L276" s="210">
        <f t="shared" si="102"/>
        <v>-0.5</v>
      </c>
      <c r="M276" s="206" t="s">
        <v>612</v>
      </c>
      <c r="N276" s="203">
        <v>43726</v>
      </c>
      <c r="O276" s="1"/>
      <c r="P276" s="1"/>
      <c r="Q276" s="1"/>
      <c r="R276" s="6" t="s">
        <v>803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23">
        <v>127</v>
      </c>
      <c r="B277" s="224">
        <v>43017</v>
      </c>
      <c r="C277" s="224"/>
      <c r="D277" s="225" t="s">
        <v>210</v>
      </c>
      <c r="E277" s="226" t="s">
        <v>594</v>
      </c>
      <c r="F277" s="226">
        <v>141.5</v>
      </c>
      <c r="G277" s="226"/>
      <c r="H277" s="226">
        <v>183.5</v>
      </c>
      <c r="I277" s="228">
        <v>210</v>
      </c>
      <c r="J277" s="198" t="s">
        <v>797</v>
      </c>
      <c r="K277" s="199">
        <f t="shared" si="101"/>
        <v>42</v>
      </c>
      <c r="L277" s="200">
        <f t="shared" si="102"/>
        <v>0.29681978798586572</v>
      </c>
      <c r="M277" s="195" t="s">
        <v>598</v>
      </c>
      <c r="N277" s="201">
        <v>43042</v>
      </c>
      <c r="O277" s="1"/>
      <c r="P277" s="1"/>
      <c r="Q277" s="1"/>
      <c r="R277" s="6" t="s">
        <v>803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36">
        <v>128</v>
      </c>
      <c r="B278" s="237">
        <v>43074</v>
      </c>
      <c r="C278" s="237"/>
      <c r="D278" s="238" t="s">
        <v>804</v>
      </c>
      <c r="E278" s="239" t="s">
        <v>594</v>
      </c>
      <c r="F278" s="234">
        <v>172</v>
      </c>
      <c r="G278" s="239"/>
      <c r="H278" s="239">
        <v>155.25</v>
      </c>
      <c r="I278" s="240">
        <v>230</v>
      </c>
      <c r="J278" s="208" t="s">
        <v>805</v>
      </c>
      <c r="K278" s="209">
        <f t="shared" si="101"/>
        <v>-16.75</v>
      </c>
      <c r="L278" s="210">
        <f t="shared" si="102"/>
        <v>-9.7383720930232565E-2</v>
      </c>
      <c r="M278" s="206" t="s">
        <v>612</v>
      </c>
      <c r="N278" s="203">
        <v>43787</v>
      </c>
      <c r="O278" s="1"/>
      <c r="P278" s="1"/>
      <c r="Q278" s="1"/>
      <c r="R278" s="6" t="s">
        <v>803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23">
        <v>129</v>
      </c>
      <c r="B279" s="224">
        <v>43398</v>
      </c>
      <c r="C279" s="224"/>
      <c r="D279" s="225" t="s">
        <v>120</v>
      </c>
      <c r="E279" s="226" t="s">
        <v>594</v>
      </c>
      <c r="F279" s="226">
        <v>698.5</v>
      </c>
      <c r="G279" s="226"/>
      <c r="H279" s="226">
        <v>890</v>
      </c>
      <c r="I279" s="228">
        <v>890</v>
      </c>
      <c r="J279" s="198" t="s">
        <v>806</v>
      </c>
      <c r="K279" s="199">
        <f t="shared" si="101"/>
        <v>191.5</v>
      </c>
      <c r="L279" s="200">
        <f t="shared" si="102"/>
        <v>0.27415891195418757</v>
      </c>
      <c r="M279" s="195" t="s">
        <v>598</v>
      </c>
      <c r="N279" s="201">
        <v>44328</v>
      </c>
      <c r="O279" s="1"/>
      <c r="P279" s="1"/>
      <c r="Q279" s="1"/>
      <c r="R279" s="6" t="s">
        <v>799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23">
        <v>130</v>
      </c>
      <c r="B280" s="224">
        <v>42877</v>
      </c>
      <c r="C280" s="224"/>
      <c r="D280" s="225" t="s">
        <v>807</v>
      </c>
      <c r="E280" s="226" t="s">
        <v>594</v>
      </c>
      <c r="F280" s="226">
        <v>127.6</v>
      </c>
      <c r="G280" s="226"/>
      <c r="H280" s="226">
        <v>138</v>
      </c>
      <c r="I280" s="228">
        <v>190</v>
      </c>
      <c r="J280" s="198" t="s">
        <v>808</v>
      </c>
      <c r="K280" s="199">
        <f t="shared" si="101"/>
        <v>10.400000000000006</v>
      </c>
      <c r="L280" s="200">
        <f t="shared" si="102"/>
        <v>8.1504702194357417E-2</v>
      </c>
      <c r="M280" s="195" t="s">
        <v>598</v>
      </c>
      <c r="N280" s="201">
        <v>43774</v>
      </c>
      <c r="O280" s="1"/>
      <c r="P280" s="1"/>
      <c r="Q280" s="1"/>
      <c r="R280" s="6" t="s">
        <v>803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23">
        <v>131</v>
      </c>
      <c r="B281" s="224">
        <v>43158</v>
      </c>
      <c r="C281" s="224"/>
      <c r="D281" s="225" t="s">
        <v>809</v>
      </c>
      <c r="E281" s="226" t="s">
        <v>594</v>
      </c>
      <c r="F281" s="226">
        <v>317</v>
      </c>
      <c r="G281" s="226"/>
      <c r="H281" s="226">
        <v>382.5</v>
      </c>
      <c r="I281" s="228">
        <v>398</v>
      </c>
      <c r="J281" s="198" t="s">
        <v>810</v>
      </c>
      <c r="K281" s="199">
        <f t="shared" si="101"/>
        <v>65.5</v>
      </c>
      <c r="L281" s="200">
        <f t="shared" si="102"/>
        <v>0.20662460567823343</v>
      </c>
      <c r="M281" s="195" t="s">
        <v>598</v>
      </c>
      <c r="N281" s="201">
        <v>44238</v>
      </c>
      <c r="O281" s="1"/>
      <c r="P281" s="1"/>
      <c r="Q281" s="1"/>
      <c r="R281" s="6" t="s">
        <v>803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36">
        <v>132</v>
      </c>
      <c r="B282" s="237">
        <v>43164</v>
      </c>
      <c r="C282" s="237"/>
      <c r="D282" s="238" t="s">
        <v>166</v>
      </c>
      <c r="E282" s="239" t="s">
        <v>594</v>
      </c>
      <c r="F282" s="234">
        <f>510-14.4</f>
        <v>495.6</v>
      </c>
      <c r="G282" s="239"/>
      <c r="H282" s="239">
        <v>350</v>
      </c>
      <c r="I282" s="240">
        <v>672</v>
      </c>
      <c r="J282" s="208" t="s">
        <v>811</v>
      </c>
      <c r="K282" s="209">
        <f t="shared" si="101"/>
        <v>-145.60000000000002</v>
      </c>
      <c r="L282" s="210">
        <f t="shared" si="102"/>
        <v>-0.29378531073446329</v>
      </c>
      <c r="M282" s="206" t="s">
        <v>612</v>
      </c>
      <c r="N282" s="203">
        <v>43887</v>
      </c>
      <c r="O282" s="1"/>
      <c r="P282" s="1"/>
      <c r="Q282" s="1"/>
      <c r="R282" s="6" t="s">
        <v>799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36">
        <v>133</v>
      </c>
      <c r="B283" s="237">
        <v>43237</v>
      </c>
      <c r="C283" s="237"/>
      <c r="D283" s="238" t="s">
        <v>812</v>
      </c>
      <c r="E283" s="239" t="s">
        <v>594</v>
      </c>
      <c r="F283" s="234">
        <v>230.3</v>
      </c>
      <c r="G283" s="239"/>
      <c r="H283" s="239">
        <v>102.5</v>
      </c>
      <c r="I283" s="240">
        <v>348</v>
      </c>
      <c r="J283" s="208" t="s">
        <v>813</v>
      </c>
      <c r="K283" s="209">
        <f t="shared" si="101"/>
        <v>-127.80000000000001</v>
      </c>
      <c r="L283" s="210">
        <f t="shared" si="102"/>
        <v>-0.55492835432045162</v>
      </c>
      <c r="M283" s="206" t="s">
        <v>612</v>
      </c>
      <c r="N283" s="203">
        <v>43896</v>
      </c>
      <c r="O283" s="1"/>
      <c r="P283" s="1"/>
      <c r="Q283" s="1"/>
      <c r="R283" s="6" t="s">
        <v>799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23">
        <v>134</v>
      </c>
      <c r="B284" s="224">
        <v>43258</v>
      </c>
      <c r="C284" s="224"/>
      <c r="D284" s="225" t="s">
        <v>446</v>
      </c>
      <c r="E284" s="226" t="s">
        <v>594</v>
      </c>
      <c r="F284" s="226">
        <f>342.5-5.1</f>
        <v>337.4</v>
      </c>
      <c r="G284" s="226"/>
      <c r="H284" s="226">
        <v>412.5</v>
      </c>
      <c r="I284" s="228">
        <v>439</v>
      </c>
      <c r="J284" s="198" t="s">
        <v>814</v>
      </c>
      <c r="K284" s="199">
        <f t="shared" si="101"/>
        <v>75.100000000000023</v>
      </c>
      <c r="L284" s="200">
        <f t="shared" si="102"/>
        <v>0.22258446947243635</v>
      </c>
      <c r="M284" s="195" t="s">
        <v>598</v>
      </c>
      <c r="N284" s="201">
        <v>44230</v>
      </c>
      <c r="O284" s="1"/>
      <c r="P284" s="1"/>
      <c r="Q284" s="1"/>
      <c r="R284" s="6" t="s">
        <v>803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17">
        <v>135</v>
      </c>
      <c r="B285" s="216">
        <v>43285</v>
      </c>
      <c r="C285" s="216"/>
      <c r="D285" s="217" t="s">
        <v>58</v>
      </c>
      <c r="E285" s="218" t="s">
        <v>594</v>
      </c>
      <c r="F285" s="218">
        <f>127.5-5.53</f>
        <v>121.97</v>
      </c>
      <c r="G285" s="219"/>
      <c r="H285" s="219">
        <v>122.5</v>
      </c>
      <c r="I285" s="219">
        <v>170</v>
      </c>
      <c r="J285" s="220" t="s">
        <v>815</v>
      </c>
      <c r="K285" s="221">
        <f t="shared" si="101"/>
        <v>0.53000000000000114</v>
      </c>
      <c r="L285" s="222">
        <f t="shared" si="102"/>
        <v>4.3453308190538747E-3</v>
      </c>
      <c r="M285" s="218" t="s">
        <v>622</v>
      </c>
      <c r="N285" s="216">
        <v>44431</v>
      </c>
      <c r="O285" s="1"/>
      <c r="P285" s="1"/>
      <c r="Q285" s="1"/>
      <c r="R285" s="6" t="s">
        <v>799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36">
        <v>136</v>
      </c>
      <c r="B286" s="237">
        <v>43294</v>
      </c>
      <c r="C286" s="237"/>
      <c r="D286" s="238" t="s">
        <v>816</v>
      </c>
      <c r="E286" s="239" t="s">
        <v>594</v>
      </c>
      <c r="F286" s="234">
        <v>46.5</v>
      </c>
      <c r="G286" s="239"/>
      <c r="H286" s="239">
        <v>17</v>
      </c>
      <c r="I286" s="240">
        <v>59</v>
      </c>
      <c r="J286" s="208" t="s">
        <v>817</v>
      </c>
      <c r="K286" s="209">
        <f t="shared" si="101"/>
        <v>-29.5</v>
      </c>
      <c r="L286" s="210">
        <f t="shared" si="102"/>
        <v>-0.63440860215053763</v>
      </c>
      <c r="M286" s="206" t="s">
        <v>612</v>
      </c>
      <c r="N286" s="203">
        <v>43887</v>
      </c>
      <c r="O286" s="1"/>
      <c r="P286" s="1"/>
      <c r="Q286" s="1"/>
      <c r="R286" s="6" t="s">
        <v>799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23">
        <v>137</v>
      </c>
      <c r="B287" s="224">
        <v>43396</v>
      </c>
      <c r="C287" s="224"/>
      <c r="D287" s="225" t="s">
        <v>429</v>
      </c>
      <c r="E287" s="226" t="s">
        <v>594</v>
      </c>
      <c r="F287" s="226">
        <v>156.5</v>
      </c>
      <c r="G287" s="226"/>
      <c r="H287" s="226">
        <v>207.5</v>
      </c>
      <c r="I287" s="228">
        <v>191</v>
      </c>
      <c r="J287" s="198" t="s">
        <v>696</v>
      </c>
      <c r="K287" s="199">
        <f t="shared" si="101"/>
        <v>51</v>
      </c>
      <c r="L287" s="200">
        <f t="shared" si="102"/>
        <v>0.32587859424920129</v>
      </c>
      <c r="M287" s="195" t="s">
        <v>598</v>
      </c>
      <c r="N287" s="201">
        <v>44369</v>
      </c>
      <c r="O287" s="1"/>
      <c r="P287" s="1"/>
      <c r="Q287" s="1"/>
      <c r="R287" s="6" t="s">
        <v>799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23">
        <v>138</v>
      </c>
      <c r="B288" s="224">
        <v>43439</v>
      </c>
      <c r="C288" s="224"/>
      <c r="D288" s="225" t="s">
        <v>348</v>
      </c>
      <c r="E288" s="226" t="s">
        <v>594</v>
      </c>
      <c r="F288" s="226">
        <v>259.5</v>
      </c>
      <c r="G288" s="226"/>
      <c r="H288" s="226">
        <v>320</v>
      </c>
      <c r="I288" s="228">
        <v>320</v>
      </c>
      <c r="J288" s="198" t="s">
        <v>696</v>
      </c>
      <c r="K288" s="199">
        <f t="shared" si="101"/>
        <v>60.5</v>
      </c>
      <c r="L288" s="200">
        <f t="shared" si="102"/>
        <v>0.23314065510597304</v>
      </c>
      <c r="M288" s="195" t="s">
        <v>598</v>
      </c>
      <c r="N288" s="201">
        <v>44323</v>
      </c>
      <c r="O288" s="1"/>
      <c r="P288" s="1"/>
      <c r="Q288" s="1"/>
      <c r="R288" s="6" t="s">
        <v>799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36">
        <v>139</v>
      </c>
      <c r="B289" s="237">
        <v>43439</v>
      </c>
      <c r="C289" s="237"/>
      <c r="D289" s="238" t="s">
        <v>818</v>
      </c>
      <c r="E289" s="239" t="s">
        <v>594</v>
      </c>
      <c r="F289" s="239">
        <v>715</v>
      </c>
      <c r="G289" s="239"/>
      <c r="H289" s="239">
        <v>445</v>
      </c>
      <c r="I289" s="240">
        <v>840</v>
      </c>
      <c r="J289" s="208" t="s">
        <v>819</v>
      </c>
      <c r="K289" s="209">
        <f t="shared" si="101"/>
        <v>-270</v>
      </c>
      <c r="L289" s="210">
        <f t="shared" si="102"/>
        <v>-0.3776223776223776</v>
      </c>
      <c r="M289" s="206" t="s">
        <v>612</v>
      </c>
      <c r="N289" s="203">
        <v>43800</v>
      </c>
      <c r="O289" s="1"/>
      <c r="P289" s="1"/>
      <c r="Q289" s="1"/>
      <c r="R289" s="6" t="s">
        <v>799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23">
        <v>140</v>
      </c>
      <c r="B290" s="224">
        <v>43469</v>
      </c>
      <c r="C290" s="224"/>
      <c r="D290" s="225" t="s">
        <v>180</v>
      </c>
      <c r="E290" s="226" t="s">
        <v>594</v>
      </c>
      <c r="F290" s="226">
        <v>875</v>
      </c>
      <c r="G290" s="226"/>
      <c r="H290" s="226">
        <v>1165</v>
      </c>
      <c r="I290" s="228">
        <v>1185</v>
      </c>
      <c r="J290" s="198" t="s">
        <v>820</v>
      </c>
      <c r="K290" s="199">
        <f t="shared" si="101"/>
        <v>290</v>
      </c>
      <c r="L290" s="200">
        <f t="shared" si="102"/>
        <v>0.33142857142857141</v>
      </c>
      <c r="M290" s="195" t="s">
        <v>598</v>
      </c>
      <c r="N290" s="201">
        <v>43847</v>
      </c>
      <c r="O290" s="1"/>
      <c r="P290" s="1"/>
      <c r="Q290" s="1"/>
      <c r="R290" s="6" t="s">
        <v>799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23">
        <v>141</v>
      </c>
      <c r="B291" s="224">
        <v>43559</v>
      </c>
      <c r="C291" s="224"/>
      <c r="D291" s="225" t="s">
        <v>366</v>
      </c>
      <c r="E291" s="226" t="s">
        <v>594</v>
      </c>
      <c r="F291" s="226">
        <f>387-14.63</f>
        <v>372.37</v>
      </c>
      <c r="G291" s="226"/>
      <c r="H291" s="226">
        <v>490</v>
      </c>
      <c r="I291" s="228">
        <v>490</v>
      </c>
      <c r="J291" s="198" t="s">
        <v>696</v>
      </c>
      <c r="K291" s="199">
        <f t="shared" si="101"/>
        <v>117.63</v>
      </c>
      <c r="L291" s="200">
        <f t="shared" si="102"/>
        <v>0.31589548030185027</v>
      </c>
      <c r="M291" s="195" t="s">
        <v>598</v>
      </c>
      <c r="N291" s="201">
        <v>43850</v>
      </c>
      <c r="O291" s="1"/>
      <c r="P291" s="1"/>
      <c r="Q291" s="1"/>
      <c r="R291" s="6" t="s">
        <v>799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36">
        <v>142</v>
      </c>
      <c r="B292" s="237">
        <v>43578</v>
      </c>
      <c r="C292" s="237"/>
      <c r="D292" s="238" t="s">
        <v>821</v>
      </c>
      <c r="E292" s="239" t="s">
        <v>611</v>
      </c>
      <c r="F292" s="239">
        <v>220</v>
      </c>
      <c r="G292" s="239"/>
      <c r="H292" s="239">
        <v>127.5</v>
      </c>
      <c r="I292" s="240">
        <v>284</v>
      </c>
      <c r="J292" s="208" t="s">
        <v>822</v>
      </c>
      <c r="K292" s="209">
        <f t="shared" si="101"/>
        <v>-92.5</v>
      </c>
      <c r="L292" s="210">
        <f t="shared" si="102"/>
        <v>-0.42045454545454547</v>
      </c>
      <c r="M292" s="206" t="s">
        <v>612</v>
      </c>
      <c r="N292" s="203">
        <v>43896</v>
      </c>
      <c r="O292" s="1"/>
      <c r="P292" s="1"/>
      <c r="Q292" s="1"/>
      <c r="R292" s="6" t="s">
        <v>799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23">
        <v>143</v>
      </c>
      <c r="B293" s="224">
        <v>43622</v>
      </c>
      <c r="C293" s="224"/>
      <c r="D293" s="225" t="s">
        <v>491</v>
      </c>
      <c r="E293" s="226" t="s">
        <v>611</v>
      </c>
      <c r="F293" s="226">
        <v>332.8</v>
      </c>
      <c r="G293" s="226"/>
      <c r="H293" s="226">
        <v>405</v>
      </c>
      <c r="I293" s="228">
        <v>419</v>
      </c>
      <c r="J293" s="198" t="s">
        <v>823</v>
      </c>
      <c r="K293" s="199">
        <f t="shared" si="101"/>
        <v>72.199999999999989</v>
      </c>
      <c r="L293" s="200">
        <f t="shared" si="102"/>
        <v>0.21694711538461534</v>
      </c>
      <c r="M293" s="195" t="s">
        <v>598</v>
      </c>
      <c r="N293" s="201">
        <v>43860</v>
      </c>
      <c r="O293" s="1"/>
      <c r="P293" s="1"/>
      <c r="Q293" s="1"/>
      <c r="R293" s="6" t="s">
        <v>803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17">
        <v>144</v>
      </c>
      <c r="B294" s="216">
        <v>43641</v>
      </c>
      <c r="C294" s="216"/>
      <c r="D294" s="217" t="s">
        <v>172</v>
      </c>
      <c r="E294" s="218" t="s">
        <v>594</v>
      </c>
      <c r="F294" s="218">
        <v>386</v>
      </c>
      <c r="G294" s="219"/>
      <c r="H294" s="219">
        <v>395</v>
      </c>
      <c r="I294" s="219">
        <v>452</v>
      </c>
      <c r="J294" s="220" t="s">
        <v>824</v>
      </c>
      <c r="K294" s="221">
        <f t="shared" si="101"/>
        <v>9</v>
      </c>
      <c r="L294" s="222">
        <f t="shared" si="102"/>
        <v>2.3316062176165803E-2</v>
      </c>
      <c r="M294" s="218" t="s">
        <v>622</v>
      </c>
      <c r="N294" s="216">
        <v>43868</v>
      </c>
      <c r="O294" s="1"/>
      <c r="P294" s="1"/>
      <c r="Q294" s="1"/>
      <c r="R294" s="6" t="s">
        <v>803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17">
        <v>145</v>
      </c>
      <c r="B295" s="216">
        <v>43707</v>
      </c>
      <c r="C295" s="216"/>
      <c r="D295" s="217" t="s">
        <v>146</v>
      </c>
      <c r="E295" s="218" t="s">
        <v>594</v>
      </c>
      <c r="F295" s="218">
        <v>137.5</v>
      </c>
      <c r="G295" s="219"/>
      <c r="H295" s="219">
        <v>138.5</v>
      </c>
      <c r="I295" s="219">
        <v>190</v>
      </c>
      <c r="J295" s="220" t="s">
        <v>825</v>
      </c>
      <c r="K295" s="221">
        <f t="shared" si="101"/>
        <v>1</v>
      </c>
      <c r="L295" s="222">
        <f t="shared" si="102"/>
        <v>7.2727272727272727E-3</v>
      </c>
      <c r="M295" s="218" t="s">
        <v>622</v>
      </c>
      <c r="N295" s="216">
        <v>44432</v>
      </c>
      <c r="O295" s="1"/>
      <c r="P295" s="1"/>
      <c r="Q295" s="1"/>
      <c r="R295" s="6" t="s">
        <v>799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23">
        <v>146</v>
      </c>
      <c r="B296" s="224">
        <v>43731</v>
      </c>
      <c r="C296" s="224"/>
      <c r="D296" s="225" t="s">
        <v>439</v>
      </c>
      <c r="E296" s="226" t="s">
        <v>594</v>
      </c>
      <c r="F296" s="226">
        <v>235</v>
      </c>
      <c r="G296" s="226"/>
      <c r="H296" s="226">
        <v>295</v>
      </c>
      <c r="I296" s="228">
        <v>296</v>
      </c>
      <c r="J296" s="198" t="s">
        <v>826</v>
      </c>
      <c r="K296" s="199">
        <f t="shared" si="101"/>
        <v>60</v>
      </c>
      <c r="L296" s="200">
        <f t="shared" si="102"/>
        <v>0.25531914893617019</v>
      </c>
      <c r="M296" s="195" t="s">
        <v>598</v>
      </c>
      <c r="N296" s="201">
        <v>43844</v>
      </c>
      <c r="O296" s="1"/>
      <c r="P296" s="1"/>
      <c r="Q296" s="1"/>
      <c r="R296" s="6" t="s">
        <v>803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23">
        <v>147</v>
      </c>
      <c r="B297" s="224">
        <v>43752</v>
      </c>
      <c r="C297" s="224"/>
      <c r="D297" s="225" t="s">
        <v>827</v>
      </c>
      <c r="E297" s="226" t="s">
        <v>594</v>
      </c>
      <c r="F297" s="226">
        <v>277.5</v>
      </c>
      <c r="G297" s="226"/>
      <c r="H297" s="226">
        <v>333</v>
      </c>
      <c r="I297" s="228">
        <v>333</v>
      </c>
      <c r="J297" s="198" t="s">
        <v>828</v>
      </c>
      <c r="K297" s="199">
        <f t="shared" si="101"/>
        <v>55.5</v>
      </c>
      <c r="L297" s="200">
        <f t="shared" si="102"/>
        <v>0.2</v>
      </c>
      <c r="M297" s="195" t="s">
        <v>598</v>
      </c>
      <c r="N297" s="201">
        <v>43846</v>
      </c>
      <c r="O297" s="1"/>
      <c r="P297" s="1"/>
      <c r="Q297" s="1"/>
      <c r="R297" s="6" t="s">
        <v>799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23">
        <v>148</v>
      </c>
      <c r="B298" s="224">
        <v>43752</v>
      </c>
      <c r="C298" s="224"/>
      <c r="D298" s="225" t="s">
        <v>829</v>
      </c>
      <c r="E298" s="226" t="s">
        <v>594</v>
      </c>
      <c r="F298" s="226">
        <v>930</v>
      </c>
      <c r="G298" s="226"/>
      <c r="H298" s="226">
        <v>1165</v>
      </c>
      <c r="I298" s="228">
        <v>1200</v>
      </c>
      <c r="J298" s="198" t="s">
        <v>830</v>
      </c>
      <c r="K298" s="199">
        <f t="shared" si="101"/>
        <v>235</v>
      </c>
      <c r="L298" s="200">
        <f t="shared" si="102"/>
        <v>0.25268817204301075</v>
      </c>
      <c r="M298" s="195" t="s">
        <v>598</v>
      </c>
      <c r="N298" s="201">
        <v>43847</v>
      </c>
      <c r="O298" s="1"/>
      <c r="P298" s="1"/>
      <c r="Q298" s="1"/>
      <c r="R298" s="6" t="s">
        <v>803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23">
        <v>149</v>
      </c>
      <c r="B299" s="224">
        <v>43753</v>
      </c>
      <c r="C299" s="224"/>
      <c r="D299" s="225" t="s">
        <v>831</v>
      </c>
      <c r="E299" s="226" t="s">
        <v>594</v>
      </c>
      <c r="F299" s="196">
        <v>111</v>
      </c>
      <c r="G299" s="226"/>
      <c r="H299" s="226">
        <v>141</v>
      </c>
      <c r="I299" s="228">
        <v>141</v>
      </c>
      <c r="J299" s="198" t="s">
        <v>832</v>
      </c>
      <c r="K299" s="199">
        <f t="shared" si="101"/>
        <v>30</v>
      </c>
      <c r="L299" s="200">
        <f t="shared" si="102"/>
        <v>0.27027027027027029</v>
      </c>
      <c r="M299" s="195" t="s">
        <v>598</v>
      </c>
      <c r="N299" s="201">
        <v>44328</v>
      </c>
      <c r="O299" s="1"/>
      <c r="P299" s="1"/>
      <c r="Q299" s="1"/>
      <c r="R299" s="6" t="s">
        <v>803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23">
        <v>150</v>
      </c>
      <c r="B300" s="224">
        <v>43753</v>
      </c>
      <c r="C300" s="224"/>
      <c r="D300" s="225" t="s">
        <v>833</v>
      </c>
      <c r="E300" s="226" t="s">
        <v>594</v>
      </c>
      <c r="F300" s="196">
        <v>296</v>
      </c>
      <c r="G300" s="226"/>
      <c r="H300" s="226">
        <v>370</v>
      </c>
      <c r="I300" s="228">
        <v>370</v>
      </c>
      <c r="J300" s="198" t="s">
        <v>696</v>
      </c>
      <c r="K300" s="199">
        <f t="shared" si="101"/>
        <v>74</v>
      </c>
      <c r="L300" s="200">
        <f t="shared" si="102"/>
        <v>0.25</v>
      </c>
      <c r="M300" s="195" t="s">
        <v>598</v>
      </c>
      <c r="N300" s="201">
        <v>43853</v>
      </c>
      <c r="O300" s="1"/>
      <c r="P300" s="1"/>
      <c r="Q300" s="1"/>
      <c r="R300" s="6" t="s">
        <v>803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23">
        <v>151</v>
      </c>
      <c r="B301" s="224">
        <v>43754</v>
      </c>
      <c r="C301" s="224"/>
      <c r="D301" s="225" t="s">
        <v>834</v>
      </c>
      <c r="E301" s="226" t="s">
        <v>594</v>
      </c>
      <c r="F301" s="196">
        <v>300</v>
      </c>
      <c r="G301" s="226"/>
      <c r="H301" s="226">
        <v>382.5</v>
      </c>
      <c r="I301" s="228">
        <v>344</v>
      </c>
      <c r="J301" s="198" t="s">
        <v>835</v>
      </c>
      <c r="K301" s="199">
        <f t="shared" si="101"/>
        <v>82.5</v>
      </c>
      <c r="L301" s="200">
        <f t="shared" si="102"/>
        <v>0.27500000000000002</v>
      </c>
      <c r="M301" s="195" t="s">
        <v>598</v>
      </c>
      <c r="N301" s="201">
        <v>44238</v>
      </c>
      <c r="O301" s="1"/>
      <c r="P301" s="1"/>
      <c r="Q301" s="1"/>
      <c r="R301" s="6" t="s">
        <v>803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23">
        <v>152</v>
      </c>
      <c r="B302" s="224">
        <v>43832</v>
      </c>
      <c r="C302" s="224"/>
      <c r="D302" s="225" t="s">
        <v>836</v>
      </c>
      <c r="E302" s="226" t="s">
        <v>594</v>
      </c>
      <c r="F302" s="196">
        <v>495</v>
      </c>
      <c r="G302" s="226"/>
      <c r="H302" s="226">
        <v>595</v>
      </c>
      <c r="I302" s="228">
        <v>590</v>
      </c>
      <c r="J302" s="198" t="s">
        <v>627</v>
      </c>
      <c r="K302" s="199">
        <f t="shared" si="101"/>
        <v>100</v>
      </c>
      <c r="L302" s="200">
        <f t="shared" si="102"/>
        <v>0.20202020202020202</v>
      </c>
      <c r="M302" s="195" t="s">
        <v>598</v>
      </c>
      <c r="N302" s="201">
        <v>44589</v>
      </c>
      <c r="O302" s="1"/>
      <c r="P302" s="1"/>
      <c r="Q302" s="1"/>
      <c r="R302" s="6" t="s">
        <v>803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23">
        <v>153</v>
      </c>
      <c r="B303" s="224">
        <v>43966</v>
      </c>
      <c r="C303" s="224"/>
      <c r="D303" s="225" t="s">
        <v>76</v>
      </c>
      <c r="E303" s="226" t="s">
        <v>594</v>
      </c>
      <c r="F303" s="196">
        <v>67.5</v>
      </c>
      <c r="G303" s="226"/>
      <c r="H303" s="226">
        <v>86</v>
      </c>
      <c r="I303" s="228">
        <v>86</v>
      </c>
      <c r="J303" s="198" t="s">
        <v>837</v>
      </c>
      <c r="K303" s="199">
        <f t="shared" si="101"/>
        <v>18.5</v>
      </c>
      <c r="L303" s="200">
        <f t="shared" si="102"/>
        <v>0.27407407407407408</v>
      </c>
      <c r="M303" s="195" t="s">
        <v>598</v>
      </c>
      <c r="N303" s="201">
        <v>44008</v>
      </c>
      <c r="O303" s="1"/>
      <c r="P303" s="1"/>
      <c r="Q303" s="1"/>
      <c r="R303" s="6" t="s">
        <v>803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23">
        <v>154</v>
      </c>
      <c r="B304" s="224">
        <v>44035</v>
      </c>
      <c r="C304" s="224"/>
      <c r="D304" s="225" t="s">
        <v>490</v>
      </c>
      <c r="E304" s="226" t="s">
        <v>594</v>
      </c>
      <c r="F304" s="196">
        <v>231</v>
      </c>
      <c r="G304" s="226"/>
      <c r="H304" s="226">
        <v>281</v>
      </c>
      <c r="I304" s="228">
        <v>281</v>
      </c>
      <c r="J304" s="198" t="s">
        <v>696</v>
      </c>
      <c r="K304" s="199">
        <f t="shared" si="101"/>
        <v>50</v>
      </c>
      <c r="L304" s="200">
        <f t="shared" si="102"/>
        <v>0.21645021645021645</v>
      </c>
      <c r="M304" s="195" t="s">
        <v>598</v>
      </c>
      <c r="N304" s="201">
        <v>44358</v>
      </c>
      <c r="O304" s="1"/>
      <c r="P304" s="1"/>
      <c r="Q304" s="1"/>
      <c r="R304" s="6" t="s">
        <v>803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23">
        <v>155</v>
      </c>
      <c r="B305" s="224">
        <v>44092</v>
      </c>
      <c r="C305" s="224"/>
      <c r="D305" s="225" t="s">
        <v>144</v>
      </c>
      <c r="E305" s="226" t="s">
        <v>594</v>
      </c>
      <c r="F305" s="226">
        <v>206</v>
      </c>
      <c r="G305" s="226"/>
      <c r="H305" s="226">
        <v>248</v>
      </c>
      <c r="I305" s="228">
        <v>248</v>
      </c>
      <c r="J305" s="198" t="s">
        <v>696</v>
      </c>
      <c r="K305" s="199">
        <f t="shared" si="101"/>
        <v>42</v>
      </c>
      <c r="L305" s="200">
        <f t="shared" si="102"/>
        <v>0.20388349514563106</v>
      </c>
      <c r="M305" s="195" t="s">
        <v>598</v>
      </c>
      <c r="N305" s="201">
        <v>44214</v>
      </c>
      <c r="O305" s="1"/>
      <c r="P305" s="1"/>
      <c r="Q305" s="1"/>
      <c r="R305" s="6" t="s">
        <v>803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23">
        <v>156</v>
      </c>
      <c r="B306" s="224">
        <v>44140</v>
      </c>
      <c r="C306" s="224"/>
      <c r="D306" s="225" t="s">
        <v>144</v>
      </c>
      <c r="E306" s="226" t="s">
        <v>594</v>
      </c>
      <c r="F306" s="226">
        <v>182.5</v>
      </c>
      <c r="G306" s="226"/>
      <c r="H306" s="226">
        <v>248</v>
      </c>
      <c r="I306" s="228">
        <v>248</v>
      </c>
      <c r="J306" s="198" t="s">
        <v>696</v>
      </c>
      <c r="K306" s="199">
        <f t="shared" si="101"/>
        <v>65.5</v>
      </c>
      <c r="L306" s="200">
        <f t="shared" si="102"/>
        <v>0.35890410958904112</v>
      </c>
      <c r="M306" s="195" t="s">
        <v>598</v>
      </c>
      <c r="N306" s="201">
        <v>44214</v>
      </c>
      <c r="O306" s="1"/>
      <c r="P306" s="1"/>
      <c r="Q306" s="1"/>
      <c r="R306" s="6" t="s">
        <v>803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23">
        <v>157</v>
      </c>
      <c r="B307" s="224">
        <v>44140</v>
      </c>
      <c r="C307" s="224"/>
      <c r="D307" s="225" t="s">
        <v>348</v>
      </c>
      <c r="E307" s="226" t="s">
        <v>594</v>
      </c>
      <c r="F307" s="226">
        <v>247.5</v>
      </c>
      <c r="G307" s="226"/>
      <c r="H307" s="226">
        <v>320</v>
      </c>
      <c r="I307" s="228">
        <v>320</v>
      </c>
      <c r="J307" s="198" t="s">
        <v>696</v>
      </c>
      <c r="K307" s="199">
        <f t="shared" si="101"/>
        <v>72.5</v>
      </c>
      <c r="L307" s="200">
        <f t="shared" si="102"/>
        <v>0.29292929292929293</v>
      </c>
      <c r="M307" s="195" t="s">
        <v>598</v>
      </c>
      <c r="N307" s="201">
        <v>44323</v>
      </c>
      <c r="O307" s="1"/>
      <c r="P307" s="1"/>
      <c r="Q307" s="1"/>
      <c r="R307" s="6" t="s">
        <v>803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23">
        <v>158</v>
      </c>
      <c r="B308" s="224">
        <v>44140</v>
      </c>
      <c r="C308" s="224"/>
      <c r="D308" s="225" t="s">
        <v>203</v>
      </c>
      <c r="E308" s="226" t="s">
        <v>594</v>
      </c>
      <c r="F308" s="196">
        <v>925</v>
      </c>
      <c r="G308" s="226"/>
      <c r="H308" s="226">
        <v>1095</v>
      </c>
      <c r="I308" s="228">
        <v>1093</v>
      </c>
      <c r="J308" s="198" t="s">
        <v>838</v>
      </c>
      <c r="K308" s="199">
        <f t="shared" si="101"/>
        <v>170</v>
      </c>
      <c r="L308" s="200">
        <f t="shared" si="102"/>
        <v>0.18378378378378379</v>
      </c>
      <c r="M308" s="195" t="s">
        <v>598</v>
      </c>
      <c r="N308" s="201">
        <v>44201</v>
      </c>
      <c r="O308" s="1"/>
      <c r="P308" s="1"/>
      <c r="Q308" s="1"/>
      <c r="R308" s="6" t="s">
        <v>803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23">
        <v>159</v>
      </c>
      <c r="B309" s="224">
        <v>44140</v>
      </c>
      <c r="C309" s="224"/>
      <c r="D309" s="225" t="s">
        <v>366</v>
      </c>
      <c r="E309" s="226" t="s">
        <v>594</v>
      </c>
      <c r="F309" s="196">
        <v>332.5</v>
      </c>
      <c r="G309" s="226"/>
      <c r="H309" s="226">
        <v>393</v>
      </c>
      <c r="I309" s="228">
        <v>406</v>
      </c>
      <c r="J309" s="198" t="s">
        <v>839</v>
      </c>
      <c r="K309" s="199">
        <f t="shared" si="101"/>
        <v>60.5</v>
      </c>
      <c r="L309" s="200">
        <f t="shared" si="102"/>
        <v>0.18195488721804512</v>
      </c>
      <c r="M309" s="195" t="s">
        <v>598</v>
      </c>
      <c r="N309" s="201">
        <v>44256</v>
      </c>
      <c r="O309" s="1"/>
      <c r="P309" s="1"/>
      <c r="Q309" s="1"/>
      <c r="R309" s="6" t="s">
        <v>803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23">
        <v>160</v>
      </c>
      <c r="B310" s="224">
        <v>44141</v>
      </c>
      <c r="C310" s="224"/>
      <c r="D310" s="225" t="s">
        <v>490</v>
      </c>
      <c r="E310" s="226" t="s">
        <v>594</v>
      </c>
      <c r="F310" s="196">
        <v>231</v>
      </c>
      <c r="G310" s="226"/>
      <c r="H310" s="226">
        <v>281</v>
      </c>
      <c r="I310" s="228">
        <v>281</v>
      </c>
      <c r="J310" s="198" t="s">
        <v>696</v>
      </c>
      <c r="K310" s="199">
        <f t="shared" si="101"/>
        <v>50</v>
      </c>
      <c r="L310" s="200">
        <f t="shared" si="102"/>
        <v>0.21645021645021645</v>
      </c>
      <c r="M310" s="195" t="s">
        <v>598</v>
      </c>
      <c r="N310" s="201">
        <v>44358</v>
      </c>
      <c r="O310" s="1"/>
      <c r="P310" s="1"/>
      <c r="Q310" s="1"/>
      <c r="R310" s="6" t="s">
        <v>803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23">
        <v>161</v>
      </c>
      <c r="B311" s="224">
        <v>44187</v>
      </c>
      <c r="C311" s="224"/>
      <c r="D311" s="225" t="s">
        <v>840</v>
      </c>
      <c r="E311" s="226" t="s">
        <v>594</v>
      </c>
      <c r="F311" s="196">
        <v>190</v>
      </c>
      <c r="G311" s="226"/>
      <c r="H311" s="226">
        <v>239</v>
      </c>
      <c r="I311" s="228">
        <v>239</v>
      </c>
      <c r="J311" s="198" t="s">
        <v>841</v>
      </c>
      <c r="K311" s="199">
        <f t="shared" si="101"/>
        <v>49</v>
      </c>
      <c r="L311" s="200">
        <f t="shared" si="102"/>
        <v>0.25789473684210529</v>
      </c>
      <c r="M311" s="195" t="s">
        <v>598</v>
      </c>
      <c r="N311" s="201">
        <v>44844</v>
      </c>
      <c r="O311" s="1"/>
      <c r="P311" s="1"/>
      <c r="Q311" s="1"/>
      <c r="R311" s="6" t="s">
        <v>803</v>
      </c>
    </row>
    <row r="312" spans="1:26" ht="12.75" customHeight="1">
      <c r="A312" s="223">
        <v>162</v>
      </c>
      <c r="B312" s="224">
        <v>44258</v>
      </c>
      <c r="C312" s="224"/>
      <c r="D312" s="225" t="s">
        <v>836</v>
      </c>
      <c r="E312" s="226" t="s">
        <v>594</v>
      </c>
      <c r="F312" s="196">
        <v>495</v>
      </c>
      <c r="G312" s="226"/>
      <c r="H312" s="226">
        <v>595</v>
      </c>
      <c r="I312" s="228">
        <v>590</v>
      </c>
      <c r="J312" s="198" t="s">
        <v>627</v>
      </c>
      <c r="K312" s="199">
        <f t="shared" si="101"/>
        <v>100</v>
      </c>
      <c r="L312" s="200">
        <f t="shared" si="102"/>
        <v>0.20202020202020202</v>
      </c>
      <c r="M312" s="195" t="s">
        <v>598</v>
      </c>
      <c r="N312" s="201">
        <v>44589</v>
      </c>
      <c r="O312" s="1"/>
      <c r="P312" s="1"/>
      <c r="R312" s="6" t="s">
        <v>803</v>
      </c>
    </row>
    <row r="313" spans="1:26" ht="12.75" customHeight="1">
      <c r="A313" s="223">
        <v>163</v>
      </c>
      <c r="B313" s="224">
        <v>44274</v>
      </c>
      <c r="C313" s="224"/>
      <c r="D313" s="225" t="s">
        <v>366</v>
      </c>
      <c r="E313" s="226" t="s">
        <v>594</v>
      </c>
      <c r="F313" s="196">
        <v>355</v>
      </c>
      <c r="G313" s="226"/>
      <c r="H313" s="226">
        <v>422.5</v>
      </c>
      <c r="I313" s="228">
        <v>420</v>
      </c>
      <c r="J313" s="198" t="s">
        <v>842</v>
      </c>
      <c r="K313" s="199">
        <f t="shared" si="101"/>
        <v>67.5</v>
      </c>
      <c r="L313" s="200">
        <f t="shared" si="102"/>
        <v>0.19014084507042253</v>
      </c>
      <c r="M313" s="195" t="s">
        <v>598</v>
      </c>
      <c r="N313" s="201">
        <v>44361</v>
      </c>
      <c r="O313" s="1"/>
      <c r="R313" s="241" t="s">
        <v>803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23">
        <v>164</v>
      </c>
      <c r="B314" s="224">
        <v>44295</v>
      </c>
      <c r="C314" s="224"/>
      <c r="D314" s="225" t="s">
        <v>328</v>
      </c>
      <c r="E314" s="226" t="s">
        <v>594</v>
      </c>
      <c r="F314" s="196">
        <v>555</v>
      </c>
      <c r="G314" s="226"/>
      <c r="H314" s="226">
        <v>663</v>
      </c>
      <c r="I314" s="228">
        <v>663</v>
      </c>
      <c r="J314" s="198" t="s">
        <v>843</v>
      </c>
      <c r="K314" s="199">
        <f t="shared" si="101"/>
        <v>108</v>
      </c>
      <c r="L314" s="200">
        <f t="shared" si="102"/>
        <v>0.19459459459459461</v>
      </c>
      <c r="M314" s="195" t="s">
        <v>598</v>
      </c>
      <c r="N314" s="201">
        <v>44321</v>
      </c>
      <c r="O314" s="1"/>
      <c r="P314" s="1"/>
      <c r="Q314" s="1"/>
      <c r="R314" s="241" t="s">
        <v>803</v>
      </c>
    </row>
    <row r="315" spans="1:26" ht="12.75" customHeight="1">
      <c r="A315" s="223">
        <v>165</v>
      </c>
      <c r="B315" s="224">
        <v>44308</v>
      </c>
      <c r="C315" s="224"/>
      <c r="D315" s="225" t="s">
        <v>807</v>
      </c>
      <c r="E315" s="226" t="s">
        <v>594</v>
      </c>
      <c r="F315" s="196">
        <v>126.5</v>
      </c>
      <c r="G315" s="226"/>
      <c r="H315" s="226">
        <v>155</v>
      </c>
      <c r="I315" s="228">
        <v>155</v>
      </c>
      <c r="J315" s="198" t="s">
        <v>696</v>
      </c>
      <c r="K315" s="199">
        <f t="shared" si="101"/>
        <v>28.5</v>
      </c>
      <c r="L315" s="200">
        <f t="shared" si="102"/>
        <v>0.22529644268774704</v>
      </c>
      <c r="M315" s="195" t="s">
        <v>598</v>
      </c>
      <c r="N315" s="201">
        <v>44362</v>
      </c>
      <c r="O315" s="1"/>
      <c r="R315" s="241" t="s">
        <v>803</v>
      </c>
    </row>
    <row r="316" spans="1:26" ht="12.75" customHeight="1">
      <c r="A316" s="202">
        <v>166</v>
      </c>
      <c r="B316" s="233">
        <v>44368</v>
      </c>
      <c r="C316" s="233"/>
      <c r="D316" s="204" t="s">
        <v>844</v>
      </c>
      <c r="E316" s="206" t="s">
        <v>594</v>
      </c>
      <c r="F316" s="234">
        <v>287.5</v>
      </c>
      <c r="G316" s="206"/>
      <c r="H316" s="206">
        <v>245</v>
      </c>
      <c r="I316" s="207">
        <v>344</v>
      </c>
      <c r="J316" s="208" t="s">
        <v>845</v>
      </c>
      <c r="K316" s="209">
        <f t="shared" si="101"/>
        <v>-42.5</v>
      </c>
      <c r="L316" s="210">
        <f t="shared" si="102"/>
        <v>-0.14782608695652175</v>
      </c>
      <c r="M316" s="206" t="s">
        <v>612</v>
      </c>
      <c r="N316" s="203">
        <v>44508</v>
      </c>
      <c r="O316" s="1"/>
      <c r="R316" s="241" t="s">
        <v>803</v>
      </c>
    </row>
    <row r="317" spans="1:26" ht="12.75" customHeight="1">
      <c r="A317" s="223">
        <v>167</v>
      </c>
      <c r="B317" s="224">
        <v>44368</v>
      </c>
      <c r="C317" s="224"/>
      <c r="D317" s="225" t="s">
        <v>490</v>
      </c>
      <c r="E317" s="226" t="s">
        <v>594</v>
      </c>
      <c r="F317" s="196">
        <v>241</v>
      </c>
      <c r="G317" s="226"/>
      <c r="H317" s="226">
        <v>298</v>
      </c>
      <c r="I317" s="228">
        <v>320</v>
      </c>
      <c r="J317" s="198" t="s">
        <v>696</v>
      </c>
      <c r="K317" s="199">
        <f t="shared" si="101"/>
        <v>57</v>
      </c>
      <c r="L317" s="200">
        <f t="shared" si="102"/>
        <v>0.23651452282157676</v>
      </c>
      <c r="M317" s="195" t="s">
        <v>598</v>
      </c>
      <c r="N317" s="201">
        <v>44802</v>
      </c>
      <c r="O317" s="41"/>
      <c r="R317" s="241" t="s">
        <v>803</v>
      </c>
    </row>
    <row r="318" spans="1:26" ht="12.75" customHeight="1">
      <c r="A318" s="223">
        <v>168</v>
      </c>
      <c r="B318" s="224">
        <v>44406</v>
      </c>
      <c r="C318" s="224"/>
      <c r="D318" s="225" t="s">
        <v>807</v>
      </c>
      <c r="E318" s="226" t="s">
        <v>594</v>
      </c>
      <c r="F318" s="196">
        <v>162.5</v>
      </c>
      <c r="G318" s="226"/>
      <c r="H318" s="226">
        <v>200</v>
      </c>
      <c r="I318" s="228">
        <v>200</v>
      </c>
      <c r="J318" s="198" t="s">
        <v>696</v>
      </c>
      <c r="K318" s="199">
        <f t="shared" si="101"/>
        <v>37.5</v>
      </c>
      <c r="L318" s="200">
        <f t="shared" si="102"/>
        <v>0.23076923076923078</v>
      </c>
      <c r="M318" s="195" t="s">
        <v>598</v>
      </c>
      <c r="N318" s="201">
        <v>44802</v>
      </c>
      <c r="O318" s="1"/>
      <c r="R318" s="241" t="s">
        <v>803</v>
      </c>
    </row>
    <row r="319" spans="1:26" ht="12.75" customHeight="1">
      <c r="A319" s="223">
        <v>169</v>
      </c>
      <c r="B319" s="224">
        <v>44462</v>
      </c>
      <c r="C319" s="224"/>
      <c r="D319" s="225" t="s">
        <v>447</v>
      </c>
      <c r="E319" s="226" t="s">
        <v>594</v>
      </c>
      <c r="F319" s="196">
        <v>1235</v>
      </c>
      <c r="G319" s="226"/>
      <c r="H319" s="226">
        <v>1505</v>
      </c>
      <c r="I319" s="228">
        <v>1500</v>
      </c>
      <c r="J319" s="198" t="s">
        <v>696</v>
      </c>
      <c r="K319" s="199">
        <f t="shared" si="101"/>
        <v>270</v>
      </c>
      <c r="L319" s="200">
        <f t="shared" si="102"/>
        <v>0.21862348178137653</v>
      </c>
      <c r="M319" s="195" t="s">
        <v>598</v>
      </c>
      <c r="N319" s="201">
        <v>44564</v>
      </c>
      <c r="O319" s="1"/>
      <c r="R319" s="241" t="s">
        <v>803</v>
      </c>
    </row>
    <row r="320" spans="1:26" ht="12.75" customHeight="1">
      <c r="A320" s="242">
        <v>170</v>
      </c>
      <c r="B320" s="243">
        <v>44480</v>
      </c>
      <c r="C320" s="243"/>
      <c r="D320" s="244" t="s">
        <v>846</v>
      </c>
      <c r="E320" s="245" t="s">
        <v>594</v>
      </c>
      <c r="F320" s="62">
        <v>58.75</v>
      </c>
      <c r="G320" s="245"/>
      <c r="H320" s="246"/>
      <c r="I320" s="56"/>
      <c r="J320" s="247" t="s">
        <v>596</v>
      </c>
      <c r="K320" s="242"/>
      <c r="L320" s="243"/>
      <c r="M320" s="243"/>
      <c r="N320" s="244"/>
      <c r="O320" s="41"/>
      <c r="R320" s="241" t="s">
        <v>803</v>
      </c>
    </row>
    <row r="321" spans="1:18" ht="12.75" customHeight="1">
      <c r="A321" s="248">
        <v>171</v>
      </c>
      <c r="B321" s="249">
        <v>44481</v>
      </c>
      <c r="C321" s="249"/>
      <c r="D321" s="250" t="s">
        <v>279</v>
      </c>
      <c r="E321" s="56" t="s">
        <v>594</v>
      </c>
      <c r="F321" s="251" t="s">
        <v>847</v>
      </c>
      <c r="G321" s="56"/>
      <c r="H321" s="56"/>
      <c r="I321" s="56">
        <v>380</v>
      </c>
      <c r="J321" s="252" t="s">
        <v>596</v>
      </c>
      <c r="K321" s="248"/>
      <c r="L321" s="249"/>
      <c r="M321" s="249"/>
      <c r="N321" s="250"/>
      <c r="O321" s="41"/>
      <c r="R321" s="241" t="s">
        <v>803</v>
      </c>
    </row>
    <row r="322" spans="1:18" ht="12.75" customHeight="1">
      <c r="A322" s="223">
        <v>172</v>
      </c>
      <c r="B322" s="224">
        <v>44481</v>
      </c>
      <c r="C322" s="224"/>
      <c r="D322" s="225" t="s">
        <v>848</v>
      </c>
      <c r="E322" s="226" t="s">
        <v>594</v>
      </c>
      <c r="F322" s="196">
        <v>45.5</v>
      </c>
      <c r="G322" s="226"/>
      <c r="H322" s="226">
        <v>56.5</v>
      </c>
      <c r="I322" s="228">
        <v>56</v>
      </c>
      <c r="J322" s="198" t="s">
        <v>849</v>
      </c>
      <c r="K322" s="199">
        <f t="shared" ref="K322:K323" si="103">H322-F322</f>
        <v>11</v>
      </c>
      <c r="L322" s="200">
        <f t="shared" ref="L322:L323" si="104">K322/F322</f>
        <v>0.24175824175824176</v>
      </c>
      <c r="M322" s="195" t="s">
        <v>598</v>
      </c>
      <c r="N322" s="201">
        <v>44881</v>
      </c>
      <c r="O322" s="41"/>
      <c r="R322" s="241"/>
    </row>
    <row r="323" spans="1:18" ht="12.75" customHeight="1">
      <c r="A323" s="223">
        <v>173</v>
      </c>
      <c r="B323" s="224">
        <v>44551</v>
      </c>
      <c r="C323" s="224"/>
      <c r="D323" s="225" t="s">
        <v>131</v>
      </c>
      <c r="E323" s="226" t="s">
        <v>594</v>
      </c>
      <c r="F323" s="196">
        <v>2300</v>
      </c>
      <c r="G323" s="226"/>
      <c r="H323" s="226">
        <f>(2820+2200)/2</f>
        <v>2510</v>
      </c>
      <c r="I323" s="228">
        <v>3000</v>
      </c>
      <c r="J323" s="198" t="s">
        <v>850</v>
      </c>
      <c r="K323" s="199">
        <f t="shared" si="103"/>
        <v>210</v>
      </c>
      <c r="L323" s="200">
        <f t="shared" si="104"/>
        <v>9.1304347826086957E-2</v>
      </c>
      <c r="M323" s="195" t="s">
        <v>598</v>
      </c>
      <c r="N323" s="201">
        <v>44649</v>
      </c>
      <c r="O323" s="1"/>
      <c r="R323" s="241"/>
    </row>
    <row r="324" spans="1:18" ht="12.75" customHeight="1">
      <c r="A324" s="58">
        <v>174</v>
      </c>
      <c r="B324" s="249">
        <v>44606</v>
      </c>
      <c r="C324" s="58"/>
      <c r="D324" s="58" t="s">
        <v>437</v>
      </c>
      <c r="E324" s="56" t="s">
        <v>594</v>
      </c>
      <c r="F324" s="56" t="s">
        <v>851</v>
      </c>
      <c r="G324" s="56"/>
      <c r="H324" s="56"/>
      <c r="I324" s="56">
        <v>764</v>
      </c>
      <c r="J324" s="56" t="s">
        <v>596</v>
      </c>
      <c r="K324" s="56"/>
      <c r="L324" s="56"/>
      <c r="M324" s="56"/>
      <c r="N324" s="58"/>
      <c r="O324" s="41"/>
      <c r="R324" s="241"/>
    </row>
    <row r="325" spans="1:18" ht="12.75" customHeight="1">
      <c r="A325" s="223">
        <v>175</v>
      </c>
      <c r="B325" s="224">
        <v>44613</v>
      </c>
      <c r="C325" s="224"/>
      <c r="D325" s="225" t="s">
        <v>447</v>
      </c>
      <c r="E325" s="226" t="s">
        <v>594</v>
      </c>
      <c r="F325" s="196">
        <v>1255</v>
      </c>
      <c r="G325" s="226"/>
      <c r="H325" s="226">
        <v>1515</v>
      </c>
      <c r="I325" s="228">
        <v>1510</v>
      </c>
      <c r="J325" s="198" t="s">
        <v>696</v>
      </c>
      <c r="K325" s="199">
        <f>H325-F325</f>
        <v>260</v>
      </c>
      <c r="L325" s="200">
        <f>K325/F325</f>
        <v>0.20717131474103587</v>
      </c>
      <c r="M325" s="195" t="s">
        <v>598</v>
      </c>
      <c r="N325" s="201">
        <v>44834</v>
      </c>
      <c r="O325" s="41"/>
      <c r="R325" s="241"/>
    </row>
    <row r="326" spans="1:18" ht="12.75" customHeight="1">
      <c r="A326">
        <v>176</v>
      </c>
      <c r="B326" s="249">
        <v>44670</v>
      </c>
      <c r="C326" s="249"/>
      <c r="D326" s="58" t="s">
        <v>553</v>
      </c>
      <c r="E326" s="253" t="s">
        <v>594</v>
      </c>
      <c r="F326" s="56" t="s">
        <v>852</v>
      </c>
      <c r="G326" s="56"/>
      <c r="H326" s="56"/>
      <c r="I326" s="56">
        <v>553</v>
      </c>
      <c r="J326" s="56" t="s">
        <v>596</v>
      </c>
      <c r="K326" s="56"/>
      <c r="L326" s="56"/>
      <c r="M326" s="56"/>
      <c r="N326" s="56"/>
      <c r="O326" s="41"/>
      <c r="R326" s="241"/>
    </row>
    <row r="327" spans="1:18" ht="12.75" customHeight="1">
      <c r="A327" s="223">
        <v>177</v>
      </c>
      <c r="B327" s="224">
        <v>44746</v>
      </c>
      <c r="C327" s="224"/>
      <c r="D327" s="225" t="s">
        <v>853</v>
      </c>
      <c r="E327" s="226" t="s">
        <v>594</v>
      </c>
      <c r="F327" s="196">
        <v>207.5</v>
      </c>
      <c r="G327" s="226"/>
      <c r="H327" s="226">
        <v>254</v>
      </c>
      <c r="I327" s="228">
        <v>254</v>
      </c>
      <c r="J327" s="198" t="s">
        <v>696</v>
      </c>
      <c r="K327" s="199">
        <f t="shared" ref="K327:K329" si="105">H327-F327</f>
        <v>46.5</v>
      </c>
      <c r="L327" s="200">
        <f t="shared" ref="L327:L329" si="106">K327/F327</f>
        <v>0.22409638554216868</v>
      </c>
      <c r="M327" s="195" t="s">
        <v>598</v>
      </c>
      <c r="N327" s="201">
        <v>44792</v>
      </c>
      <c r="O327" s="1"/>
      <c r="R327" s="241"/>
    </row>
    <row r="328" spans="1:18" ht="12.75" customHeight="1">
      <c r="A328" s="223">
        <v>178</v>
      </c>
      <c r="B328" s="224">
        <v>44775</v>
      </c>
      <c r="C328" s="224"/>
      <c r="D328" s="225" t="s">
        <v>492</v>
      </c>
      <c r="E328" s="226" t="s">
        <v>594</v>
      </c>
      <c r="F328" s="196">
        <v>31.25</v>
      </c>
      <c r="G328" s="226"/>
      <c r="H328" s="226">
        <v>38.75</v>
      </c>
      <c r="I328" s="228">
        <v>38</v>
      </c>
      <c r="J328" s="198" t="s">
        <v>696</v>
      </c>
      <c r="K328" s="199">
        <f t="shared" si="105"/>
        <v>7.5</v>
      </c>
      <c r="L328" s="200">
        <f t="shared" si="106"/>
        <v>0.24</v>
      </c>
      <c r="M328" s="195" t="s">
        <v>598</v>
      </c>
      <c r="N328" s="201">
        <v>44844</v>
      </c>
      <c r="O328" s="41"/>
      <c r="R328" s="62"/>
    </row>
    <row r="329" spans="1:18" ht="12.75" customHeight="1">
      <c r="A329" s="223">
        <v>179</v>
      </c>
      <c r="B329" s="224">
        <v>44841</v>
      </c>
      <c r="C329" s="224"/>
      <c r="D329" s="225" t="s">
        <v>854</v>
      </c>
      <c r="E329" s="226" t="s">
        <v>594</v>
      </c>
      <c r="F329" s="196">
        <v>665</v>
      </c>
      <c r="G329" s="226"/>
      <c r="H329" s="226">
        <v>807.5</v>
      </c>
      <c r="I329" s="228">
        <v>840</v>
      </c>
      <c r="J329" s="198" t="s">
        <v>850</v>
      </c>
      <c r="K329" s="199">
        <f t="shared" si="105"/>
        <v>142.5</v>
      </c>
      <c r="L329" s="200">
        <f t="shared" si="106"/>
        <v>0.21428571428571427</v>
      </c>
      <c r="M329" s="195" t="s">
        <v>598</v>
      </c>
      <c r="N329" s="201">
        <v>45097</v>
      </c>
      <c r="O329" s="41"/>
      <c r="R329" s="62"/>
    </row>
    <row r="330" spans="1:18" ht="12.75" customHeight="1">
      <c r="A330" s="248">
        <v>180</v>
      </c>
      <c r="B330" s="249">
        <v>44844</v>
      </c>
      <c r="C330" s="58"/>
      <c r="D330" s="58" t="s">
        <v>439</v>
      </c>
      <c r="E330" s="253" t="s">
        <v>594</v>
      </c>
      <c r="F330" s="56" t="s">
        <v>855</v>
      </c>
      <c r="G330" s="56"/>
      <c r="H330" s="56"/>
      <c r="I330" s="56">
        <v>291</v>
      </c>
      <c r="J330" s="56" t="s">
        <v>596</v>
      </c>
      <c r="K330" s="56"/>
      <c r="L330" s="56"/>
      <c r="M330" s="56"/>
      <c r="N330" s="56"/>
      <c r="O330" s="41"/>
      <c r="Q330" s="41"/>
      <c r="R330" s="62"/>
    </row>
    <row r="331" spans="1:18" ht="12.75" customHeight="1">
      <c r="A331" s="248">
        <v>181</v>
      </c>
      <c r="B331" s="249">
        <v>44845</v>
      </c>
      <c r="C331" s="58"/>
      <c r="D331" s="58" t="s">
        <v>437</v>
      </c>
      <c r="E331" s="253" t="s">
        <v>594</v>
      </c>
      <c r="F331" s="56" t="s">
        <v>856</v>
      </c>
      <c r="G331" s="56"/>
      <c r="H331" s="56"/>
      <c r="I331" s="56">
        <v>765</v>
      </c>
      <c r="J331" s="56" t="s">
        <v>596</v>
      </c>
      <c r="K331" s="56"/>
      <c r="L331" s="56"/>
      <c r="M331" s="56"/>
      <c r="N331" s="56"/>
      <c r="O331" s="41"/>
      <c r="Q331" s="41"/>
      <c r="R331" s="62"/>
    </row>
    <row r="332" spans="1:18" ht="12.75" customHeight="1">
      <c r="A332" s="223">
        <v>182</v>
      </c>
      <c r="B332" s="224">
        <v>44981</v>
      </c>
      <c r="C332" s="224"/>
      <c r="D332" s="225" t="s">
        <v>454</v>
      </c>
      <c r="E332" s="226" t="s">
        <v>594</v>
      </c>
      <c r="F332" s="196">
        <v>1675</v>
      </c>
      <c r="G332" s="226"/>
      <c r="H332" s="226">
        <v>2080</v>
      </c>
      <c r="I332" s="228">
        <v>2080</v>
      </c>
      <c r="J332" s="198" t="s">
        <v>696</v>
      </c>
      <c r="K332" s="199">
        <f>H332-F332</f>
        <v>405</v>
      </c>
      <c r="L332" s="200">
        <f>K332/F332</f>
        <v>0.2417910447761194</v>
      </c>
      <c r="M332" s="195" t="s">
        <v>598</v>
      </c>
      <c r="N332" s="201">
        <v>45119</v>
      </c>
      <c r="O332" s="41"/>
      <c r="R332" s="62"/>
    </row>
    <row r="333" spans="1:18" ht="12.75" customHeight="1">
      <c r="A333" s="223">
        <v>183</v>
      </c>
      <c r="B333" s="224">
        <v>44986</v>
      </c>
      <c r="C333" s="224"/>
      <c r="D333" s="225" t="s">
        <v>492</v>
      </c>
      <c r="E333" s="226" t="s">
        <v>594</v>
      </c>
      <c r="F333" s="196">
        <v>57.5</v>
      </c>
      <c r="G333" s="226"/>
      <c r="H333" s="226">
        <v>120</v>
      </c>
      <c r="I333" s="228">
        <v>120</v>
      </c>
      <c r="J333" s="198" t="s">
        <v>696</v>
      </c>
      <c r="K333" s="199">
        <f>H333-F333</f>
        <v>62.5</v>
      </c>
      <c r="L333" s="200">
        <f>K333/F333</f>
        <v>1.0869565217391304</v>
      </c>
      <c r="M333" s="195" t="s">
        <v>598</v>
      </c>
      <c r="N333" s="201">
        <v>45049</v>
      </c>
      <c r="O333" s="41"/>
      <c r="R333" s="62"/>
    </row>
    <row r="334" spans="1:18" ht="12.75" customHeight="1">
      <c r="A334" s="254">
        <v>184</v>
      </c>
      <c r="B334" s="249">
        <v>45008</v>
      </c>
      <c r="C334" s="249"/>
      <c r="D334" s="58" t="s">
        <v>509</v>
      </c>
      <c r="E334" s="253" t="s">
        <v>594</v>
      </c>
      <c r="F334" s="253" t="s">
        <v>857</v>
      </c>
      <c r="G334" s="56"/>
      <c r="H334" s="56"/>
      <c r="I334" s="56">
        <v>3523</v>
      </c>
      <c r="J334" s="56" t="s">
        <v>596</v>
      </c>
      <c r="K334" s="56"/>
      <c r="L334" s="56"/>
      <c r="M334" s="56"/>
      <c r="N334" s="56"/>
      <c r="O334" s="41"/>
      <c r="R334" s="62"/>
    </row>
    <row r="335" spans="1:18" ht="12.75" customHeight="1">
      <c r="A335" s="248">
        <v>185</v>
      </c>
      <c r="B335" s="249">
        <v>45027</v>
      </c>
      <c r="C335" s="58"/>
      <c r="D335" s="58" t="s">
        <v>858</v>
      </c>
      <c r="E335" s="253" t="s">
        <v>594</v>
      </c>
      <c r="F335" s="56" t="s">
        <v>859</v>
      </c>
      <c r="G335" s="56"/>
      <c r="H335" s="56"/>
      <c r="I335" s="56">
        <v>810</v>
      </c>
      <c r="J335" s="56" t="s">
        <v>596</v>
      </c>
      <c r="K335" s="56"/>
      <c r="L335" s="56"/>
      <c r="M335" s="56"/>
      <c r="N335" s="56"/>
      <c r="O335" s="41"/>
      <c r="R335" s="62"/>
    </row>
    <row r="336" spans="1:18" ht="12.75" customHeight="1">
      <c r="A336" s="248">
        <v>186</v>
      </c>
      <c r="B336" s="249">
        <v>45050</v>
      </c>
      <c r="C336" s="58"/>
      <c r="D336" s="58" t="s">
        <v>42</v>
      </c>
      <c r="E336" s="253" t="s">
        <v>594</v>
      </c>
      <c r="F336" s="56" t="s">
        <v>860</v>
      </c>
      <c r="G336" s="56"/>
      <c r="H336" s="56"/>
      <c r="I336" s="56">
        <v>5040</v>
      </c>
      <c r="J336" s="56" t="s">
        <v>596</v>
      </c>
      <c r="K336" s="56"/>
      <c r="L336" s="56"/>
      <c r="M336" s="56"/>
      <c r="N336" s="56"/>
      <c r="O336" s="41"/>
      <c r="R336" s="62"/>
    </row>
    <row r="337" spans="1:38" ht="12.75" customHeight="1">
      <c r="A337" s="242">
        <v>187</v>
      </c>
      <c r="B337" s="243">
        <v>45075</v>
      </c>
      <c r="C337" s="255"/>
      <c r="D337" s="255" t="s">
        <v>861</v>
      </c>
      <c r="E337" s="256" t="s">
        <v>594</v>
      </c>
      <c r="F337" s="245" t="s">
        <v>862</v>
      </c>
      <c r="G337" s="245"/>
      <c r="H337" s="245"/>
      <c r="I337" s="245">
        <v>732</v>
      </c>
      <c r="J337" s="245" t="s">
        <v>596</v>
      </c>
      <c r="K337" s="245"/>
      <c r="L337" s="245"/>
      <c r="M337" s="245"/>
      <c r="N337" s="245"/>
      <c r="O337" s="41"/>
      <c r="Q337" s="41"/>
      <c r="R337" s="62"/>
      <c r="T337" s="41"/>
      <c r="V337" s="41"/>
      <c r="W337" s="62"/>
      <c r="Y337" s="41"/>
      <c r="AA337" s="41"/>
      <c r="AB337" s="62"/>
      <c r="AD337" s="41"/>
      <c r="AF337" s="41"/>
      <c r="AG337" s="62"/>
      <c r="AI337" s="41"/>
      <c r="AK337" s="41"/>
      <c r="AL337" s="62"/>
    </row>
    <row r="338" spans="1:38" ht="12.75" customHeight="1">
      <c r="A338" s="248">
        <v>188</v>
      </c>
      <c r="B338" s="249">
        <v>45078</v>
      </c>
      <c r="C338" s="58"/>
      <c r="D338" s="58" t="s">
        <v>541</v>
      </c>
      <c r="E338" s="253" t="s">
        <v>594</v>
      </c>
      <c r="F338" s="56" t="s">
        <v>863</v>
      </c>
      <c r="G338" s="56"/>
      <c r="H338" s="56"/>
      <c r="I338" s="56">
        <v>4300</v>
      </c>
      <c r="J338" s="56" t="s">
        <v>596</v>
      </c>
      <c r="K338" s="56"/>
      <c r="L338" s="56"/>
      <c r="M338" s="56"/>
      <c r="N338" s="56"/>
      <c r="O338" s="41"/>
      <c r="Q338" s="41"/>
      <c r="R338" s="62"/>
      <c r="T338" s="41"/>
      <c r="V338" s="41"/>
      <c r="W338" s="62"/>
      <c r="Y338" s="41"/>
      <c r="AA338" s="41"/>
      <c r="AB338" s="62"/>
      <c r="AD338" s="41"/>
      <c r="AF338" s="41"/>
      <c r="AG338" s="62"/>
      <c r="AI338" s="41"/>
      <c r="AK338" s="41"/>
      <c r="AL338" s="62"/>
    </row>
    <row r="339" spans="1:38" ht="12.75" customHeight="1">
      <c r="A339" s="248">
        <v>189</v>
      </c>
      <c r="B339" s="249">
        <v>45103</v>
      </c>
      <c r="C339" s="58"/>
      <c r="D339" s="58" t="s">
        <v>1087</v>
      </c>
      <c r="E339" s="253" t="s">
        <v>594</v>
      </c>
      <c r="F339" s="56" t="s">
        <v>676</v>
      </c>
      <c r="G339" s="56"/>
      <c r="H339" s="56"/>
      <c r="I339" s="56">
        <v>383</v>
      </c>
      <c r="J339" s="56" t="s">
        <v>596</v>
      </c>
      <c r="K339" s="56"/>
      <c r="L339" s="56"/>
      <c r="M339" s="56"/>
      <c r="N339" s="56"/>
      <c r="O339" s="41"/>
      <c r="Q339" s="41"/>
      <c r="R339" s="62"/>
      <c r="T339" s="41"/>
      <c r="V339" s="41"/>
      <c r="W339" s="62"/>
      <c r="Y339" s="41"/>
      <c r="AA339" s="41"/>
      <c r="AB339" s="62"/>
      <c r="AD339" s="41"/>
      <c r="AF339" s="41"/>
      <c r="AG339" s="62"/>
      <c r="AI339" s="41"/>
      <c r="AK339" s="41"/>
      <c r="AL339" s="62"/>
    </row>
    <row r="340" spans="1:38" ht="12.75" customHeight="1">
      <c r="A340" s="248">
        <v>190</v>
      </c>
      <c r="B340" s="249">
        <v>45120</v>
      </c>
      <c r="C340" s="58"/>
      <c r="D340" s="58" t="s">
        <v>540</v>
      </c>
      <c r="E340" s="253" t="s">
        <v>594</v>
      </c>
      <c r="F340" s="56" t="s">
        <v>1072</v>
      </c>
      <c r="G340" s="56"/>
      <c r="H340" s="56"/>
      <c r="I340" s="56">
        <v>2935</v>
      </c>
      <c r="J340" s="56" t="s">
        <v>596</v>
      </c>
      <c r="K340" s="56"/>
      <c r="L340" s="56"/>
      <c r="M340" s="56"/>
      <c r="N340" s="56"/>
      <c r="O340" s="41"/>
      <c r="Q340" s="41"/>
      <c r="R340" s="62"/>
      <c r="T340" s="41"/>
      <c r="V340" s="41"/>
      <c r="W340" s="62"/>
      <c r="Y340" s="41"/>
      <c r="AA340" s="41"/>
      <c r="AB340" s="62"/>
      <c r="AD340" s="41"/>
      <c r="AF340" s="41"/>
      <c r="AG340" s="62"/>
      <c r="AI340" s="41"/>
      <c r="AK340" s="41"/>
      <c r="AL340" s="62"/>
    </row>
    <row r="341" spans="1:38" ht="12.75" customHeight="1">
      <c r="A341" s="248"/>
      <c r="B341" s="249"/>
      <c r="C341" s="58"/>
      <c r="D341" s="58"/>
      <c r="E341" s="253"/>
      <c r="F341" s="56"/>
      <c r="G341" s="56"/>
      <c r="H341" s="56"/>
      <c r="I341" s="56"/>
      <c r="J341" s="56"/>
      <c r="K341" s="56"/>
      <c r="L341" s="56"/>
      <c r="M341" s="56"/>
      <c r="N341" s="56"/>
      <c r="O341" s="41"/>
      <c r="R341" s="62"/>
      <c r="T341" s="41"/>
      <c r="W341" s="62"/>
      <c r="Y341" s="41"/>
      <c r="AB341" s="62"/>
      <c r="AD341" s="41"/>
      <c r="AG341" s="62"/>
      <c r="AI341" s="41"/>
      <c r="AL341" s="62"/>
    </row>
    <row r="342" spans="1:38" ht="12.75" customHeight="1">
      <c r="A342" s="58"/>
      <c r="B342" s="58"/>
      <c r="C342" s="58"/>
      <c r="D342" s="58"/>
      <c r="E342" s="58"/>
      <c r="F342" s="56"/>
      <c r="G342" s="56"/>
      <c r="H342" s="56"/>
      <c r="I342" s="56"/>
      <c r="J342" s="31"/>
      <c r="K342" s="56"/>
      <c r="L342" s="56"/>
      <c r="M342" s="56"/>
      <c r="N342" s="58"/>
      <c r="O342" s="41"/>
      <c r="R342" s="62"/>
      <c r="T342" s="41"/>
      <c r="W342" s="62"/>
      <c r="Y342" s="41"/>
      <c r="AB342" s="62"/>
      <c r="AD342" s="41"/>
      <c r="AG342" s="62"/>
      <c r="AI342" s="41"/>
      <c r="AL342" s="62"/>
    </row>
    <row r="343" spans="1:38" ht="12.75" customHeight="1">
      <c r="B343" s="257" t="s">
        <v>864</v>
      </c>
      <c r="F343" s="62"/>
      <c r="G343" s="62"/>
      <c r="H343" s="62"/>
      <c r="I343" s="62"/>
      <c r="J343" s="41"/>
      <c r="K343" s="62"/>
      <c r="L343" s="62"/>
      <c r="M343" s="62"/>
      <c r="O343" s="41"/>
      <c r="R343" s="62"/>
      <c r="T343" s="41"/>
      <c r="W343" s="62"/>
      <c r="Y343" s="41"/>
      <c r="AB343" s="62"/>
      <c r="AD343" s="41"/>
      <c r="AG343" s="62"/>
      <c r="AI343" s="41"/>
      <c r="AL343" s="62"/>
    </row>
    <row r="344" spans="1:38" ht="12.75" customHeight="1">
      <c r="A344" s="258"/>
      <c r="F344" s="62"/>
      <c r="G344" s="62"/>
      <c r="H344" s="62"/>
      <c r="I344" s="62"/>
      <c r="J344" s="41"/>
      <c r="K344" s="62"/>
      <c r="L344" s="62"/>
      <c r="M344" s="62"/>
      <c r="O344" s="41"/>
      <c r="R344" s="62"/>
      <c r="T344" s="41"/>
      <c r="W344" s="62"/>
      <c r="Y344" s="41"/>
      <c r="AB344" s="62"/>
      <c r="AD344" s="41"/>
      <c r="AG344" s="62"/>
      <c r="AI344" s="41"/>
      <c r="AL344" s="62"/>
    </row>
    <row r="345" spans="1:38" ht="12.75" customHeight="1">
      <c r="A345" s="258"/>
      <c r="F345" s="62"/>
      <c r="G345" s="62"/>
      <c r="H345" s="62"/>
      <c r="I345" s="62"/>
      <c r="J345" s="41"/>
      <c r="K345" s="62"/>
      <c r="L345" s="62"/>
      <c r="M345" s="62"/>
      <c r="O345" s="41"/>
      <c r="R345" s="62"/>
    </row>
    <row r="346" spans="1:38" ht="12.75" customHeight="1">
      <c r="A346" s="56"/>
      <c r="F346" s="62"/>
      <c r="G346" s="62"/>
      <c r="H346" s="62"/>
      <c r="I346" s="62"/>
      <c r="J346" s="41"/>
      <c r="K346" s="62"/>
      <c r="L346" s="62"/>
      <c r="M346" s="62"/>
      <c r="O346" s="41"/>
      <c r="R346" s="62"/>
    </row>
    <row r="347" spans="1:38" ht="12.75" customHeight="1">
      <c r="F347" s="62"/>
      <c r="G347" s="62"/>
      <c r="H347" s="62"/>
      <c r="I347" s="62"/>
      <c r="J347" s="41"/>
      <c r="K347" s="62"/>
      <c r="L347" s="62"/>
      <c r="M347" s="62"/>
      <c r="O347" s="41"/>
      <c r="R347" s="62"/>
    </row>
    <row r="348" spans="1:38" ht="12.75" customHeight="1">
      <c r="F348" s="62"/>
      <c r="G348" s="62"/>
      <c r="H348" s="62"/>
      <c r="I348" s="62"/>
      <c r="J348" s="41"/>
      <c r="K348" s="62"/>
      <c r="L348" s="62"/>
      <c r="M348" s="62"/>
      <c r="O348" s="41"/>
      <c r="R348" s="62"/>
    </row>
    <row r="349" spans="1:38" ht="12.75" customHeight="1">
      <c r="F349" s="62"/>
      <c r="G349" s="62"/>
      <c r="H349" s="62"/>
      <c r="I349" s="62"/>
      <c r="J349" s="41"/>
      <c r="K349" s="62"/>
      <c r="L349" s="62"/>
      <c r="M349" s="62"/>
      <c r="O349" s="41"/>
      <c r="R349" s="62"/>
    </row>
    <row r="350" spans="1:38" ht="12.75" customHeight="1">
      <c r="F350" s="62"/>
      <c r="G350" s="62"/>
      <c r="H350" s="62"/>
      <c r="I350" s="62"/>
      <c r="J350" s="41"/>
      <c r="K350" s="62"/>
      <c r="L350" s="62"/>
      <c r="M350" s="62"/>
      <c r="O350" s="41"/>
      <c r="R350" s="62"/>
    </row>
    <row r="351" spans="1:38" ht="12.75" customHeight="1">
      <c r="F351" s="62"/>
      <c r="G351" s="62"/>
      <c r="H351" s="62"/>
      <c r="I351" s="62"/>
      <c r="J351" s="41"/>
      <c r="K351" s="62"/>
      <c r="L351" s="62"/>
      <c r="M351" s="62"/>
      <c r="O351" s="41"/>
      <c r="R351" s="62"/>
    </row>
    <row r="352" spans="1:38" ht="12.75" customHeight="1">
      <c r="F352" s="62"/>
      <c r="G352" s="62"/>
      <c r="H352" s="62"/>
      <c r="I352" s="62"/>
      <c r="J352" s="41"/>
      <c r="K352" s="62"/>
      <c r="L352" s="62"/>
      <c r="M352" s="62"/>
      <c r="O352" s="41"/>
      <c r="R352" s="62"/>
    </row>
    <row r="353" spans="6:18" ht="12.75" customHeight="1">
      <c r="F353" s="62"/>
      <c r="G353" s="62"/>
      <c r="H353" s="62"/>
      <c r="I353" s="62"/>
      <c r="J353" s="41"/>
      <c r="K353" s="62"/>
      <c r="L353" s="62"/>
      <c r="M353" s="62"/>
      <c r="O353" s="41"/>
      <c r="R353" s="62"/>
    </row>
    <row r="354" spans="6:18" ht="12.75" customHeight="1">
      <c r="F354" s="62"/>
      <c r="G354" s="62"/>
      <c r="H354" s="62"/>
      <c r="I354" s="62"/>
      <c r="J354" s="41"/>
      <c r="K354" s="62"/>
      <c r="L354" s="62"/>
      <c r="M354" s="62"/>
      <c r="O354" s="41"/>
      <c r="R354" s="62"/>
    </row>
    <row r="355" spans="6:18" ht="12.75" customHeight="1">
      <c r="F355" s="62"/>
      <c r="G355" s="62"/>
      <c r="H355" s="62"/>
      <c r="I355" s="62"/>
      <c r="J355" s="41"/>
      <c r="K355" s="62"/>
      <c r="L355" s="62"/>
      <c r="M355" s="62"/>
      <c r="O355" s="41"/>
      <c r="R355" s="62"/>
    </row>
    <row r="356" spans="6:18" ht="12.75" customHeight="1">
      <c r="F356" s="62"/>
      <c r="G356" s="62"/>
      <c r="H356" s="62"/>
      <c r="I356" s="62"/>
      <c r="J356" s="41"/>
      <c r="K356" s="62"/>
      <c r="L356" s="62"/>
      <c r="M356" s="62"/>
      <c r="O356" s="41"/>
      <c r="R356" s="62"/>
    </row>
    <row r="357" spans="6:18" ht="12.75" customHeight="1">
      <c r="F357" s="62"/>
      <c r="G357" s="62"/>
      <c r="H357" s="62"/>
      <c r="I357" s="62"/>
      <c r="J357" s="41"/>
      <c r="K357" s="62"/>
      <c r="L357" s="62"/>
      <c r="M357" s="62"/>
      <c r="O357" s="41"/>
      <c r="R357" s="62"/>
    </row>
    <row r="358" spans="6:18" ht="12.75" customHeight="1">
      <c r="F358" s="62"/>
      <c r="G358" s="62"/>
      <c r="H358" s="62"/>
      <c r="I358" s="62"/>
      <c r="J358" s="41"/>
      <c r="K358" s="62"/>
      <c r="L358" s="62"/>
      <c r="M358" s="62"/>
      <c r="O358" s="41"/>
      <c r="R358" s="62"/>
    </row>
    <row r="359" spans="6:18" ht="12.75" customHeight="1">
      <c r="F359" s="62"/>
      <c r="G359" s="62"/>
      <c r="H359" s="62"/>
      <c r="I359" s="62"/>
      <c r="J359" s="41"/>
      <c r="K359" s="62"/>
      <c r="L359" s="62"/>
      <c r="M359" s="62"/>
      <c r="O359" s="41"/>
      <c r="R359" s="62"/>
    </row>
    <row r="360" spans="6:18" ht="12.75" customHeight="1">
      <c r="F360" s="62"/>
      <c r="G360" s="62"/>
      <c r="H360" s="62"/>
      <c r="I360" s="62"/>
      <c r="J360" s="41"/>
      <c r="K360" s="62"/>
      <c r="L360" s="62"/>
      <c r="M360" s="62"/>
      <c r="O360" s="41"/>
      <c r="R360" s="62"/>
    </row>
    <row r="361" spans="6:18" ht="12.75" customHeight="1">
      <c r="F361" s="62"/>
      <c r="G361" s="62"/>
      <c r="H361" s="62"/>
      <c r="I361" s="62"/>
      <c r="J361" s="41"/>
      <c r="K361" s="62"/>
      <c r="L361" s="62"/>
      <c r="M361" s="62"/>
      <c r="O361" s="41"/>
      <c r="R361" s="62"/>
    </row>
    <row r="362" spans="6:18" ht="12.75" customHeight="1">
      <c r="F362" s="62"/>
      <c r="G362" s="62"/>
      <c r="H362" s="62"/>
      <c r="I362" s="62"/>
      <c r="J362" s="41"/>
      <c r="K362" s="62"/>
      <c r="L362" s="62"/>
      <c r="M362" s="62"/>
      <c r="O362" s="41"/>
      <c r="R362" s="62"/>
    </row>
    <row r="363" spans="6:18" ht="12.75" customHeight="1">
      <c r="F363" s="62"/>
      <c r="G363" s="62"/>
      <c r="H363" s="62"/>
      <c r="I363" s="62"/>
      <c r="J363" s="41"/>
      <c r="K363" s="62"/>
      <c r="L363" s="62"/>
      <c r="M363" s="62"/>
      <c r="O363" s="41"/>
      <c r="R363" s="62"/>
    </row>
    <row r="364" spans="6:18" ht="12.75" customHeight="1">
      <c r="F364" s="62"/>
      <c r="G364" s="62"/>
      <c r="H364" s="62"/>
      <c r="I364" s="62"/>
      <c r="J364" s="41"/>
      <c r="K364" s="62"/>
      <c r="L364" s="62"/>
      <c r="M364" s="62"/>
      <c r="O364" s="41"/>
      <c r="R364" s="62"/>
    </row>
    <row r="365" spans="6:18" ht="12.75" customHeight="1">
      <c r="F365" s="62"/>
      <c r="G365" s="62"/>
      <c r="H365" s="62"/>
      <c r="I365" s="62"/>
      <c r="J365" s="41"/>
      <c r="K365" s="62"/>
      <c r="L365" s="62"/>
      <c r="M365" s="62"/>
      <c r="O365" s="41"/>
      <c r="R365" s="62"/>
    </row>
    <row r="366" spans="6:18" ht="12.75" customHeight="1">
      <c r="F366" s="62"/>
      <c r="G366" s="62"/>
      <c r="H366" s="62"/>
      <c r="I366" s="62"/>
      <c r="J366" s="41"/>
      <c r="K366" s="62"/>
      <c r="L366" s="62"/>
      <c r="M366" s="62"/>
      <c r="O366" s="41"/>
      <c r="R366" s="62"/>
    </row>
    <row r="367" spans="6:18" ht="12.75" customHeight="1">
      <c r="F367" s="62"/>
      <c r="G367" s="62"/>
      <c r="H367" s="62"/>
      <c r="I367" s="62"/>
      <c r="J367" s="41"/>
      <c r="K367" s="62"/>
      <c r="L367" s="62"/>
      <c r="M367" s="62"/>
      <c r="O367" s="41"/>
      <c r="R367" s="62"/>
    </row>
    <row r="368" spans="6:18" ht="12.75" customHeight="1">
      <c r="F368" s="62"/>
      <c r="G368" s="62"/>
      <c r="H368" s="62"/>
      <c r="I368" s="62"/>
      <c r="J368" s="41"/>
      <c r="K368" s="62"/>
      <c r="L368" s="62"/>
      <c r="M368" s="62"/>
      <c r="O368" s="41"/>
      <c r="R368" s="62"/>
    </row>
    <row r="369" spans="6:18" ht="12.75" customHeight="1">
      <c r="F369" s="62"/>
      <c r="G369" s="62"/>
      <c r="H369" s="62"/>
      <c r="I369" s="62"/>
      <c r="J369" s="41"/>
      <c r="K369" s="62"/>
      <c r="L369" s="62"/>
      <c r="M369" s="62"/>
      <c r="O369" s="41"/>
      <c r="R369" s="62"/>
    </row>
    <row r="370" spans="6:18" ht="12.75" customHeight="1">
      <c r="F370" s="62"/>
      <c r="G370" s="62"/>
      <c r="H370" s="62"/>
      <c r="I370" s="62"/>
      <c r="J370" s="41"/>
      <c r="K370" s="62"/>
      <c r="L370" s="62"/>
      <c r="M370" s="62"/>
      <c r="O370" s="41"/>
      <c r="R370" s="62"/>
    </row>
    <row r="371" spans="6:18" ht="12.75" customHeight="1">
      <c r="F371" s="62"/>
      <c r="G371" s="62"/>
      <c r="H371" s="62"/>
      <c r="I371" s="62"/>
      <c r="J371" s="41"/>
      <c r="K371" s="62"/>
      <c r="L371" s="62"/>
      <c r="M371" s="62"/>
      <c r="O371" s="41"/>
      <c r="R371" s="62"/>
    </row>
    <row r="372" spans="6:18" ht="12.75" customHeight="1">
      <c r="F372" s="62"/>
      <c r="G372" s="62"/>
      <c r="H372" s="62"/>
      <c r="I372" s="62"/>
      <c r="J372" s="41"/>
      <c r="K372" s="62"/>
      <c r="L372" s="62"/>
      <c r="M372" s="62"/>
      <c r="O372" s="41"/>
      <c r="R372" s="62"/>
    </row>
    <row r="373" spans="6:18" ht="12.75" customHeight="1">
      <c r="F373" s="62"/>
      <c r="G373" s="62"/>
      <c r="H373" s="62"/>
      <c r="I373" s="62"/>
      <c r="J373" s="41"/>
      <c r="K373" s="62"/>
      <c r="L373" s="62"/>
      <c r="M373" s="62"/>
      <c r="O373" s="41"/>
      <c r="R373" s="62"/>
    </row>
    <row r="374" spans="6:18" ht="12.75" customHeight="1">
      <c r="F374" s="62"/>
      <c r="G374" s="62"/>
      <c r="H374" s="62"/>
      <c r="I374" s="62"/>
      <c r="J374" s="41"/>
      <c r="K374" s="62"/>
      <c r="L374" s="62"/>
      <c r="M374" s="62"/>
      <c r="O374" s="41"/>
      <c r="R374" s="62"/>
    </row>
    <row r="375" spans="6:18" ht="12.75" customHeight="1">
      <c r="F375" s="62"/>
      <c r="G375" s="62"/>
      <c r="H375" s="62"/>
      <c r="I375" s="62"/>
      <c r="J375" s="41"/>
      <c r="K375" s="62"/>
      <c r="L375" s="62"/>
      <c r="M375" s="62"/>
      <c r="O375" s="41"/>
      <c r="R375" s="62"/>
    </row>
    <row r="376" spans="6:18" ht="12.75" customHeight="1">
      <c r="F376" s="62"/>
      <c r="G376" s="62"/>
      <c r="H376" s="62"/>
      <c r="I376" s="62"/>
      <c r="J376" s="41"/>
      <c r="K376" s="62"/>
      <c r="L376" s="62"/>
      <c r="M376" s="62"/>
      <c r="O376" s="41"/>
      <c r="R376" s="62"/>
    </row>
    <row r="377" spans="6:18" ht="12.75" customHeight="1">
      <c r="F377" s="62"/>
      <c r="G377" s="62"/>
      <c r="H377" s="62"/>
      <c r="I377" s="62"/>
      <c r="J377" s="41"/>
      <c r="K377" s="62"/>
      <c r="L377" s="62"/>
      <c r="M377" s="62"/>
      <c r="O377" s="41"/>
      <c r="R377" s="62"/>
    </row>
    <row r="378" spans="6:18" ht="12.75" customHeight="1">
      <c r="F378" s="62"/>
      <c r="G378" s="62"/>
      <c r="H378" s="62"/>
      <c r="I378" s="62"/>
      <c r="J378" s="41"/>
      <c r="K378" s="62"/>
      <c r="L378" s="62"/>
      <c r="M378" s="62"/>
      <c r="O378" s="41"/>
      <c r="R378" s="62"/>
    </row>
    <row r="379" spans="6:18" ht="12.75" customHeight="1">
      <c r="F379" s="62"/>
      <c r="G379" s="62"/>
      <c r="H379" s="62"/>
      <c r="I379" s="62"/>
      <c r="J379" s="41"/>
      <c r="K379" s="62"/>
      <c r="L379" s="62"/>
      <c r="M379" s="62"/>
      <c r="O379" s="41"/>
      <c r="R379" s="62"/>
    </row>
    <row r="380" spans="6:18" ht="12.75" customHeight="1">
      <c r="F380" s="62"/>
      <c r="G380" s="62"/>
      <c r="H380" s="62"/>
      <c r="I380" s="62"/>
      <c r="J380" s="41"/>
      <c r="K380" s="62"/>
      <c r="L380" s="62"/>
      <c r="M380" s="62"/>
      <c r="O380" s="41"/>
      <c r="R380" s="62"/>
    </row>
    <row r="381" spans="6:18" ht="12.75" customHeight="1">
      <c r="F381" s="62"/>
      <c r="G381" s="62"/>
      <c r="H381" s="62"/>
      <c r="I381" s="62"/>
      <c r="J381" s="41"/>
      <c r="K381" s="62"/>
      <c r="L381" s="62"/>
      <c r="M381" s="62"/>
      <c r="O381" s="41"/>
      <c r="R381" s="62"/>
    </row>
    <row r="382" spans="6:18" ht="12.75" customHeight="1">
      <c r="F382" s="62"/>
      <c r="G382" s="62"/>
      <c r="H382" s="62"/>
      <c r="I382" s="62"/>
      <c r="J382" s="41"/>
      <c r="K382" s="62"/>
      <c r="L382" s="62"/>
      <c r="M382" s="62"/>
      <c r="O382" s="41"/>
      <c r="R382" s="62"/>
    </row>
    <row r="383" spans="6:18" ht="12.75" customHeight="1">
      <c r="F383" s="62"/>
      <c r="G383" s="62"/>
      <c r="H383" s="62"/>
      <c r="I383" s="62"/>
      <c r="J383" s="41"/>
      <c r="K383" s="62"/>
      <c r="L383" s="62"/>
      <c r="M383" s="62"/>
      <c r="O383" s="41"/>
      <c r="R383" s="62"/>
    </row>
    <row r="384" spans="6:18" ht="12.75" customHeight="1">
      <c r="F384" s="62"/>
      <c r="G384" s="62"/>
      <c r="H384" s="62"/>
      <c r="I384" s="62"/>
      <c r="J384" s="41"/>
      <c r="K384" s="62"/>
      <c r="L384" s="62"/>
      <c r="M384" s="62"/>
      <c r="O384" s="41"/>
      <c r="R384" s="62"/>
    </row>
    <row r="385" spans="6:18" ht="12.75" customHeight="1">
      <c r="F385" s="62"/>
      <c r="G385" s="62"/>
      <c r="H385" s="62"/>
      <c r="I385" s="62"/>
      <c r="J385" s="41"/>
      <c r="K385" s="62"/>
      <c r="L385" s="62"/>
      <c r="M385" s="62"/>
      <c r="O385" s="41"/>
      <c r="R385" s="62"/>
    </row>
    <row r="386" spans="6:18" ht="12.75" customHeight="1">
      <c r="F386" s="62"/>
      <c r="G386" s="62"/>
      <c r="H386" s="62"/>
      <c r="I386" s="62"/>
      <c r="J386" s="41"/>
      <c r="K386" s="62"/>
      <c r="L386" s="62"/>
      <c r="M386" s="62"/>
      <c r="O386" s="41"/>
      <c r="R386" s="62"/>
    </row>
    <row r="387" spans="6:18" ht="12.75" customHeight="1">
      <c r="F387" s="62"/>
      <c r="G387" s="62"/>
      <c r="H387" s="62"/>
      <c r="I387" s="62"/>
      <c r="J387" s="41"/>
      <c r="K387" s="62"/>
      <c r="L387" s="62"/>
      <c r="M387" s="62"/>
      <c r="O387" s="41"/>
      <c r="R387" s="62"/>
    </row>
    <row r="388" spans="6:18" ht="12.75" customHeight="1">
      <c r="F388" s="62"/>
      <c r="G388" s="62"/>
      <c r="H388" s="62"/>
      <c r="I388" s="62"/>
      <c r="J388" s="41"/>
      <c r="K388" s="62"/>
      <c r="L388" s="62"/>
      <c r="M388" s="62"/>
      <c r="O388" s="41"/>
      <c r="R388" s="62"/>
    </row>
    <row r="389" spans="6:18" ht="12.75" customHeight="1">
      <c r="F389" s="62"/>
      <c r="G389" s="62"/>
      <c r="H389" s="62"/>
      <c r="I389" s="62"/>
      <c r="J389" s="41"/>
      <c r="K389" s="62"/>
      <c r="L389" s="62"/>
      <c r="M389" s="62"/>
      <c r="O389" s="41"/>
      <c r="R389" s="62"/>
    </row>
    <row r="390" spans="6:18" ht="12.75" customHeight="1">
      <c r="F390" s="62"/>
      <c r="G390" s="62"/>
      <c r="H390" s="62"/>
      <c r="I390" s="62"/>
      <c r="J390" s="41"/>
      <c r="K390" s="62"/>
      <c r="L390" s="62"/>
      <c r="M390" s="62"/>
      <c r="O390" s="41"/>
      <c r="R390" s="62"/>
    </row>
    <row r="391" spans="6:18" ht="12.75" customHeight="1">
      <c r="F391" s="62"/>
      <c r="G391" s="62"/>
      <c r="H391" s="62"/>
      <c r="I391" s="62"/>
      <c r="J391" s="41"/>
      <c r="K391" s="62"/>
      <c r="L391" s="62"/>
      <c r="M391" s="62"/>
      <c r="O391" s="41"/>
      <c r="R391" s="62"/>
    </row>
    <row r="392" spans="6:18" ht="12.75" customHeight="1">
      <c r="F392" s="62"/>
      <c r="G392" s="62"/>
      <c r="H392" s="62"/>
      <c r="I392" s="62"/>
      <c r="J392" s="41"/>
      <c r="K392" s="62"/>
      <c r="L392" s="62"/>
      <c r="M392" s="62"/>
      <c r="O392" s="41"/>
      <c r="R392" s="62"/>
    </row>
    <row r="393" spans="6:18" ht="12.75" customHeight="1">
      <c r="F393" s="62"/>
      <c r="G393" s="62"/>
      <c r="H393" s="62"/>
      <c r="I393" s="62"/>
      <c r="J393" s="41"/>
      <c r="K393" s="62"/>
      <c r="L393" s="62"/>
      <c r="M393" s="62"/>
      <c r="O393" s="41"/>
      <c r="R393" s="62"/>
    </row>
    <row r="394" spans="6:18" ht="12.75" customHeight="1">
      <c r="F394" s="62"/>
      <c r="G394" s="62"/>
      <c r="H394" s="62"/>
      <c r="I394" s="62"/>
      <c r="J394" s="41"/>
      <c r="K394" s="62"/>
      <c r="L394" s="62"/>
      <c r="M394" s="62"/>
      <c r="O394" s="41"/>
      <c r="R394" s="62"/>
    </row>
    <row r="395" spans="6:18" ht="12.75" customHeight="1">
      <c r="F395" s="62"/>
      <c r="G395" s="62"/>
      <c r="H395" s="62"/>
      <c r="I395" s="62"/>
      <c r="J395" s="41"/>
      <c r="K395" s="62"/>
      <c r="L395" s="62"/>
      <c r="M395" s="62"/>
      <c r="O395" s="41"/>
      <c r="R395" s="62"/>
    </row>
    <row r="396" spans="6:18" ht="12.75" customHeight="1">
      <c r="F396" s="62"/>
      <c r="G396" s="62"/>
      <c r="H396" s="62"/>
      <c r="I396" s="62"/>
      <c r="J396" s="41"/>
      <c r="K396" s="62"/>
      <c r="L396" s="62"/>
      <c r="M396" s="62"/>
      <c r="O396" s="41"/>
      <c r="R396" s="62"/>
    </row>
    <row r="397" spans="6:18" ht="12.75" customHeight="1">
      <c r="F397" s="62"/>
      <c r="G397" s="62"/>
      <c r="H397" s="62"/>
      <c r="I397" s="62"/>
      <c r="J397" s="41"/>
      <c r="K397" s="62"/>
      <c r="L397" s="62"/>
      <c r="M397" s="62"/>
      <c r="O397" s="41"/>
      <c r="R397" s="62"/>
    </row>
    <row r="398" spans="6:18" ht="12.75" customHeight="1">
      <c r="F398" s="62"/>
      <c r="G398" s="62"/>
      <c r="H398" s="62"/>
      <c r="I398" s="62"/>
      <c r="J398" s="41"/>
      <c r="K398" s="62"/>
      <c r="L398" s="62"/>
      <c r="M398" s="62"/>
      <c r="O398" s="41"/>
      <c r="R398" s="62"/>
    </row>
    <row r="399" spans="6:18" ht="12.75" customHeight="1">
      <c r="F399" s="62"/>
      <c r="G399" s="62"/>
      <c r="H399" s="62"/>
      <c r="I399" s="62"/>
      <c r="J399" s="41"/>
      <c r="K399" s="62"/>
      <c r="L399" s="62"/>
      <c r="M399" s="62"/>
      <c r="O399" s="41"/>
      <c r="R399" s="62"/>
    </row>
    <row r="400" spans="6:18" ht="12.75" customHeight="1">
      <c r="F400" s="62"/>
      <c r="G400" s="62"/>
      <c r="H400" s="62"/>
      <c r="I400" s="62"/>
      <c r="J400" s="41"/>
      <c r="K400" s="62"/>
      <c r="L400" s="62"/>
      <c r="M400" s="62"/>
      <c r="O400" s="41"/>
      <c r="R400" s="62"/>
    </row>
    <row r="401" spans="6:18" ht="12.75" customHeight="1">
      <c r="F401" s="62"/>
      <c r="G401" s="62"/>
      <c r="H401" s="62"/>
      <c r="I401" s="62"/>
      <c r="J401" s="41"/>
      <c r="K401" s="62"/>
      <c r="L401" s="62"/>
      <c r="M401" s="62"/>
      <c r="O401" s="41"/>
      <c r="R401" s="62"/>
    </row>
    <row r="402" spans="6:18" ht="12.75" customHeight="1">
      <c r="F402" s="62"/>
      <c r="G402" s="62"/>
      <c r="H402" s="62"/>
      <c r="I402" s="62"/>
      <c r="J402" s="41"/>
      <c r="K402" s="62"/>
      <c r="L402" s="62"/>
      <c r="M402" s="62"/>
      <c r="O402" s="41"/>
      <c r="R402" s="62"/>
    </row>
    <row r="403" spans="6:18" ht="12.75" customHeight="1">
      <c r="F403" s="62"/>
      <c r="G403" s="62"/>
      <c r="H403" s="62"/>
      <c r="I403" s="62"/>
      <c r="J403" s="41"/>
      <c r="K403" s="62"/>
      <c r="L403" s="62"/>
      <c r="M403" s="62"/>
      <c r="O403" s="41"/>
      <c r="R403" s="62"/>
    </row>
    <row r="404" spans="6:18" ht="12.75" customHeight="1">
      <c r="F404" s="62"/>
      <c r="G404" s="62"/>
      <c r="H404" s="62"/>
      <c r="I404" s="62"/>
      <c r="J404" s="41"/>
      <c r="K404" s="62"/>
      <c r="L404" s="62"/>
      <c r="M404" s="62"/>
      <c r="O404" s="41"/>
      <c r="R404" s="62"/>
    </row>
    <row r="405" spans="6:18" ht="12.75" customHeight="1">
      <c r="F405" s="62"/>
      <c r="G405" s="62"/>
      <c r="H405" s="62"/>
      <c r="I405" s="62"/>
      <c r="J405" s="41"/>
      <c r="K405" s="62"/>
      <c r="L405" s="62"/>
      <c r="M405" s="62"/>
      <c r="O405" s="41"/>
      <c r="R405" s="62"/>
    </row>
    <row r="406" spans="6:18" ht="12.75" customHeight="1">
      <c r="F406" s="62"/>
      <c r="G406" s="62"/>
      <c r="H406" s="62"/>
      <c r="I406" s="62"/>
      <c r="J406" s="41"/>
      <c r="K406" s="62"/>
      <c r="L406" s="62"/>
      <c r="M406" s="62"/>
      <c r="O406" s="41"/>
      <c r="R406" s="62"/>
    </row>
    <row r="407" spans="6:18" ht="12.75" customHeight="1">
      <c r="F407" s="62"/>
      <c r="G407" s="62"/>
      <c r="H407" s="62"/>
      <c r="I407" s="62"/>
      <c r="J407" s="41"/>
      <c r="K407" s="62"/>
      <c r="L407" s="62"/>
      <c r="M407" s="62"/>
      <c r="O407" s="41"/>
      <c r="R407" s="62"/>
    </row>
    <row r="408" spans="6:18" ht="12.75" customHeight="1">
      <c r="F408" s="62"/>
      <c r="G408" s="62"/>
      <c r="H408" s="62"/>
      <c r="I408" s="62"/>
      <c r="J408" s="41"/>
      <c r="K408" s="62"/>
      <c r="L408" s="62"/>
      <c r="M408" s="62"/>
      <c r="O408" s="41"/>
      <c r="R408" s="62"/>
    </row>
    <row r="409" spans="6:18" ht="12.75" customHeight="1">
      <c r="F409" s="62"/>
      <c r="G409" s="62"/>
      <c r="H409" s="62"/>
      <c r="I409" s="62"/>
      <c r="J409" s="41"/>
      <c r="K409" s="62"/>
      <c r="L409" s="62"/>
      <c r="M409" s="62"/>
      <c r="O409" s="41"/>
      <c r="R409" s="62"/>
    </row>
    <row r="410" spans="6:18" ht="12.75" customHeight="1">
      <c r="F410" s="62"/>
      <c r="G410" s="62"/>
      <c r="H410" s="62"/>
      <c r="I410" s="62"/>
      <c r="J410" s="41"/>
      <c r="K410" s="62"/>
      <c r="L410" s="62"/>
      <c r="M410" s="62"/>
      <c r="O410" s="41"/>
      <c r="R410" s="62"/>
    </row>
    <row r="411" spans="6:18" ht="12.75" customHeight="1">
      <c r="F411" s="62"/>
      <c r="G411" s="62"/>
      <c r="H411" s="62"/>
      <c r="I411" s="62"/>
      <c r="J411" s="41"/>
      <c r="K411" s="62"/>
      <c r="L411" s="62"/>
      <c r="M411" s="62"/>
      <c r="O411" s="41"/>
      <c r="R411" s="62"/>
    </row>
    <row r="412" spans="6:18" ht="12.75" customHeight="1">
      <c r="F412" s="62"/>
      <c r="G412" s="62"/>
      <c r="H412" s="62"/>
      <c r="I412" s="62"/>
      <c r="J412" s="41"/>
      <c r="K412" s="62"/>
      <c r="L412" s="62"/>
      <c r="M412" s="62"/>
      <c r="O412" s="41"/>
      <c r="R412" s="62"/>
    </row>
    <row r="413" spans="6:18" ht="12.75" customHeight="1">
      <c r="F413" s="62"/>
      <c r="G413" s="62"/>
      <c r="H413" s="62"/>
      <c r="I413" s="62"/>
      <c r="J413" s="41"/>
      <c r="K413" s="62"/>
      <c r="L413" s="62"/>
      <c r="M413" s="62"/>
      <c r="O413" s="41"/>
      <c r="R413" s="62"/>
    </row>
    <row r="414" spans="6:18" ht="12.75" customHeight="1">
      <c r="F414" s="62"/>
      <c r="G414" s="62"/>
      <c r="H414" s="62"/>
      <c r="I414" s="62"/>
      <c r="J414" s="41"/>
      <c r="K414" s="62"/>
      <c r="L414" s="62"/>
      <c r="M414" s="62"/>
      <c r="O414" s="41"/>
      <c r="R414" s="62"/>
    </row>
    <row r="415" spans="6:18" ht="12.75" customHeight="1">
      <c r="F415" s="62"/>
      <c r="G415" s="62"/>
      <c r="H415" s="62"/>
      <c r="I415" s="62"/>
      <c r="J415" s="41"/>
      <c r="K415" s="62"/>
      <c r="L415" s="62"/>
      <c r="M415" s="62"/>
      <c r="O415" s="41"/>
      <c r="R415" s="62"/>
    </row>
    <row r="416" spans="6:18" ht="12.75" customHeight="1">
      <c r="F416" s="62"/>
      <c r="G416" s="62"/>
      <c r="H416" s="62"/>
      <c r="I416" s="62"/>
      <c r="J416" s="41"/>
      <c r="K416" s="62"/>
      <c r="L416" s="62"/>
      <c r="M416" s="62"/>
      <c r="O416" s="41"/>
      <c r="R416" s="62"/>
    </row>
    <row r="417" spans="6:18" ht="12.75" customHeight="1">
      <c r="F417" s="62"/>
      <c r="G417" s="62"/>
      <c r="H417" s="62"/>
      <c r="I417" s="62"/>
      <c r="J417" s="41"/>
      <c r="K417" s="62"/>
      <c r="L417" s="62"/>
      <c r="M417" s="62"/>
      <c r="O417" s="41"/>
      <c r="R417" s="62"/>
    </row>
    <row r="418" spans="6:18" ht="12.75" customHeight="1">
      <c r="F418" s="62"/>
      <c r="G418" s="62"/>
      <c r="H418" s="62"/>
      <c r="I418" s="62"/>
      <c r="J418" s="41"/>
      <c r="K418" s="62"/>
      <c r="L418" s="62"/>
      <c r="M418" s="62"/>
      <c r="O418" s="41"/>
      <c r="R418" s="62"/>
    </row>
    <row r="419" spans="6:18" ht="12.75" customHeight="1">
      <c r="F419" s="62"/>
      <c r="G419" s="62"/>
      <c r="H419" s="62"/>
      <c r="I419" s="62"/>
      <c r="J419" s="41"/>
      <c r="K419" s="62"/>
      <c r="L419" s="62"/>
      <c r="M419" s="62"/>
      <c r="O419" s="41"/>
      <c r="R419" s="62"/>
    </row>
    <row r="420" spans="6:18" ht="12.75" customHeight="1">
      <c r="F420" s="62"/>
      <c r="G420" s="62"/>
      <c r="H420" s="62"/>
      <c r="I420" s="62"/>
      <c r="J420" s="41"/>
      <c r="K420" s="62"/>
      <c r="L420" s="62"/>
      <c r="M420" s="62"/>
      <c r="O420" s="41"/>
      <c r="R420" s="62"/>
    </row>
    <row r="421" spans="6:18" ht="12.75" customHeight="1">
      <c r="F421" s="62"/>
      <c r="G421" s="62"/>
      <c r="H421" s="62"/>
      <c r="I421" s="62"/>
      <c r="J421" s="41"/>
      <c r="K421" s="62"/>
      <c r="L421" s="62"/>
      <c r="M421" s="62"/>
      <c r="O421" s="41"/>
      <c r="R421" s="62"/>
    </row>
    <row r="422" spans="6:18" ht="12.75" customHeight="1">
      <c r="F422" s="62"/>
      <c r="G422" s="62"/>
      <c r="H422" s="62"/>
      <c r="I422" s="62"/>
      <c r="J422" s="41"/>
      <c r="K422" s="62"/>
      <c r="L422" s="62"/>
      <c r="M422" s="62"/>
      <c r="O422" s="41"/>
      <c r="R422" s="62"/>
    </row>
    <row r="423" spans="6:18" ht="12.75" customHeight="1">
      <c r="F423" s="62"/>
      <c r="G423" s="62"/>
      <c r="H423" s="62"/>
      <c r="I423" s="62"/>
      <c r="J423" s="41"/>
      <c r="K423" s="62"/>
      <c r="L423" s="62"/>
      <c r="M423" s="62"/>
      <c r="O423" s="41"/>
      <c r="R423" s="62"/>
    </row>
    <row r="424" spans="6:18" ht="12.75" customHeight="1">
      <c r="F424" s="62"/>
      <c r="G424" s="62"/>
      <c r="H424" s="62"/>
      <c r="I424" s="62"/>
      <c r="J424" s="41"/>
      <c r="K424" s="62"/>
      <c r="L424" s="62"/>
      <c r="M424" s="62"/>
      <c r="O424" s="41"/>
      <c r="R424" s="62"/>
    </row>
    <row r="425" spans="6:18" ht="12.75" customHeight="1">
      <c r="F425" s="62"/>
      <c r="G425" s="62"/>
      <c r="H425" s="62"/>
      <c r="I425" s="62"/>
      <c r="J425" s="41"/>
      <c r="K425" s="62"/>
      <c r="L425" s="62"/>
      <c r="M425" s="62"/>
      <c r="O425" s="41"/>
      <c r="R425" s="62"/>
    </row>
    <row r="426" spans="6:18" ht="12.75" customHeight="1">
      <c r="F426" s="62"/>
      <c r="G426" s="62"/>
      <c r="H426" s="62"/>
      <c r="I426" s="62"/>
      <c r="J426" s="41"/>
      <c r="K426" s="62"/>
      <c r="L426" s="62"/>
      <c r="M426" s="62"/>
      <c r="O426" s="41"/>
      <c r="R426" s="62"/>
    </row>
    <row r="427" spans="6:18" ht="12.75" customHeight="1">
      <c r="F427" s="62"/>
      <c r="G427" s="62"/>
      <c r="H427" s="62"/>
      <c r="I427" s="62"/>
      <c r="J427" s="41"/>
      <c r="K427" s="62"/>
      <c r="L427" s="62"/>
      <c r="M427" s="62"/>
      <c r="O427" s="41"/>
      <c r="R427" s="62"/>
    </row>
    <row r="428" spans="6:18" ht="12.75" customHeight="1">
      <c r="F428" s="62"/>
      <c r="G428" s="62"/>
      <c r="H428" s="62"/>
      <c r="I428" s="62"/>
      <c r="J428" s="41"/>
      <c r="K428" s="62"/>
      <c r="L428" s="62"/>
      <c r="M428" s="62"/>
      <c r="O428" s="41"/>
      <c r="R428" s="62"/>
    </row>
    <row r="429" spans="6:18" ht="12.75" customHeight="1">
      <c r="F429" s="62"/>
      <c r="G429" s="62"/>
      <c r="H429" s="62"/>
      <c r="I429" s="62"/>
      <c r="J429" s="41"/>
      <c r="K429" s="62"/>
      <c r="L429" s="62"/>
      <c r="M429" s="62"/>
      <c r="O429" s="41"/>
      <c r="R429" s="62"/>
    </row>
    <row r="430" spans="6:18" ht="12.75" customHeight="1">
      <c r="F430" s="62"/>
      <c r="G430" s="62"/>
      <c r="H430" s="62"/>
      <c r="I430" s="62"/>
      <c r="J430" s="41"/>
      <c r="K430" s="62"/>
      <c r="L430" s="62"/>
      <c r="M430" s="62"/>
      <c r="O430" s="41"/>
      <c r="R430" s="62"/>
    </row>
    <row r="431" spans="6:18" ht="12.75" customHeight="1">
      <c r="F431" s="62"/>
      <c r="G431" s="62"/>
      <c r="H431" s="62"/>
      <c r="I431" s="62"/>
      <c r="J431" s="41"/>
      <c r="K431" s="62"/>
      <c r="L431" s="62"/>
      <c r="M431" s="62"/>
      <c r="O431" s="41"/>
      <c r="R431" s="62"/>
    </row>
    <row r="432" spans="6:18" ht="12.75" customHeight="1">
      <c r="F432" s="62"/>
      <c r="G432" s="62"/>
      <c r="H432" s="62"/>
      <c r="I432" s="62"/>
      <c r="J432" s="41"/>
      <c r="K432" s="62"/>
      <c r="L432" s="62"/>
      <c r="M432" s="62"/>
      <c r="O432" s="41"/>
      <c r="R432" s="62"/>
    </row>
    <row r="433" spans="6:18" ht="12.75" customHeight="1">
      <c r="F433" s="62"/>
      <c r="G433" s="62"/>
      <c r="H433" s="62"/>
      <c r="I433" s="62"/>
      <c r="J433" s="41"/>
      <c r="K433" s="62"/>
      <c r="L433" s="62"/>
      <c r="M433" s="62"/>
      <c r="O433" s="41"/>
      <c r="R433" s="62"/>
    </row>
    <row r="434" spans="6:18" ht="12.75" customHeight="1">
      <c r="F434" s="62"/>
      <c r="G434" s="62"/>
      <c r="H434" s="62"/>
      <c r="I434" s="62"/>
      <c r="J434" s="41"/>
      <c r="K434" s="62"/>
      <c r="L434" s="62"/>
      <c r="M434" s="62"/>
      <c r="O434" s="41"/>
      <c r="R434" s="62"/>
    </row>
    <row r="435" spans="6:18" ht="12.75" customHeight="1">
      <c r="F435" s="62"/>
      <c r="G435" s="62"/>
      <c r="H435" s="62"/>
      <c r="I435" s="62"/>
      <c r="J435" s="41"/>
      <c r="K435" s="62"/>
      <c r="L435" s="62"/>
      <c r="M435" s="62"/>
      <c r="O435" s="41"/>
      <c r="R435" s="62"/>
    </row>
    <row r="436" spans="6:18" ht="12.75" customHeight="1">
      <c r="F436" s="62"/>
      <c r="G436" s="62"/>
      <c r="H436" s="62"/>
      <c r="I436" s="62"/>
      <c r="J436" s="41"/>
      <c r="K436" s="62"/>
      <c r="L436" s="62"/>
      <c r="M436" s="62"/>
      <c r="O436" s="41"/>
      <c r="R436" s="62"/>
    </row>
    <row r="437" spans="6:18" ht="12.75" customHeight="1">
      <c r="F437" s="62"/>
      <c r="G437" s="62"/>
      <c r="H437" s="62"/>
      <c r="I437" s="62"/>
      <c r="J437" s="41"/>
      <c r="K437" s="62"/>
      <c r="L437" s="62"/>
      <c r="M437" s="62"/>
      <c r="O437" s="41"/>
      <c r="R437" s="62"/>
    </row>
    <row r="438" spans="6:18" ht="12.75" customHeight="1">
      <c r="F438" s="62"/>
      <c r="G438" s="62"/>
      <c r="H438" s="62"/>
      <c r="I438" s="62"/>
      <c r="J438" s="41"/>
      <c r="K438" s="62"/>
      <c r="L438" s="62"/>
      <c r="M438" s="62"/>
      <c r="O438" s="41"/>
      <c r="R438" s="62"/>
    </row>
    <row r="439" spans="6:18" ht="12.75" customHeight="1">
      <c r="F439" s="62"/>
      <c r="G439" s="62"/>
      <c r="H439" s="62"/>
      <c r="I439" s="62"/>
      <c r="J439" s="41"/>
      <c r="K439" s="62"/>
      <c r="L439" s="62"/>
      <c r="M439" s="62"/>
      <c r="O439" s="41"/>
      <c r="R439" s="62"/>
    </row>
    <row r="440" spans="6:18" ht="12.75" customHeight="1">
      <c r="F440" s="62"/>
      <c r="G440" s="62"/>
      <c r="H440" s="62"/>
      <c r="I440" s="62"/>
      <c r="J440" s="41"/>
      <c r="K440" s="62"/>
      <c r="L440" s="62"/>
      <c r="M440" s="62"/>
      <c r="O440" s="41"/>
      <c r="R440" s="62"/>
    </row>
    <row r="441" spans="6:18" ht="12.75" customHeight="1">
      <c r="F441" s="62"/>
      <c r="G441" s="62"/>
      <c r="H441" s="62"/>
      <c r="I441" s="62"/>
      <c r="J441" s="41"/>
      <c r="K441" s="62"/>
      <c r="L441" s="62"/>
      <c r="M441" s="62"/>
      <c r="O441" s="41"/>
      <c r="R441" s="62"/>
    </row>
    <row r="442" spans="6:18" ht="12.75" customHeight="1">
      <c r="F442" s="62"/>
      <c r="G442" s="62"/>
      <c r="H442" s="62"/>
      <c r="I442" s="62"/>
      <c r="J442" s="41"/>
      <c r="K442" s="62"/>
      <c r="L442" s="62"/>
      <c r="M442" s="62"/>
      <c r="O442" s="41"/>
      <c r="R442" s="62"/>
    </row>
    <row r="443" spans="6:18" ht="12.75" customHeight="1">
      <c r="F443" s="62"/>
      <c r="G443" s="62"/>
      <c r="H443" s="62"/>
      <c r="I443" s="62"/>
      <c r="J443" s="41"/>
      <c r="K443" s="62"/>
      <c r="L443" s="62"/>
      <c r="M443" s="62"/>
      <c r="O443" s="41"/>
      <c r="R443" s="62"/>
    </row>
    <row r="444" spans="6:18" ht="12.75" customHeight="1">
      <c r="F444" s="62"/>
      <c r="G444" s="62"/>
      <c r="H444" s="62"/>
      <c r="I444" s="62"/>
      <c r="J444" s="41"/>
      <c r="K444" s="62"/>
      <c r="L444" s="62"/>
      <c r="M444" s="62"/>
      <c r="O444" s="41"/>
      <c r="R444" s="62"/>
    </row>
    <row r="445" spans="6:18" ht="12.75" customHeight="1">
      <c r="F445" s="62"/>
      <c r="G445" s="62"/>
      <c r="H445" s="62"/>
      <c r="I445" s="62"/>
      <c r="J445" s="41"/>
      <c r="K445" s="62"/>
      <c r="L445" s="62"/>
      <c r="M445" s="62"/>
      <c r="O445" s="41"/>
      <c r="R445" s="62"/>
    </row>
    <row r="446" spans="6:18" ht="12.75" customHeight="1">
      <c r="F446" s="62"/>
      <c r="G446" s="62"/>
      <c r="H446" s="62"/>
      <c r="I446" s="62"/>
      <c r="J446" s="41"/>
      <c r="K446" s="62"/>
      <c r="L446" s="62"/>
      <c r="M446" s="62"/>
      <c r="O446" s="41"/>
      <c r="R446" s="62"/>
    </row>
    <row r="447" spans="6:18" ht="12.75" customHeight="1">
      <c r="F447" s="62"/>
      <c r="G447" s="62"/>
      <c r="H447" s="62"/>
      <c r="I447" s="62"/>
      <c r="J447" s="41"/>
      <c r="K447" s="62"/>
      <c r="L447" s="62"/>
      <c r="M447" s="62"/>
      <c r="O447" s="41"/>
      <c r="R447" s="62"/>
    </row>
    <row r="448" spans="6:18" ht="12.75" customHeight="1">
      <c r="F448" s="62"/>
      <c r="G448" s="62"/>
      <c r="H448" s="62"/>
      <c r="I448" s="62"/>
      <c r="J448" s="41"/>
      <c r="K448" s="62"/>
      <c r="L448" s="62"/>
      <c r="M448" s="62"/>
      <c r="O448" s="41"/>
      <c r="R448" s="62"/>
    </row>
    <row r="449" spans="6:18" ht="12.75" customHeight="1">
      <c r="F449" s="62"/>
      <c r="G449" s="62"/>
      <c r="H449" s="62"/>
      <c r="I449" s="62"/>
      <c r="J449" s="41"/>
      <c r="K449" s="62"/>
      <c r="L449" s="62"/>
      <c r="M449" s="62"/>
      <c r="O449" s="41"/>
      <c r="R449" s="62"/>
    </row>
    <row r="450" spans="6:18" ht="12.75" customHeight="1">
      <c r="F450" s="62"/>
      <c r="G450" s="62"/>
      <c r="H450" s="62"/>
      <c r="I450" s="62"/>
      <c r="J450" s="41"/>
      <c r="K450" s="62"/>
      <c r="L450" s="62"/>
      <c r="M450" s="62"/>
      <c r="O450" s="41"/>
      <c r="R450" s="62"/>
    </row>
    <row r="451" spans="6:18" ht="12.75" customHeight="1">
      <c r="F451" s="62"/>
      <c r="G451" s="62"/>
      <c r="H451" s="62"/>
      <c r="I451" s="62"/>
      <c r="J451" s="41"/>
      <c r="K451" s="62"/>
      <c r="L451" s="62"/>
      <c r="M451" s="62"/>
      <c r="O451" s="41"/>
      <c r="R451" s="62"/>
    </row>
    <row r="452" spans="6:18" ht="12.75" customHeight="1">
      <c r="F452" s="62"/>
      <c r="G452" s="62"/>
      <c r="H452" s="62"/>
      <c r="I452" s="62"/>
      <c r="J452" s="41"/>
      <c r="K452" s="62"/>
      <c r="L452" s="62"/>
      <c r="M452" s="62"/>
      <c r="O452" s="41"/>
      <c r="R452" s="62"/>
    </row>
    <row r="453" spans="6:18" ht="12.75" customHeight="1">
      <c r="F453" s="62"/>
      <c r="G453" s="62"/>
      <c r="H453" s="62"/>
      <c r="I453" s="62"/>
      <c r="J453" s="41"/>
      <c r="K453" s="62"/>
      <c r="L453" s="62"/>
      <c r="M453" s="62"/>
      <c r="O453" s="41"/>
      <c r="R453" s="62"/>
    </row>
    <row r="454" spans="6:18" ht="12.75" customHeight="1">
      <c r="F454" s="62"/>
      <c r="G454" s="62"/>
      <c r="H454" s="62"/>
      <c r="I454" s="62"/>
      <c r="J454" s="41"/>
      <c r="K454" s="62"/>
      <c r="L454" s="62"/>
      <c r="M454" s="62"/>
      <c r="O454" s="41"/>
      <c r="R454" s="62"/>
    </row>
    <row r="455" spans="6:18" ht="12.75" customHeight="1">
      <c r="F455" s="62"/>
      <c r="G455" s="62"/>
      <c r="H455" s="62"/>
      <c r="I455" s="62"/>
      <c r="J455" s="41"/>
      <c r="K455" s="62"/>
      <c r="L455" s="62"/>
      <c r="M455" s="62"/>
      <c r="O455" s="41"/>
      <c r="R455" s="62"/>
    </row>
    <row r="456" spans="6:18" ht="12.75" customHeight="1">
      <c r="F456" s="62"/>
      <c r="G456" s="62"/>
      <c r="H456" s="62"/>
      <c r="I456" s="62"/>
      <c r="J456" s="41"/>
      <c r="K456" s="62"/>
      <c r="L456" s="62"/>
      <c r="M456" s="62"/>
      <c r="O456" s="41"/>
      <c r="R456" s="62"/>
    </row>
    <row r="457" spans="6:18" ht="12.75" customHeight="1">
      <c r="F457" s="62"/>
      <c r="G457" s="62"/>
      <c r="H457" s="62"/>
      <c r="I457" s="62"/>
      <c r="J457" s="41"/>
      <c r="K457" s="62"/>
      <c r="L457" s="62"/>
      <c r="M457" s="62"/>
      <c r="O457" s="41"/>
      <c r="R457" s="62"/>
    </row>
    <row r="458" spans="6:18" ht="12.75" customHeight="1">
      <c r="F458" s="62"/>
      <c r="G458" s="62"/>
      <c r="H458" s="62"/>
      <c r="I458" s="62"/>
      <c r="J458" s="41"/>
      <c r="K458" s="62"/>
      <c r="L458" s="62"/>
      <c r="M458" s="62"/>
      <c r="O458" s="41"/>
      <c r="R458" s="62"/>
    </row>
    <row r="459" spans="6:18" ht="12.75" customHeight="1">
      <c r="F459" s="62"/>
      <c r="G459" s="62"/>
      <c r="H459" s="62"/>
      <c r="I459" s="62"/>
      <c r="J459" s="41"/>
      <c r="K459" s="62"/>
      <c r="L459" s="62"/>
      <c r="M459" s="62"/>
      <c r="O459" s="41"/>
      <c r="R459" s="62"/>
    </row>
    <row r="460" spans="6:18" ht="12.75" customHeight="1">
      <c r="F460" s="62"/>
      <c r="G460" s="62"/>
      <c r="H460" s="62"/>
      <c r="I460" s="62"/>
      <c r="J460" s="41"/>
      <c r="K460" s="62"/>
      <c r="L460" s="62"/>
      <c r="M460" s="62"/>
      <c r="O460" s="41"/>
      <c r="R460" s="62"/>
    </row>
    <row r="461" spans="6:18" ht="12.75" customHeight="1">
      <c r="F461" s="62"/>
      <c r="G461" s="62"/>
      <c r="H461" s="62"/>
      <c r="I461" s="62"/>
      <c r="J461" s="41"/>
      <c r="K461" s="62"/>
      <c r="L461" s="62"/>
      <c r="M461" s="62"/>
      <c r="O461" s="41"/>
      <c r="R461" s="62"/>
    </row>
    <row r="462" spans="6:18" ht="12.75" customHeight="1">
      <c r="F462" s="62"/>
      <c r="G462" s="62"/>
      <c r="H462" s="62"/>
      <c r="I462" s="62"/>
      <c r="J462" s="41"/>
      <c r="K462" s="62"/>
      <c r="L462" s="62"/>
      <c r="M462" s="62"/>
      <c r="O462" s="41"/>
      <c r="R462" s="62"/>
    </row>
    <row r="463" spans="6:18" ht="12.75" customHeight="1">
      <c r="F463" s="62"/>
      <c r="G463" s="62"/>
      <c r="H463" s="62"/>
      <c r="I463" s="62"/>
      <c r="J463" s="41"/>
      <c r="K463" s="62"/>
      <c r="L463" s="62"/>
      <c r="M463" s="62"/>
      <c r="O463" s="41"/>
      <c r="R463" s="62"/>
    </row>
    <row r="464" spans="6:18" ht="12.75" customHeight="1">
      <c r="F464" s="62"/>
      <c r="G464" s="62"/>
      <c r="H464" s="62"/>
      <c r="I464" s="62"/>
      <c r="J464" s="41"/>
      <c r="K464" s="62"/>
      <c r="L464" s="62"/>
      <c r="M464" s="62"/>
      <c r="O464" s="41"/>
      <c r="R464" s="62"/>
    </row>
    <row r="465" spans="6:18" ht="12.75" customHeight="1">
      <c r="F465" s="62"/>
      <c r="G465" s="62"/>
      <c r="H465" s="62"/>
      <c r="I465" s="62"/>
      <c r="J465" s="41"/>
      <c r="K465" s="62"/>
      <c r="L465" s="62"/>
      <c r="M465" s="62"/>
      <c r="O465" s="41"/>
      <c r="R465" s="62"/>
    </row>
    <row r="466" spans="6:18" ht="12.75" customHeight="1">
      <c r="F466" s="62"/>
      <c r="G466" s="62"/>
      <c r="H466" s="62"/>
      <c r="I466" s="62"/>
      <c r="J466" s="41"/>
      <c r="K466" s="62"/>
      <c r="L466" s="62"/>
      <c r="M466" s="62"/>
      <c r="O466" s="41"/>
      <c r="R466" s="62"/>
    </row>
    <row r="467" spans="6:18" ht="12.75" customHeight="1">
      <c r="F467" s="62"/>
      <c r="G467" s="62"/>
      <c r="H467" s="62"/>
      <c r="I467" s="62"/>
      <c r="J467" s="41"/>
      <c r="K467" s="62"/>
      <c r="L467" s="62"/>
      <c r="M467" s="62"/>
      <c r="O467" s="41"/>
      <c r="R467" s="62"/>
    </row>
    <row r="468" spans="6:18" ht="12.75" customHeight="1">
      <c r="F468" s="62"/>
      <c r="G468" s="62"/>
      <c r="H468" s="62"/>
      <c r="I468" s="62"/>
      <c r="J468" s="41"/>
      <c r="K468" s="62"/>
      <c r="L468" s="62"/>
      <c r="M468" s="62"/>
      <c r="O468" s="41"/>
      <c r="R468" s="62"/>
    </row>
    <row r="469" spans="6:18" ht="12.75" customHeight="1">
      <c r="F469" s="62"/>
      <c r="G469" s="62"/>
      <c r="H469" s="62"/>
      <c r="I469" s="62"/>
      <c r="J469" s="41"/>
      <c r="K469" s="62"/>
      <c r="L469" s="62"/>
      <c r="M469" s="62"/>
      <c r="O469" s="41"/>
      <c r="R469" s="62"/>
    </row>
    <row r="470" spans="6:18" ht="12.75" customHeight="1">
      <c r="F470" s="62"/>
      <c r="G470" s="62"/>
      <c r="H470" s="62"/>
      <c r="I470" s="62"/>
      <c r="J470" s="41"/>
      <c r="K470" s="62"/>
      <c r="L470" s="62"/>
      <c r="M470" s="62"/>
      <c r="O470" s="41"/>
      <c r="R470" s="62"/>
    </row>
    <row r="471" spans="6:18" ht="12.75" customHeight="1">
      <c r="F471" s="62"/>
      <c r="G471" s="62"/>
      <c r="H471" s="62"/>
      <c r="I471" s="62"/>
      <c r="J471" s="41"/>
      <c r="K471" s="62"/>
      <c r="L471" s="62"/>
      <c r="M471" s="62"/>
      <c r="O471" s="41"/>
      <c r="R471" s="62"/>
    </row>
    <row r="472" spans="6:18" ht="12.75" customHeight="1">
      <c r="F472" s="62"/>
      <c r="G472" s="62"/>
      <c r="H472" s="62"/>
      <c r="I472" s="62"/>
      <c r="J472" s="41"/>
      <c r="K472" s="62"/>
      <c r="L472" s="62"/>
      <c r="M472" s="62"/>
      <c r="O472" s="41"/>
      <c r="R472" s="62"/>
    </row>
    <row r="473" spans="6:18" ht="12.75" customHeight="1">
      <c r="F473" s="62"/>
      <c r="G473" s="62"/>
      <c r="H473" s="62"/>
      <c r="I473" s="62"/>
      <c r="J473" s="41"/>
      <c r="K473" s="62"/>
      <c r="L473" s="62"/>
      <c r="M473" s="62"/>
      <c r="O473" s="41"/>
      <c r="R473" s="62"/>
    </row>
    <row r="474" spans="6:18" ht="12.75" customHeight="1">
      <c r="F474" s="62"/>
      <c r="G474" s="62"/>
      <c r="H474" s="62"/>
      <c r="I474" s="62"/>
      <c r="J474" s="41"/>
      <c r="K474" s="62"/>
      <c r="L474" s="62"/>
      <c r="M474" s="62"/>
      <c r="O474" s="41"/>
      <c r="R474" s="62"/>
    </row>
    <row r="475" spans="6:18" ht="12.75" customHeight="1">
      <c r="F475" s="62"/>
      <c r="G475" s="62"/>
      <c r="H475" s="62"/>
      <c r="I475" s="62"/>
      <c r="J475" s="41"/>
      <c r="K475" s="62"/>
      <c r="L475" s="62"/>
      <c r="M475" s="62"/>
      <c r="O475" s="41"/>
      <c r="R475" s="62"/>
    </row>
    <row r="476" spans="6:18" ht="12.75" customHeight="1">
      <c r="F476" s="62"/>
      <c r="G476" s="62"/>
      <c r="H476" s="62"/>
      <c r="I476" s="62"/>
      <c r="J476" s="41"/>
      <c r="K476" s="62"/>
      <c r="L476" s="62"/>
      <c r="M476" s="62"/>
      <c r="O476" s="41"/>
      <c r="R476" s="62"/>
    </row>
    <row r="477" spans="6:18" ht="12.75" customHeight="1">
      <c r="F477" s="62"/>
      <c r="G477" s="62"/>
      <c r="H477" s="62"/>
      <c r="I477" s="62"/>
      <c r="J477" s="41"/>
      <c r="K477" s="62"/>
      <c r="L477" s="62"/>
      <c r="M477" s="62"/>
      <c r="O477" s="41"/>
      <c r="R477" s="62"/>
    </row>
    <row r="478" spans="6:18" ht="12.75" customHeight="1">
      <c r="F478" s="62"/>
      <c r="G478" s="62"/>
      <c r="H478" s="62"/>
      <c r="I478" s="62"/>
      <c r="J478" s="41"/>
      <c r="K478" s="62"/>
      <c r="L478" s="62"/>
      <c r="M478" s="62"/>
      <c r="O478" s="41"/>
      <c r="R478" s="62"/>
    </row>
    <row r="479" spans="6:18" ht="12.75" customHeight="1">
      <c r="F479" s="62"/>
      <c r="G479" s="62"/>
      <c r="H479" s="62"/>
      <c r="I479" s="62"/>
      <c r="J479" s="41"/>
      <c r="K479" s="62"/>
      <c r="L479" s="62"/>
      <c r="M479" s="62"/>
      <c r="O479" s="41"/>
      <c r="R479" s="62"/>
    </row>
    <row r="480" spans="6:18" ht="12.75" customHeight="1">
      <c r="F480" s="62"/>
      <c r="G480" s="62"/>
      <c r="H480" s="62"/>
      <c r="I480" s="62"/>
      <c r="J480" s="41"/>
      <c r="K480" s="62"/>
      <c r="L480" s="62"/>
      <c r="M480" s="62"/>
      <c r="O480" s="41"/>
      <c r="R480" s="62"/>
    </row>
    <row r="481" spans="6:18" ht="12.75" customHeight="1">
      <c r="F481" s="62"/>
      <c r="G481" s="62"/>
      <c r="H481" s="62"/>
      <c r="I481" s="62"/>
      <c r="J481" s="41"/>
      <c r="K481" s="62"/>
      <c r="L481" s="62"/>
      <c r="M481" s="62"/>
      <c r="O481" s="41"/>
      <c r="R481" s="62"/>
    </row>
    <row r="482" spans="6:18" ht="12.75" customHeight="1">
      <c r="F482" s="62"/>
      <c r="G482" s="62"/>
      <c r="H482" s="62"/>
      <c r="I482" s="62"/>
      <c r="J482" s="41"/>
      <c r="K482" s="62"/>
      <c r="L482" s="62"/>
      <c r="M482" s="62"/>
      <c r="O482" s="41"/>
      <c r="R482" s="62"/>
    </row>
    <row r="483" spans="6:18" ht="12.75" customHeight="1">
      <c r="F483" s="62"/>
      <c r="G483" s="62"/>
      <c r="H483" s="62"/>
      <c r="I483" s="62"/>
      <c r="J483" s="41"/>
      <c r="K483" s="62"/>
      <c r="L483" s="62"/>
      <c r="M483" s="62"/>
      <c r="O483" s="41"/>
      <c r="R483" s="62"/>
    </row>
    <row r="484" spans="6:18" ht="12.75" customHeight="1">
      <c r="F484" s="62"/>
      <c r="G484" s="62"/>
      <c r="H484" s="62"/>
      <c r="I484" s="62"/>
      <c r="J484" s="41"/>
      <c r="K484" s="62"/>
      <c r="L484" s="62"/>
      <c r="M484" s="62"/>
      <c r="O484" s="41"/>
      <c r="R484" s="62"/>
    </row>
    <row r="485" spans="6:18" ht="12.75" customHeight="1">
      <c r="F485" s="62"/>
      <c r="G485" s="62"/>
      <c r="H485" s="62"/>
      <c r="I485" s="62"/>
      <c r="J485" s="41"/>
      <c r="K485" s="62"/>
      <c r="L485" s="62"/>
      <c r="M485" s="62"/>
      <c r="O485" s="41"/>
      <c r="R485" s="62"/>
    </row>
    <row r="486" spans="6:18" ht="12.75" customHeight="1">
      <c r="F486" s="62"/>
      <c r="G486" s="62"/>
      <c r="H486" s="62"/>
      <c r="I486" s="62"/>
      <c r="J486" s="41"/>
      <c r="K486" s="62"/>
      <c r="L486" s="62"/>
      <c r="M486" s="62"/>
      <c r="O486" s="41"/>
      <c r="R486" s="62"/>
    </row>
    <row r="487" spans="6:18" ht="12.75" customHeight="1">
      <c r="F487" s="62"/>
      <c r="G487" s="62"/>
      <c r="H487" s="62"/>
      <c r="I487" s="62"/>
      <c r="J487" s="41"/>
      <c r="K487" s="62"/>
      <c r="L487" s="62"/>
      <c r="M487" s="62"/>
      <c r="O487" s="41"/>
      <c r="R487" s="62"/>
    </row>
    <row r="488" spans="6:18" ht="12.75" customHeight="1">
      <c r="F488" s="62"/>
      <c r="G488" s="62"/>
      <c r="H488" s="62"/>
      <c r="I488" s="62"/>
      <c r="J488" s="41"/>
      <c r="K488" s="62"/>
      <c r="L488" s="62"/>
      <c r="M488" s="62"/>
      <c r="O488" s="41"/>
      <c r="R488" s="62"/>
    </row>
    <row r="489" spans="6:18" ht="12.75" customHeight="1">
      <c r="F489" s="62"/>
      <c r="G489" s="62"/>
      <c r="H489" s="62"/>
      <c r="I489" s="62"/>
      <c r="J489" s="41"/>
      <c r="K489" s="62"/>
      <c r="L489" s="62"/>
      <c r="M489" s="62"/>
      <c r="O489" s="41"/>
      <c r="R489" s="62"/>
    </row>
    <row r="490" spans="6:18" ht="12.75" customHeight="1">
      <c r="F490" s="62"/>
      <c r="G490" s="62"/>
      <c r="H490" s="62"/>
      <c r="I490" s="62"/>
      <c r="J490" s="41"/>
      <c r="K490" s="62"/>
      <c r="L490" s="62"/>
      <c r="M490" s="62"/>
      <c r="O490" s="41"/>
      <c r="R490" s="62"/>
    </row>
    <row r="491" spans="6:18" ht="12.75" customHeight="1">
      <c r="F491" s="62"/>
      <c r="G491" s="62"/>
      <c r="H491" s="62"/>
      <c r="I491" s="62"/>
      <c r="J491" s="41"/>
      <c r="K491" s="62"/>
      <c r="L491" s="62"/>
      <c r="M491" s="62"/>
      <c r="O491" s="41"/>
      <c r="R491" s="62"/>
    </row>
    <row r="492" spans="6:18" ht="12.75" customHeight="1">
      <c r="F492" s="62"/>
      <c r="G492" s="62"/>
      <c r="H492" s="62"/>
      <c r="I492" s="62"/>
      <c r="J492" s="41"/>
      <c r="K492" s="62"/>
      <c r="L492" s="62"/>
      <c r="M492" s="62"/>
      <c r="O492" s="41"/>
      <c r="R492" s="62"/>
    </row>
    <row r="493" spans="6:18" ht="12.75" customHeight="1">
      <c r="F493" s="62"/>
      <c r="G493" s="62"/>
      <c r="H493" s="62"/>
      <c r="I493" s="62"/>
      <c r="J493" s="41"/>
      <c r="K493" s="62"/>
      <c r="L493" s="62"/>
      <c r="M493" s="62"/>
      <c r="O493" s="41"/>
      <c r="R493" s="62"/>
    </row>
    <row r="494" spans="6:18" ht="12.75" customHeight="1">
      <c r="F494" s="62"/>
      <c r="G494" s="62"/>
      <c r="H494" s="62"/>
      <c r="I494" s="62"/>
      <c r="J494" s="41"/>
      <c r="K494" s="62"/>
      <c r="L494" s="62"/>
      <c r="M494" s="62"/>
      <c r="O494" s="41"/>
      <c r="R494" s="62"/>
    </row>
    <row r="495" spans="6:18" ht="12.75" customHeight="1">
      <c r="F495" s="62"/>
      <c r="G495" s="62"/>
      <c r="H495" s="62"/>
      <c r="I495" s="62"/>
      <c r="J495" s="41"/>
      <c r="K495" s="62"/>
      <c r="L495" s="62"/>
      <c r="M495" s="62"/>
      <c r="O495" s="41"/>
      <c r="R495" s="62"/>
    </row>
    <row r="496" spans="6:18" ht="12.75" customHeight="1">
      <c r="F496" s="62"/>
      <c r="G496" s="62"/>
      <c r="H496" s="62"/>
      <c r="I496" s="62"/>
      <c r="J496" s="41"/>
      <c r="K496" s="62"/>
      <c r="L496" s="62"/>
      <c r="M496" s="62"/>
      <c r="O496" s="41"/>
      <c r="R496" s="62"/>
    </row>
    <row r="497" spans="6:18" ht="12.75" customHeight="1">
      <c r="F497" s="62"/>
      <c r="G497" s="62"/>
      <c r="H497" s="62"/>
      <c r="I497" s="62"/>
      <c r="J497" s="41"/>
      <c r="K497" s="62"/>
      <c r="L497" s="62"/>
      <c r="M497" s="62"/>
      <c r="O497" s="41"/>
      <c r="R497" s="62"/>
    </row>
    <row r="498" spans="6:18" ht="12.75" customHeight="1">
      <c r="F498" s="62"/>
      <c r="G498" s="62"/>
      <c r="H498" s="62"/>
      <c r="I498" s="62"/>
      <c r="J498" s="41"/>
      <c r="K498" s="62"/>
      <c r="L498" s="62"/>
      <c r="M498" s="62"/>
      <c r="O498" s="41"/>
      <c r="R498" s="62"/>
    </row>
    <row r="499" spans="6:18" ht="12.75" customHeight="1">
      <c r="F499" s="62"/>
      <c r="G499" s="62"/>
      <c r="H499" s="62"/>
      <c r="I499" s="62"/>
      <c r="J499" s="41"/>
      <c r="K499" s="62"/>
      <c r="L499" s="62"/>
      <c r="M499" s="62"/>
      <c r="O499" s="41"/>
      <c r="R499" s="62"/>
    </row>
    <row r="500" spans="6:18" ht="12.75" customHeight="1">
      <c r="F500" s="62"/>
      <c r="G500" s="62"/>
      <c r="H500" s="62"/>
      <c r="I500" s="62"/>
      <c r="J500" s="41"/>
      <c r="K500" s="62"/>
      <c r="L500" s="62"/>
      <c r="M500" s="62"/>
      <c r="O500" s="41"/>
      <c r="R500" s="62"/>
    </row>
    <row r="501" spans="6:18" ht="12.75" customHeight="1">
      <c r="F501" s="62"/>
      <c r="G501" s="62"/>
      <c r="H501" s="62"/>
      <c r="I501" s="62"/>
      <c r="J501" s="41"/>
      <c r="K501" s="62"/>
      <c r="L501" s="62"/>
      <c r="M501" s="62"/>
      <c r="O501" s="41"/>
      <c r="R501" s="62"/>
    </row>
    <row r="502" spans="6:18" ht="12.75" customHeight="1">
      <c r="F502" s="62"/>
      <c r="G502" s="62"/>
      <c r="H502" s="62"/>
      <c r="I502" s="62"/>
      <c r="J502" s="41"/>
      <c r="K502" s="62"/>
      <c r="L502" s="62"/>
      <c r="M502" s="62"/>
      <c r="O502" s="41"/>
      <c r="R502" s="62"/>
    </row>
    <row r="503" spans="6:18" ht="12.75" customHeight="1">
      <c r="F503" s="62"/>
      <c r="G503" s="62"/>
      <c r="H503" s="62"/>
      <c r="I503" s="62"/>
      <c r="J503" s="41"/>
      <c r="K503" s="62"/>
      <c r="L503" s="62"/>
      <c r="M503" s="62"/>
      <c r="O503" s="41"/>
      <c r="R503" s="62"/>
    </row>
    <row r="504" spans="6:18" ht="12.75" customHeight="1">
      <c r="F504" s="62"/>
      <c r="G504" s="62"/>
      <c r="H504" s="62"/>
      <c r="I504" s="62"/>
      <c r="J504" s="41"/>
      <c r="K504" s="62"/>
      <c r="L504" s="62"/>
      <c r="M504" s="62"/>
      <c r="O504" s="41"/>
      <c r="R504" s="62"/>
    </row>
    <row r="505" spans="6:18" ht="12.75" customHeight="1">
      <c r="F505" s="62"/>
      <c r="G505" s="62"/>
      <c r="H505" s="62"/>
      <c r="I505" s="62"/>
      <c r="J505" s="41"/>
      <c r="K505" s="62"/>
      <c r="L505" s="62"/>
      <c r="M505" s="62"/>
      <c r="O505" s="41"/>
      <c r="R505" s="62"/>
    </row>
    <row r="506" spans="6:18" ht="12.75" customHeight="1">
      <c r="F506" s="62"/>
      <c r="G506" s="62"/>
      <c r="H506" s="62"/>
      <c r="I506" s="62"/>
      <c r="J506" s="41"/>
      <c r="K506" s="62"/>
      <c r="L506" s="62"/>
      <c r="M506" s="62"/>
      <c r="O506" s="41"/>
      <c r="R506" s="62"/>
    </row>
    <row r="507" spans="6:18" ht="12.75" customHeight="1">
      <c r="F507" s="62"/>
      <c r="G507" s="62"/>
      <c r="H507" s="62"/>
      <c r="I507" s="62"/>
      <c r="J507" s="41"/>
      <c r="K507" s="62"/>
      <c r="L507" s="62"/>
      <c r="M507" s="62"/>
      <c r="O507" s="41"/>
      <c r="R507" s="62"/>
    </row>
    <row r="508" spans="6:18" ht="12.75" customHeight="1">
      <c r="F508" s="62"/>
      <c r="G508" s="62"/>
      <c r="H508" s="62"/>
      <c r="I508" s="62"/>
      <c r="J508" s="41"/>
      <c r="K508" s="62"/>
      <c r="L508" s="62"/>
      <c r="M508" s="62"/>
      <c r="O508" s="41"/>
      <c r="R508" s="62"/>
    </row>
    <row r="509" spans="6:18" ht="12.75" customHeight="1">
      <c r="F509" s="62"/>
      <c r="G509" s="62"/>
      <c r="H509" s="62"/>
      <c r="I509" s="62"/>
      <c r="J509" s="41"/>
      <c r="K509" s="62"/>
      <c r="L509" s="62"/>
      <c r="M509" s="62"/>
      <c r="O509" s="41"/>
      <c r="R509" s="62"/>
    </row>
    <row r="510" spans="6:18" ht="12.75" customHeight="1">
      <c r="F510" s="62"/>
      <c r="G510" s="62"/>
      <c r="H510" s="62"/>
      <c r="I510" s="62"/>
      <c r="J510" s="41"/>
      <c r="K510" s="62"/>
      <c r="L510" s="62"/>
      <c r="M510" s="62"/>
      <c r="O510" s="41"/>
      <c r="R510" s="62"/>
    </row>
    <row r="511" spans="6:18" ht="12.75" customHeight="1">
      <c r="F511" s="62"/>
      <c r="G511" s="62"/>
      <c r="H511" s="62"/>
      <c r="I511" s="62"/>
      <c r="J511" s="41"/>
      <c r="K511" s="62"/>
      <c r="L511" s="62"/>
      <c r="M511" s="62"/>
      <c r="O511" s="41"/>
      <c r="R511" s="62"/>
    </row>
    <row r="512" spans="6:18" ht="12.75" customHeight="1">
      <c r="F512" s="62"/>
      <c r="G512" s="62"/>
      <c r="H512" s="62"/>
      <c r="I512" s="62"/>
      <c r="J512" s="41"/>
      <c r="K512" s="62"/>
      <c r="L512" s="62"/>
      <c r="M512" s="62"/>
      <c r="O512" s="41"/>
      <c r="R512" s="62"/>
    </row>
    <row r="513" spans="6:18" ht="12.75" customHeight="1">
      <c r="F513" s="62"/>
      <c r="G513" s="62"/>
      <c r="H513" s="62"/>
      <c r="I513" s="62"/>
      <c r="J513" s="41"/>
      <c r="K513" s="62"/>
      <c r="L513" s="62"/>
      <c r="M513" s="62"/>
      <c r="O513" s="41"/>
      <c r="R513" s="62"/>
    </row>
    <row r="514" spans="6:18" ht="12.75" customHeight="1">
      <c r="F514" s="62"/>
      <c r="G514" s="62"/>
      <c r="H514" s="62"/>
      <c r="I514" s="62"/>
      <c r="J514" s="41"/>
      <c r="K514" s="62"/>
      <c r="L514" s="62"/>
      <c r="M514" s="62"/>
      <c r="O514" s="41"/>
      <c r="R514" s="62"/>
    </row>
    <row r="515" spans="6:18" ht="12.75" customHeight="1">
      <c r="F515" s="62"/>
      <c r="G515" s="62"/>
      <c r="H515" s="62"/>
      <c r="I515" s="62"/>
      <c r="J515" s="41"/>
      <c r="K515" s="62"/>
      <c r="L515" s="62"/>
      <c r="M515" s="62"/>
      <c r="O515" s="41"/>
      <c r="R515" s="62"/>
    </row>
    <row r="516" spans="6:18" ht="12.75" customHeight="1">
      <c r="F516" s="62"/>
      <c r="G516" s="62"/>
      <c r="H516" s="62"/>
      <c r="I516" s="62"/>
      <c r="J516" s="41"/>
      <c r="K516" s="62"/>
      <c r="L516" s="62"/>
      <c r="M516" s="62"/>
      <c r="O516" s="41"/>
      <c r="R516" s="62"/>
    </row>
    <row r="517" spans="6:18" ht="12.75" customHeight="1">
      <c r="F517" s="62"/>
      <c r="G517" s="62"/>
      <c r="H517" s="62"/>
      <c r="I517" s="62"/>
      <c r="J517" s="41"/>
      <c r="K517" s="62"/>
      <c r="L517" s="62"/>
      <c r="M517" s="62"/>
      <c r="O517" s="41"/>
      <c r="R517" s="62"/>
    </row>
    <row r="518" spans="6:18" ht="12.75" customHeight="1">
      <c r="F518" s="62"/>
      <c r="G518" s="62"/>
      <c r="H518" s="62"/>
      <c r="I518" s="62"/>
      <c r="J518" s="41"/>
      <c r="K518" s="62"/>
      <c r="L518" s="62"/>
      <c r="M518" s="62"/>
      <c r="O518" s="41"/>
      <c r="R518" s="62"/>
    </row>
    <row r="519" spans="6:18" ht="15" customHeight="1">
      <c r="F519" s="62"/>
      <c r="G519" s="62"/>
      <c r="H519" s="62"/>
      <c r="I519" s="62"/>
      <c r="J519" s="41"/>
      <c r="K519" s="62"/>
      <c r="L519" s="62"/>
      <c r="M519" s="62"/>
      <c r="O519" s="41"/>
      <c r="R519" s="62"/>
    </row>
  </sheetData>
  <autoFilter ref="R1:R342"/>
  <mergeCells count="16">
    <mergeCell ref="J123:J124"/>
    <mergeCell ref="P123:P124"/>
    <mergeCell ref="A123:A124"/>
    <mergeCell ref="B123:B124"/>
    <mergeCell ref="O82:O83"/>
    <mergeCell ref="P82:P83"/>
    <mergeCell ref="A82:A83"/>
    <mergeCell ref="B82:B83"/>
    <mergeCell ref="J82:J83"/>
    <mergeCell ref="J112:J113"/>
    <mergeCell ref="B112:B113"/>
    <mergeCell ref="A112:A113"/>
    <mergeCell ref="J95:J96"/>
    <mergeCell ref="B95:B96"/>
    <mergeCell ref="A95:A96"/>
    <mergeCell ref="O123:O124"/>
  </mergeCells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sghadi</cp:lastModifiedBy>
  <cp:lastPrinted>2019-09-05T08:25:00Z</cp:lastPrinted>
  <dcterms:created xsi:type="dcterms:W3CDTF">2015-06-08T02:34:00Z</dcterms:created>
  <dcterms:modified xsi:type="dcterms:W3CDTF">2023-07-18T03:29:59Z</dcterms:modified>
</cp:coreProperties>
</file>